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Titles" localSheetId="0">'1'!$10:$10</definedName>
    <definedName name="_xlnm.Print_Area" localSheetId="0">'1'!$A$1:$T$143</definedName>
  </definedNames>
  <calcPr fullCalcOnLoad="1"/>
</workbook>
</file>

<file path=xl/sharedStrings.xml><?xml version="1.0" encoding="utf-8"?>
<sst xmlns="http://schemas.openxmlformats.org/spreadsheetml/2006/main" count="277" uniqueCount="155">
  <si>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</si>
  <si>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</si>
  <si>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</si>
  <si>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</si>
  <si>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</si>
  <si>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</si>
  <si>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</si>
  <si>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</si>
  <si>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</si>
  <si>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</si>
  <si>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</si>
  <si>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</si>
  <si>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</si>
  <si>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</si>
  <si>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</si>
  <si>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</si>
  <si>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</si>
  <si>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Доходы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</si>
  <si>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</si>
  <si>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</si>
  <si>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</si>
  <si>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</si>
  <si>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</si>
  <si>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</si>
  <si>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</si>
  <si>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</si>
  <si>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</si>
  <si>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</si>
  <si>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</si>
  <si>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</si>
  <si>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</si>
  <si>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</si>
  <si>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</si>
  <si>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</si>
  <si>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</si>
  <si>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</si>
  <si>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</si>
  <si>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</si>
  <si>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</si>
  <si>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</si>
  <si>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Выплаты по источникам финан-сирования дефицита бюджета</t>
  </si>
  <si>
    <t>Кассовый план на год</t>
  </si>
  <si>
    <t>Реше-ние о бюджете на год</t>
  </si>
  <si>
    <t>Субсидия на капитальный ремонт многоквартирных домов по областной целевой программе «Реконструкция и капитальный ремонт жилищного фонда Владимирской области на 2007-2015 годы»</t>
  </si>
  <si>
    <t>Субсидия на переселение граждан из аварийного жилищного фонда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</si>
  <si>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</si>
  <si>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«Обеспечение населения Владимирской области питьевой водой на 2006-2010 годы»</t>
  </si>
  <si>
    <t>Субсидия на инвестиции по областной целевой программе «Энергосбережение и повышение надежности энергоснабжения в топливно-энергетическом комплексе Владимирской области на 2006-2010 годы»</t>
  </si>
  <si>
    <t>Субсидия на ремонт и содержание муниципальных автомобильных дорог общего пользования по областной целевой программе «Дорожное хозяйство Владимирской области на 2008-2010 годы»</t>
  </si>
  <si>
    <t>Субсидия на инвестиции по целевой программе «Обеспечение жильем молодых семей Владимирской области на 2004-2010 годы»</t>
  </si>
  <si>
    <t>Субсидия на инвестиции по областной целевой программе «Социальное развитие села до 2010 года»</t>
  </si>
  <si>
    <t>Субсидия на инвестиции по областной целевой программе «Обеспечение территории Владимирской области документами территориального планирования (2006-2010 годы)»</t>
  </si>
  <si>
    <t>Субсидия на бюджетные инвестиции в объекты муниципальной собственности</t>
  </si>
  <si>
    <t>Субсидия на мероприятия по обеспечению жильем иных категорий граждан на основании решений правительства РФ</t>
  </si>
  <si>
    <t>Субсидия на мероприятия  по  областной  целевой  программе  «Взаимодействие  налоговых  органов  Владимирской  области  и  органов  местного  самоуправления на 2008  год»</t>
  </si>
  <si>
    <t>Субвенция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</si>
  <si>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на реализацию отдельных государственных полномочий по вопросам административного законодательства</t>
  </si>
  <si>
    <t>Субвенции на обеспечение деятельности комиссий по делам несовершеннолетних и защите их прав</t>
  </si>
  <si>
    <t>Субвенция на государственную регистрацию актов гражданского состояния</t>
  </si>
  <si>
    <t>Субвенция на осуществление полномочий по предоставлению субсидий гражданам на оплату жилого помещения и коммунальных услуг</t>
  </si>
  <si>
    <t>Субвенция на предоставление субсидий гражданам на оплату жилого помещения и коммунальных услуг</t>
  </si>
  <si>
    <t>Администрация района</t>
  </si>
  <si>
    <t xml:space="preserve">Финансовое управление администрации района </t>
  </si>
  <si>
    <t>Дотация бюджетам поселений на выравнивание бюджетной обеспеченности</t>
  </si>
  <si>
    <t xml:space="preserve">Дотация бюджетам  муниципальных районов на выравнивание бюджетной обеспеченности </t>
  </si>
  <si>
    <t xml:space="preserve"> Дотация бюджетам муниципальных районов на поддержку мер по обеспечению сбалансированности бюджетов</t>
  </si>
  <si>
    <t xml:space="preserve">Отдел образования администрации района </t>
  </si>
  <si>
    <t>Субсидия на 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</si>
  <si>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Субсидия на реализацию мероприятий по областной программе «Дети Владимирской области» на 2007-2008годы»</t>
  </si>
  <si>
    <t>Субсидия на совершенствование организации питания учащихся в общеобразовательных учреждениях по областной целевой программе «Улучшение демографической ситуации во Владимирской области на 2008-2010 годы»</t>
  </si>
  <si>
    <t>Субвенции на реализацию основных общеобразовательных программ общеобразовательными учреждениями</t>
  </si>
  <si>
    <t xml:space="preserve">Субвенция на обеспечение полномочий по организации и осуществлению деятельности по опеке и попечительству </t>
  </si>
  <si>
    <t>Субвенция на содержание ребенка в семье опекуна и приемной семье, а также оплата труда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</si>
  <si>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 по областной целевой программе развития образования Владимирской области на 2007-2010 годы</t>
  </si>
  <si>
    <t>Субвенция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по областной целевой программе развития образования  Владимирской области на 2007-2010 годы</t>
  </si>
  <si>
    <t>Субвенции на социальную поддержку детей-инвалидов дошкольного возраста по областной целевой программе развития образования Владимирской области на 2007-2010 годы</t>
  </si>
  <si>
    <t>Субвенция на воспитание и обучение детей-инвалидов дошкольного возраста в общеобразовательных учреждениях, реализующих основную общеобразовательную программу дошкольного образования по ОЦП «Развитие образования Владимирской области на 2007-2010 годы»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</si>
  <si>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по областной целевой программе развития образования Владимирской области на 2007-2010 годы</t>
  </si>
  <si>
    <t>Межбюджетные трансферты на ежемесячное денежное вознаграждение за  классное руководство по областной целевой программе  развития образования  Владимирской области на 2007 – 2010 годы</t>
  </si>
  <si>
    <t>ММУ «Киржачская ЦРБ»</t>
  </si>
  <si>
    <t xml:space="preserve">Субсидия на предоставление мер социальной поддержки по оплате жилья и коммунальных услуг отдельным категориям граждан муниципальной системы здравоохранения </t>
  </si>
  <si>
    <t>Субсидия на денежные выплаты водителям  автотранспорта станции, отделений, пунктов скорой  медицинской помощи по областной целевой программе по обеспечению безопасности дорожного движения во Владимирской области на 2004-2010 гг.</t>
  </si>
  <si>
    <t>Субсидия на организацию оказания специализированной медицинской помощи  в муниципальных учреждениях здравоохранения по областной целевой программе «Развитие здравоохранения Владимирской области на 2006-2010 годы»</t>
  </si>
  <si>
    <t>Субвенция на исполнение мер социальной поддержки отдельных категорий граждан по зубопротезированию и лекарственному обеспечению</t>
  </si>
  <si>
    <t>Межбюджетные трансферты на денежные выплаты медицинскому  персоналу фельдшерско-акушерских пунктов, врачам, фельдшерам и медицинским сестрам скорой медицинской помощи по областной целевой программе «Развитие здравоохранения Владимирской области на 2006-2010 годы»</t>
  </si>
  <si>
    <t>ММУ Краснооктябрьская участковая больница</t>
  </si>
  <si>
    <t>ММУ «Городская больница № 1»</t>
  </si>
  <si>
    <t xml:space="preserve">Отдел по культуре администрации района </t>
  </si>
  <si>
    <t>Субсидии на предоставление мер социальной поддержки по оплате жилья и коммунальных услуг отдельным категориям граждан муниципальной системы культуры</t>
  </si>
  <si>
    <t>Субсидия на комплектование книжных фондов библиотек муниципальных образований</t>
  </si>
  <si>
    <t>Отдел внутренних дел по Киржачскому району</t>
  </si>
  <si>
    <t>Межбюджетные трансферты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</si>
  <si>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Субсидия на содержание милиции общественной безопасности</t>
  </si>
  <si>
    <t>Отдел природопользования и охраны окружающей среды администрации района</t>
  </si>
  <si>
    <t>Субсидия на мероприятия по ликвидации несанкционированных свалок</t>
  </si>
  <si>
    <t>Администрация Горкинского сельского поселения</t>
  </si>
  <si>
    <t>Субвенция на осуществление первичного воинского учета на территориях, где отсутствуют военные комиссариаты</t>
  </si>
  <si>
    <t>Субсидия на приведение в нормативное состояние улично-дорожной сети и объектов благоустройства по областной целевой программе «Модернизация объектов коммунальной инфраструктуры на 2006-2010 годы»</t>
  </si>
  <si>
    <t>Администрация Кипревского сельского поселения</t>
  </si>
  <si>
    <t>Администрация Першинского сельского поселения</t>
  </si>
  <si>
    <t>Администрация Филипповского сельского поселения</t>
  </si>
  <si>
    <t>Межбюджетные трансферты на обеспечение равной доступности услуг общественного транспорта для отдельных категорий граждан ОБ</t>
  </si>
  <si>
    <t>Межбюджетные трансферты на обеспечение равной доступности услуг общественного транспорта для отдельных категорий граждан  ФБ</t>
  </si>
  <si>
    <t>Субсидия на бюджетные инвестиции в объекты муниципальной собственности (жилье)</t>
  </si>
  <si>
    <t>Поступления по источникам финансирования дефицита бюджета</t>
  </si>
  <si>
    <t xml:space="preserve">Доходы </t>
  </si>
  <si>
    <t>Администратор - Межрайонная инспекция ФНС России №11 по Владимирской области (182)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</si>
  <si>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</si>
  <si>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</si>
  <si>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</si>
  <si>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 по делам, рассматриваемым в судах общей юрисдикции, мировыми судьями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</si>
  <si>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</si>
  <si>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</si>
  <si>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Администратор - Комитет по управлению муниципальным имуществом (166)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</si>
  <si>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 государственных и муниципальных унитарных предриятий, в том числе казенных)</t>
  </si>
  <si>
    <t>Платежи от государственных и муниципальных унитарных предприятий</t>
  </si>
  <si>
    <t>-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</si>
  <si>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</si>
  <si>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</si>
  <si>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Администратор - Администрация  Киржачского района (303)</t>
  </si>
  <si>
    <t>Государственная пошлина за выдачу разрешения на установку рекламной конструкции</t>
  </si>
  <si>
    <t>Административные платежи и сборы</t>
  </si>
  <si>
    <t>Администратор - Финансовое управление администрации района (092)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</si>
  <si>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</si>
  <si>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Прочие неналоговые доходы бюджетов муниципальных районов</t>
  </si>
  <si>
    <t>Администратор - Управление по технологическому и экологическому надзору Ростехнадзора по Владимирской области (498)</t>
  </si>
  <si>
    <t>Платежи при пользовании природными ресурсами</t>
  </si>
  <si>
    <t>Администратор - Управление внутренних дел по Владимирской области (188)</t>
  </si>
  <si>
    <t>Государственная пошлина за государственную регистрацию транспортных средств</t>
  </si>
  <si>
    <t>Администратор - Государственная инспекция по надзору за техническим состоянием самоходных машин и других видов техники администрации Владимирской области (083)</t>
  </si>
  <si>
    <t>Государственная пошлина за регистрацию транспортных средств</t>
  </si>
  <si>
    <t>Администратор - Департамент строительства и архитектуры администрации Владимирской области (132)</t>
  </si>
  <si>
    <t>Администратор - Федеральная служба по надзору в сфере защиты прав потребителей и благополучия человека по Владимирской области (141)</t>
  </si>
  <si>
    <t>Администратор - Главное управление МЧС России по Владимирской области (177)</t>
  </si>
  <si>
    <t>Администратор - Управление федерального агентства кадастра объектов недвижимости по Владимирской области (072)</t>
  </si>
  <si>
    <t>Адинистратор -Управление федеральной миграционной службы во Владимирской области (192)</t>
  </si>
  <si>
    <t>Администратор - Управление федеральной службы по надзору в сфере массовых коммуникаций, связи и охраны культурного наследия (084)</t>
  </si>
  <si>
    <t>Администратор - Управление Россельхознадзора по Владимирской области (081)</t>
  </si>
  <si>
    <t>Всего кассовых выплат из бюджета (стр.070+080)</t>
  </si>
  <si>
    <t>100</t>
  </si>
  <si>
    <t>110</t>
  </si>
  <si>
    <t>Остаток средств на начало текущего финансового года, направляемый на покрытие временных кассовых разрывов</t>
  </si>
  <si>
    <t>120</t>
  </si>
  <si>
    <t>Сальдо поступлений (+) / выплат   (-) средств (стр.060-090)</t>
  </si>
  <si>
    <t>ВСЕГО кассовых поступлений в бюджет (020+030+040+050)</t>
  </si>
  <si>
    <t>Остаток средств на конец периода (стр.010+100)</t>
  </si>
  <si>
    <t xml:space="preserve">Начальник финансового управления администрации Киржачского района                         О.В.Калёнова </t>
  </si>
  <si>
    <t>Расх.бюдж.мун.р-на и дотац</t>
  </si>
  <si>
    <t>Поступления средств из областного  бюджета и бюджетов поселений, всего</t>
  </si>
  <si>
    <t xml:space="preserve">расх.обл.бюдж.(субс.и субв.) и бюдж.города </t>
  </si>
  <si>
    <t>Возврат субс.и субв.прошлых лет</t>
  </si>
  <si>
    <t>Отклонение остатка средств на конец периода от остатка средств на начало текущего финансового года (+) / (-) (стр.110-010)</t>
  </si>
  <si>
    <t>Прочие поступления (дотация, иные мб трансф.на сбалансированность)</t>
  </si>
  <si>
    <t>Кассовый план исполнения бюджета муниципального образования Киржачский район на 2014 год</t>
  </si>
  <si>
    <t>(по состоянию на 1 декабря 2014г.)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</si>
</sst>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0.00000"/>
  </numFmts>
  <fonts count="9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center" textRotation="90"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8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/>
    </xf>
    <xf numFmtId="169" fontId="1" fillId="0" borderId="1" xfId="18" applyNumberFormat="1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170" fontId="4" fillId="0" borderId="1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41"/>
  <sheetViews>
    <sheetView tabSelected="1" workbookViewId="0" topLeftCell="I6">
      <selection activeCell="T131" sqref="T131"/>
    </sheetView>
  </sheetViews>
  <sheetFormatPr defaultColWidth="9.00390625" defaultRowHeight="12.75"/>
  <cols>
    <col min="1" max="1" width="32.75390625" style="1" customWidth="1"/>
    <col min="2" max="2" width="4.25390625" style="1" customWidth="1"/>
    <col min="3" max="3" width="14.625" style="1" customWidth="1"/>
    <col min="4" max="4" width="11.625" style="18" customWidth="1"/>
    <col min="5" max="5" width="9.875" style="18" customWidth="1"/>
    <col min="6" max="6" width="9.00390625" style="18" customWidth="1"/>
    <col min="7" max="7" width="9.25390625" style="18" customWidth="1"/>
    <col min="8" max="9" width="9.375" style="18" customWidth="1"/>
    <col min="10" max="10" width="9.75390625" style="18" customWidth="1"/>
    <col min="11" max="12" width="9.375" style="18" customWidth="1"/>
    <col min="13" max="13" width="10.375" style="18" customWidth="1"/>
    <col min="14" max="15" width="10.75390625" style="18" customWidth="1"/>
    <col min="16" max="16" width="11.125" style="18" customWidth="1"/>
    <col min="17" max="17" width="11.00390625" style="18" customWidth="1"/>
    <col min="18" max="18" width="11.375" style="18" customWidth="1"/>
    <col min="19" max="19" width="10.875" style="18" customWidth="1"/>
    <col min="20" max="20" width="10.625" style="18" customWidth="1"/>
    <col min="21" max="22" width="9.125" style="12" customWidth="1"/>
    <col min="23" max="16384" width="9.125" style="1" customWidth="1"/>
  </cols>
  <sheetData>
    <row r="1" ht="12.75">
      <c r="O1" s="19"/>
    </row>
    <row r="2" spans="1:20" ht="21" customHeight="1">
      <c r="A2" s="56" t="s">
        <v>153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3:20" ht="18.75" customHeight="1" thickBot="1">
      <c r="C3" s="55" t="s">
        <v>154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T3" s="39" t="s">
        <v>30</v>
      </c>
    </row>
    <row r="4" spans="19:20" ht="12.75">
      <c r="S4" s="20" t="s">
        <v>27</v>
      </c>
      <c r="T4" s="40"/>
    </row>
    <row r="5" spans="1:20" ht="12.75">
      <c r="A5" s="1" t="s">
        <v>31</v>
      </c>
      <c r="S5" s="20" t="s">
        <v>28</v>
      </c>
      <c r="T5" s="41"/>
    </row>
    <row r="6" spans="1:20" ht="13.5" thickBot="1">
      <c r="A6" s="1" t="s">
        <v>32</v>
      </c>
      <c r="S6" s="20" t="s">
        <v>29</v>
      </c>
      <c r="T6" s="42"/>
    </row>
    <row r="7" ht="13.5" thickBot="1"/>
    <row r="8" spans="1:22" s="3" customFormat="1" ht="12.75" customHeight="1">
      <c r="A8" s="57" t="s">
        <v>0</v>
      </c>
      <c r="B8" s="59" t="s">
        <v>1</v>
      </c>
      <c r="C8" s="61" t="s">
        <v>42</v>
      </c>
      <c r="D8" s="63" t="s">
        <v>41</v>
      </c>
      <c r="E8" s="54" t="s">
        <v>2</v>
      </c>
      <c r="F8" s="54"/>
      <c r="G8" s="54"/>
      <c r="H8" s="52" t="s">
        <v>6</v>
      </c>
      <c r="I8" s="54" t="s">
        <v>33</v>
      </c>
      <c r="J8" s="54"/>
      <c r="K8" s="54"/>
      <c r="L8" s="52" t="s">
        <v>36</v>
      </c>
      <c r="M8" s="54" t="s">
        <v>34</v>
      </c>
      <c r="N8" s="54"/>
      <c r="O8" s="54"/>
      <c r="P8" s="52" t="s">
        <v>37</v>
      </c>
      <c r="Q8" s="54" t="s">
        <v>35</v>
      </c>
      <c r="R8" s="54"/>
      <c r="S8" s="54"/>
      <c r="T8" s="52" t="s">
        <v>38</v>
      </c>
      <c r="U8" s="43"/>
      <c r="V8" s="43"/>
    </row>
    <row r="9" spans="1:20" ht="45.75">
      <c r="A9" s="58"/>
      <c r="B9" s="60"/>
      <c r="C9" s="62"/>
      <c r="D9" s="64"/>
      <c r="E9" s="21" t="s">
        <v>3</v>
      </c>
      <c r="F9" s="21" t="s">
        <v>4</v>
      </c>
      <c r="G9" s="21" t="s">
        <v>5</v>
      </c>
      <c r="H9" s="53"/>
      <c r="I9" s="21" t="s">
        <v>7</v>
      </c>
      <c r="J9" s="21" t="s">
        <v>8</v>
      </c>
      <c r="K9" s="21" t="s">
        <v>9</v>
      </c>
      <c r="L9" s="53"/>
      <c r="M9" s="21" t="s">
        <v>10</v>
      </c>
      <c r="N9" s="21" t="s">
        <v>11</v>
      </c>
      <c r="O9" s="21" t="s">
        <v>12</v>
      </c>
      <c r="P9" s="53"/>
      <c r="Q9" s="21" t="s">
        <v>13</v>
      </c>
      <c r="R9" s="21" t="s">
        <v>14</v>
      </c>
      <c r="S9" s="21" t="s">
        <v>15</v>
      </c>
      <c r="T9" s="53"/>
    </row>
    <row r="10" spans="1:22" s="2" customFormat="1" ht="13.5" thickBot="1">
      <c r="A10" s="9">
        <v>1</v>
      </c>
      <c r="B10" s="10">
        <f>A10+1</f>
        <v>2</v>
      </c>
      <c r="C10" s="10">
        <f aca="true" t="shared" si="0" ref="C10:T10">B10+1</f>
        <v>3</v>
      </c>
      <c r="D10" s="35">
        <f t="shared" si="0"/>
        <v>4</v>
      </c>
      <c r="E10" s="35">
        <v>5</v>
      </c>
      <c r="F10" s="35">
        <f t="shared" si="0"/>
        <v>6</v>
      </c>
      <c r="G10" s="35">
        <f t="shared" si="0"/>
        <v>7</v>
      </c>
      <c r="H10" s="35">
        <f t="shared" si="0"/>
        <v>8</v>
      </c>
      <c r="I10" s="35">
        <f t="shared" si="0"/>
        <v>9</v>
      </c>
      <c r="J10" s="35">
        <f t="shared" si="0"/>
        <v>10</v>
      </c>
      <c r="K10" s="35">
        <f t="shared" si="0"/>
        <v>11</v>
      </c>
      <c r="L10" s="35">
        <f t="shared" si="0"/>
        <v>12</v>
      </c>
      <c r="M10" s="35">
        <f t="shared" si="0"/>
        <v>13</v>
      </c>
      <c r="N10" s="35">
        <f t="shared" si="0"/>
        <v>14</v>
      </c>
      <c r="O10" s="35">
        <f t="shared" si="0"/>
        <v>15</v>
      </c>
      <c r="P10" s="35">
        <f t="shared" si="0"/>
        <v>16</v>
      </c>
      <c r="Q10" s="35">
        <f t="shared" si="0"/>
        <v>17</v>
      </c>
      <c r="R10" s="35">
        <f t="shared" si="0"/>
        <v>18</v>
      </c>
      <c r="S10" s="35">
        <f t="shared" si="0"/>
        <v>19</v>
      </c>
      <c r="T10" s="35">
        <f t="shared" si="0"/>
        <v>20</v>
      </c>
      <c r="U10" s="44"/>
      <c r="V10" s="44"/>
    </row>
    <row r="11" spans="1:20" ht="12.75">
      <c r="A11" s="11" t="s">
        <v>16</v>
      </c>
      <c r="B11" s="7" t="s">
        <v>18</v>
      </c>
      <c r="C11" s="22">
        <v>2931.43646</v>
      </c>
      <c r="D11" s="22">
        <v>2931.44</v>
      </c>
      <c r="E11" s="8">
        <f>D11</f>
        <v>2931.44</v>
      </c>
      <c r="F11" s="22">
        <f>E135</f>
        <v>2736.0099999999998</v>
      </c>
      <c r="G11" s="22">
        <f>F135</f>
        <v>3705.0099999999998</v>
      </c>
      <c r="H11" s="23">
        <f>E11</f>
        <v>2931.44</v>
      </c>
      <c r="I11" s="22">
        <f>H135</f>
        <v>2017.2499999999977</v>
      </c>
      <c r="J11" s="22">
        <f>I135</f>
        <v>8760.089999999995</v>
      </c>
      <c r="K11" s="22">
        <f>J135</f>
        <v>20581.119999999995</v>
      </c>
      <c r="L11" s="22">
        <f>I11</f>
        <v>2017.2499999999977</v>
      </c>
      <c r="M11" s="22">
        <f>L135</f>
        <v>6590.309999999967</v>
      </c>
      <c r="N11" s="22">
        <f>M135</f>
        <v>15460.029999999968</v>
      </c>
      <c r="O11" s="22">
        <f>N135</f>
        <v>21579.549999999967</v>
      </c>
      <c r="P11" s="22">
        <f>M11</f>
        <v>6590.309999999967</v>
      </c>
      <c r="Q11" s="22">
        <f>P135</f>
        <v>27209.079999999958</v>
      </c>
      <c r="R11" s="22">
        <f>Q135</f>
        <v>24652.059999999954</v>
      </c>
      <c r="S11" s="22">
        <f>R135</f>
        <v>6454.819999999949</v>
      </c>
      <c r="T11" s="22">
        <f>Q11</f>
        <v>27209.079999999958</v>
      </c>
    </row>
    <row r="12" spans="1:20" ht="13.5" thickBot="1">
      <c r="A12" s="24" t="s">
        <v>105</v>
      </c>
      <c r="B12" s="4" t="s">
        <v>19</v>
      </c>
      <c r="C12" s="51">
        <v>579287.12266</v>
      </c>
      <c r="D12" s="47">
        <f>H12+L12+P12+T12</f>
        <v>273349.1</v>
      </c>
      <c r="E12" s="26">
        <v>13511.8</v>
      </c>
      <c r="F12" s="26">
        <v>19255</v>
      </c>
      <c r="G12" s="26">
        <v>14572</v>
      </c>
      <c r="H12" s="23">
        <f>E12+F12+G12</f>
        <v>47338.8</v>
      </c>
      <c r="I12" s="26">
        <v>25989.4</v>
      </c>
      <c r="J12" s="26">
        <v>18469.3</v>
      </c>
      <c r="K12" s="26">
        <v>23589.6</v>
      </c>
      <c r="L12" s="23">
        <f aca="true" t="shared" si="1" ref="L12:L75">I12+J12+K12</f>
        <v>68048.29999999999</v>
      </c>
      <c r="M12" s="26">
        <v>24388.7</v>
      </c>
      <c r="N12" s="26">
        <v>16357.6</v>
      </c>
      <c r="O12" s="26">
        <v>14761.6</v>
      </c>
      <c r="P12" s="23">
        <f aca="true" t="shared" si="2" ref="P12:P75">M12+N12+O12</f>
        <v>55507.9</v>
      </c>
      <c r="Q12" s="27">
        <v>26143.8</v>
      </c>
      <c r="R12" s="25">
        <v>14041.8</v>
      </c>
      <c r="S12" s="26">
        <v>62268.5</v>
      </c>
      <c r="T12" s="23">
        <f aca="true" t="shared" si="3" ref="T12:T75">Q12+R12+S12</f>
        <v>102454.1</v>
      </c>
    </row>
    <row r="13" spans="1:20" ht="38.25" hidden="1">
      <c r="A13" s="28" t="s">
        <v>106</v>
      </c>
      <c r="B13" s="4"/>
      <c r="C13" s="23"/>
      <c r="D13" s="47">
        <f aca="true" t="shared" si="4" ref="D13:D76">H13+L13+P13+T13</f>
        <v>116448</v>
      </c>
      <c r="E13" s="26">
        <v>10075.2</v>
      </c>
      <c r="F13" s="26">
        <v>6208.4</v>
      </c>
      <c r="G13" s="26">
        <v>6924.4</v>
      </c>
      <c r="H13" s="23">
        <f aca="true" t="shared" si="5" ref="H13:H75">E13+F13+G13</f>
        <v>23208</v>
      </c>
      <c r="I13" s="26">
        <v>12995</v>
      </c>
      <c r="J13" s="26">
        <v>7862</v>
      </c>
      <c r="K13" s="26">
        <v>8199</v>
      </c>
      <c r="L13" s="23">
        <f t="shared" si="1"/>
        <v>29056</v>
      </c>
      <c r="M13" s="26">
        <v>15177</v>
      </c>
      <c r="N13" s="26">
        <v>9050</v>
      </c>
      <c r="O13" s="26">
        <v>7860</v>
      </c>
      <c r="P13" s="23">
        <f t="shared" si="2"/>
        <v>32087</v>
      </c>
      <c r="Q13" s="26">
        <v>13761</v>
      </c>
      <c r="R13" s="26">
        <v>9181</v>
      </c>
      <c r="S13" s="26">
        <v>9155</v>
      </c>
      <c r="T13" s="23">
        <f t="shared" si="3"/>
        <v>32097</v>
      </c>
    </row>
    <row r="14" spans="1:20" ht="12.75" hidden="1">
      <c r="A14" s="6" t="s">
        <v>107</v>
      </c>
      <c r="B14" s="4"/>
      <c r="C14" s="23"/>
      <c r="D14" s="47">
        <f t="shared" si="4"/>
        <v>80720</v>
      </c>
      <c r="E14" s="5">
        <v>4535</v>
      </c>
      <c r="F14" s="5">
        <v>5030</v>
      </c>
      <c r="G14" s="5">
        <v>5848</v>
      </c>
      <c r="H14" s="23">
        <f t="shared" si="5"/>
        <v>15413</v>
      </c>
      <c r="I14" s="5">
        <v>6445</v>
      </c>
      <c r="J14" s="5">
        <v>6046</v>
      </c>
      <c r="K14" s="5">
        <v>7219</v>
      </c>
      <c r="L14" s="23">
        <f t="shared" si="1"/>
        <v>19710</v>
      </c>
      <c r="M14" s="5">
        <v>7833</v>
      </c>
      <c r="N14" s="5">
        <v>7181</v>
      </c>
      <c r="O14" s="5">
        <v>6804</v>
      </c>
      <c r="P14" s="23">
        <f t="shared" si="2"/>
        <v>21818</v>
      </c>
      <c r="Q14" s="5">
        <v>7275</v>
      </c>
      <c r="R14" s="5">
        <v>8106</v>
      </c>
      <c r="S14" s="5">
        <v>8398</v>
      </c>
      <c r="T14" s="23">
        <f t="shared" si="3"/>
        <v>23779</v>
      </c>
    </row>
    <row r="15" spans="1:20" ht="12.75" hidden="1">
      <c r="A15" s="6" t="s">
        <v>108</v>
      </c>
      <c r="B15" s="4"/>
      <c r="C15" s="23"/>
      <c r="D15" s="47">
        <f t="shared" si="4"/>
        <v>26932</v>
      </c>
      <c r="E15" s="5">
        <v>5259</v>
      </c>
      <c r="F15" s="5">
        <v>660</v>
      </c>
      <c r="G15" s="5">
        <v>489</v>
      </c>
      <c r="H15" s="23">
        <f t="shared" si="5"/>
        <v>6408</v>
      </c>
      <c r="I15" s="5">
        <v>5948</v>
      </c>
      <c r="J15" s="5">
        <v>965</v>
      </c>
      <c r="K15" s="5">
        <v>333</v>
      </c>
      <c r="L15" s="23">
        <f t="shared" si="1"/>
        <v>7246</v>
      </c>
      <c r="M15" s="5">
        <v>5167</v>
      </c>
      <c r="N15" s="5">
        <v>794</v>
      </c>
      <c r="O15" s="5">
        <v>504</v>
      </c>
      <c r="P15" s="23">
        <f t="shared" si="2"/>
        <v>6465</v>
      </c>
      <c r="Q15" s="5">
        <v>5859</v>
      </c>
      <c r="R15" s="5">
        <v>484</v>
      </c>
      <c r="S15" s="5">
        <v>470</v>
      </c>
      <c r="T15" s="23">
        <f t="shared" si="3"/>
        <v>6813</v>
      </c>
    </row>
    <row r="16" spans="1:20" ht="12.75" hidden="1">
      <c r="A16" s="6" t="s">
        <v>109</v>
      </c>
      <c r="B16" s="4"/>
      <c r="C16" s="23"/>
      <c r="D16" s="47">
        <f t="shared" si="4"/>
        <v>7135</v>
      </c>
      <c r="E16" s="5">
        <v>150</v>
      </c>
      <c r="F16" s="5">
        <v>364</v>
      </c>
      <c r="G16" s="5">
        <v>488</v>
      </c>
      <c r="H16" s="23">
        <f t="shared" si="5"/>
        <v>1002</v>
      </c>
      <c r="I16" s="5">
        <v>456</v>
      </c>
      <c r="J16" s="5">
        <v>689</v>
      </c>
      <c r="K16" s="5">
        <v>523</v>
      </c>
      <c r="L16" s="23">
        <f t="shared" si="1"/>
        <v>1668</v>
      </c>
      <c r="M16" s="5">
        <v>1984</v>
      </c>
      <c r="N16" s="5">
        <v>917</v>
      </c>
      <c r="O16" s="5">
        <v>447</v>
      </c>
      <c r="P16" s="23">
        <f t="shared" si="2"/>
        <v>3348</v>
      </c>
      <c r="Q16" s="5">
        <v>453</v>
      </c>
      <c r="R16" s="5">
        <v>454</v>
      </c>
      <c r="S16" s="5">
        <v>210</v>
      </c>
      <c r="T16" s="23">
        <f t="shared" si="3"/>
        <v>1117</v>
      </c>
    </row>
    <row r="17" spans="1:20" ht="51" hidden="1">
      <c r="A17" s="6" t="s">
        <v>110</v>
      </c>
      <c r="B17" s="4"/>
      <c r="C17" s="23"/>
      <c r="D17" s="47">
        <f t="shared" si="4"/>
        <v>1104</v>
      </c>
      <c r="E17" s="5">
        <v>120</v>
      </c>
      <c r="F17" s="5">
        <v>132</v>
      </c>
      <c r="G17" s="5">
        <v>86</v>
      </c>
      <c r="H17" s="23">
        <f t="shared" si="5"/>
        <v>338</v>
      </c>
      <c r="I17" s="5">
        <v>107</v>
      </c>
      <c r="J17" s="5">
        <v>80</v>
      </c>
      <c r="K17" s="5">
        <v>96</v>
      </c>
      <c r="L17" s="23">
        <f t="shared" si="1"/>
        <v>283</v>
      </c>
      <c r="M17" s="5">
        <v>79</v>
      </c>
      <c r="N17" s="5">
        <v>105</v>
      </c>
      <c r="O17" s="5">
        <v>66</v>
      </c>
      <c r="P17" s="23">
        <f t="shared" si="2"/>
        <v>250</v>
      </c>
      <c r="Q17" s="5">
        <v>117</v>
      </c>
      <c r="R17" s="5">
        <v>62</v>
      </c>
      <c r="S17" s="5">
        <v>54</v>
      </c>
      <c r="T17" s="23">
        <f t="shared" si="3"/>
        <v>233</v>
      </c>
    </row>
    <row r="18" spans="1:20" ht="38.25" hidden="1">
      <c r="A18" s="6" t="s">
        <v>111</v>
      </c>
      <c r="B18" s="4"/>
      <c r="C18" s="23"/>
      <c r="D18" s="47">
        <f t="shared" si="4"/>
        <v>141</v>
      </c>
      <c r="E18" s="5">
        <v>3</v>
      </c>
      <c r="F18" s="5">
        <v>4</v>
      </c>
      <c r="G18" s="5">
        <v>7</v>
      </c>
      <c r="H18" s="23">
        <f t="shared" si="5"/>
        <v>14</v>
      </c>
      <c r="I18" s="5">
        <v>15</v>
      </c>
      <c r="J18" s="5">
        <v>15</v>
      </c>
      <c r="K18" s="5">
        <v>12</v>
      </c>
      <c r="L18" s="23">
        <f t="shared" si="1"/>
        <v>42</v>
      </c>
      <c r="M18" s="5">
        <v>16</v>
      </c>
      <c r="N18" s="5">
        <v>13</v>
      </c>
      <c r="O18" s="5">
        <v>15</v>
      </c>
      <c r="P18" s="23">
        <f t="shared" si="2"/>
        <v>44</v>
      </c>
      <c r="Q18" s="5">
        <v>17</v>
      </c>
      <c r="R18" s="5">
        <v>11</v>
      </c>
      <c r="S18" s="5">
        <v>13</v>
      </c>
      <c r="T18" s="23">
        <f t="shared" si="3"/>
        <v>41</v>
      </c>
    </row>
    <row r="19" spans="1:20" ht="25.5" hidden="1">
      <c r="A19" s="6" t="s">
        <v>112</v>
      </c>
      <c r="B19" s="4"/>
      <c r="C19" s="23"/>
      <c r="D19" s="47">
        <f t="shared" si="4"/>
        <v>416</v>
      </c>
      <c r="E19" s="5">
        <v>8.2</v>
      </c>
      <c r="F19" s="5">
        <v>18.4</v>
      </c>
      <c r="G19" s="5">
        <v>6.4</v>
      </c>
      <c r="H19" s="23">
        <f t="shared" si="5"/>
        <v>33</v>
      </c>
      <c r="I19" s="5">
        <v>24</v>
      </c>
      <c r="J19" s="5">
        <v>67</v>
      </c>
      <c r="K19" s="5">
        <v>16</v>
      </c>
      <c r="L19" s="23">
        <f t="shared" si="1"/>
        <v>107</v>
      </c>
      <c r="M19" s="5">
        <v>98</v>
      </c>
      <c r="N19" s="5">
        <v>40</v>
      </c>
      <c r="O19" s="5">
        <v>24</v>
      </c>
      <c r="P19" s="23">
        <f t="shared" si="2"/>
        <v>162</v>
      </c>
      <c r="Q19" s="5">
        <v>40</v>
      </c>
      <c r="R19" s="5">
        <v>64</v>
      </c>
      <c r="S19" s="5">
        <v>10</v>
      </c>
      <c r="T19" s="23">
        <f t="shared" si="3"/>
        <v>114</v>
      </c>
    </row>
    <row r="20" spans="1:20" ht="38.25" hidden="1">
      <c r="A20" s="28" t="s">
        <v>113</v>
      </c>
      <c r="B20" s="4"/>
      <c r="C20" s="23"/>
      <c r="D20" s="47">
        <f t="shared" si="4"/>
        <v>31290</v>
      </c>
      <c r="E20" s="26">
        <v>718</v>
      </c>
      <c r="F20" s="26">
        <v>7661</v>
      </c>
      <c r="G20" s="26">
        <v>659</v>
      </c>
      <c r="H20" s="23">
        <f t="shared" si="5"/>
        <v>9038</v>
      </c>
      <c r="I20" s="26">
        <v>868</v>
      </c>
      <c r="J20" s="26">
        <v>2800</v>
      </c>
      <c r="K20" s="26">
        <v>2109</v>
      </c>
      <c r="L20" s="23">
        <f t="shared" si="1"/>
        <v>5777</v>
      </c>
      <c r="M20" s="26">
        <v>868</v>
      </c>
      <c r="N20" s="26">
        <v>5704</v>
      </c>
      <c r="O20" s="26">
        <v>599</v>
      </c>
      <c r="P20" s="23">
        <f t="shared" si="2"/>
        <v>7171</v>
      </c>
      <c r="Q20" s="26">
        <v>618</v>
      </c>
      <c r="R20" s="26">
        <v>6077</v>
      </c>
      <c r="S20" s="26">
        <v>2609</v>
      </c>
      <c r="T20" s="23">
        <f t="shared" si="3"/>
        <v>9304</v>
      </c>
    </row>
    <row r="21" spans="1:20" ht="127.5" hidden="1">
      <c r="A21" s="6" t="s">
        <v>114</v>
      </c>
      <c r="B21" s="6"/>
      <c r="C21" s="48"/>
      <c r="D21" s="47">
        <f t="shared" si="4"/>
        <v>13120</v>
      </c>
      <c r="E21" s="6">
        <v>718</v>
      </c>
      <c r="F21" s="6">
        <v>718</v>
      </c>
      <c r="G21" s="6">
        <v>609</v>
      </c>
      <c r="H21" s="23">
        <f t="shared" si="5"/>
        <v>2045</v>
      </c>
      <c r="I21" s="6">
        <v>868</v>
      </c>
      <c r="J21" s="6">
        <v>1368</v>
      </c>
      <c r="K21" s="6">
        <v>2109</v>
      </c>
      <c r="L21" s="23">
        <f t="shared" si="1"/>
        <v>4345</v>
      </c>
      <c r="M21" s="6">
        <v>868</v>
      </c>
      <c r="N21" s="6">
        <v>768</v>
      </c>
      <c r="O21" s="6">
        <v>599</v>
      </c>
      <c r="P21" s="23">
        <f t="shared" si="2"/>
        <v>2235</v>
      </c>
      <c r="Q21" s="6">
        <v>618</v>
      </c>
      <c r="R21" s="6">
        <v>1268</v>
      </c>
      <c r="S21" s="6">
        <v>2609</v>
      </c>
      <c r="T21" s="23">
        <f t="shared" si="3"/>
        <v>4495</v>
      </c>
    </row>
    <row r="22" spans="1:20" ht="38.25" hidden="1">
      <c r="A22" s="6" t="s">
        <v>115</v>
      </c>
      <c r="B22" s="6"/>
      <c r="C22" s="48"/>
      <c r="D22" s="47" t="e">
        <f t="shared" si="4"/>
        <v>#VALUE!</v>
      </c>
      <c r="E22" s="29" t="s">
        <v>116</v>
      </c>
      <c r="F22" s="30" t="s">
        <v>116</v>
      </c>
      <c r="G22" s="6">
        <v>50</v>
      </c>
      <c r="H22" s="23" t="e">
        <f t="shared" si="5"/>
        <v>#VALUE!</v>
      </c>
      <c r="I22" s="30" t="s">
        <v>116</v>
      </c>
      <c r="J22" s="30" t="s">
        <v>116</v>
      </c>
      <c r="K22" s="30" t="s">
        <v>116</v>
      </c>
      <c r="L22" s="23" t="e">
        <f t="shared" si="1"/>
        <v>#VALUE!</v>
      </c>
      <c r="M22" s="30" t="s">
        <v>116</v>
      </c>
      <c r="N22" s="30" t="s">
        <v>116</v>
      </c>
      <c r="O22" s="30" t="s">
        <v>116</v>
      </c>
      <c r="P22" s="23" t="e">
        <f t="shared" si="2"/>
        <v>#VALUE!</v>
      </c>
      <c r="Q22" s="30" t="s">
        <v>116</v>
      </c>
      <c r="R22" s="30" t="s">
        <v>116</v>
      </c>
      <c r="S22" s="30" t="s">
        <v>116</v>
      </c>
      <c r="T22" s="23" t="e">
        <f t="shared" si="3"/>
        <v>#VALUE!</v>
      </c>
    </row>
    <row r="23" spans="1:20" ht="114.75" hidden="1">
      <c r="A23" s="6" t="s">
        <v>117</v>
      </c>
      <c r="B23" s="6"/>
      <c r="C23" s="48"/>
      <c r="D23" s="47" t="e">
        <f t="shared" si="4"/>
        <v>#VALUE!</v>
      </c>
      <c r="E23" s="30" t="s">
        <v>116</v>
      </c>
      <c r="F23" s="6">
        <v>420</v>
      </c>
      <c r="G23" s="30" t="s">
        <v>116</v>
      </c>
      <c r="H23" s="23" t="e">
        <f t="shared" si="5"/>
        <v>#VALUE!</v>
      </c>
      <c r="I23" s="30" t="s">
        <v>116</v>
      </c>
      <c r="J23" s="6">
        <v>400</v>
      </c>
      <c r="K23" s="30" t="s">
        <v>116</v>
      </c>
      <c r="L23" s="23" t="e">
        <f t="shared" si="1"/>
        <v>#VALUE!</v>
      </c>
      <c r="M23" s="30" t="s">
        <v>116</v>
      </c>
      <c r="N23" s="6">
        <v>2340</v>
      </c>
      <c r="O23" s="30" t="s">
        <v>116</v>
      </c>
      <c r="P23" s="23" t="e">
        <f t="shared" si="2"/>
        <v>#VALUE!</v>
      </c>
      <c r="Q23" s="30" t="s">
        <v>116</v>
      </c>
      <c r="R23" s="30" t="s">
        <v>116</v>
      </c>
      <c r="S23" s="30" t="s">
        <v>116</v>
      </c>
      <c r="T23" s="23" t="e">
        <f t="shared" si="3"/>
        <v>#VALUE!</v>
      </c>
    </row>
    <row r="24" spans="1:20" ht="114.75" hidden="1">
      <c r="A24" s="6" t="s">
        <v>118</v>
      </c>
      <c r="B24" s="6"/>
      <c r="C24" s="48"/>
      <c r="D24" s="47" t="e">
        <f t="shared" si="4"/>
        <v>#VALUE!</v>
      </c>
      <c r="E24" s="13" t="s">
        <v>116</v>
      </c>
      <c r="F24" s="6">
        <v>6523</v>
      </c>
      <c r="G24" s="30" t="s">
        <v>116</v>
      </c>
      <c r="H24" s="23" t="e">
        <f t="shared" si="5"/>
        <v>#VALUE!</v>
      </c>
      <c r="I24" s="30" t="s">
        <v>116</v>
      </c>
      <c r="J24" s="6">
        <v>1032</v>
      </c>
      <c r="K24" s="30" t="s">
        <v>116</v>
      </c>
      <c r="L24" s="23" t="e">
        <f t="shared" si="1"/>
        <v>#VALUE!</v>
      </c>
      <c r="M24" s="30" t="s">
        <v>116</v>
      </c>
      <c r="N24" s="6">
        <v>2596</v>
      </c>
      <c r="O24" s="30" t="s">
        <v>116</v>
      </c>
      <c r="P24" s="23" t="e">
        <f t="shared" si="2"/>
        <v>#VALUE!</v>
      </c>
      <c r="Q24" s="30" t="s">
        <v>116</v>
      </c>
      <c r="R24" s="6">
        <v>4809</v>
      </c>
      <c r="S24" s="30" t="s">
        <v>116</v>
      </c>
      <c r="T24" s="23" t="e">
        <f t="shared" si="3"/>
        <v>#VALUE!</v>
      </c>
    </row>
    <row r="25" spans="1:20" ht="25.5" hidden="1">
      <c r="A25" s="28" t="s">
        <v>119</v>
      </c>
      <c r="B25" s="6"/>
      <c r="C25" s="48"/>
      <c r="D25" s="47">
        <f t="shared" si="4"/>
        <v>124</v>
      </c>
      <c r="E25" s="24">
        <v>7.3</v>
      </c>
      <c r="F25" s="24">
        <v>7.8</v>
      </c>
      <c r="G25" s="24">
        <v>7.9</v>
      </c>
      <c r="H25" s="23">
        <f t="shared" si="5"/>
        <v>23</v>
      </c>
      <c r="I25" s="24">
        <v>11.2</v>
      </c>
      <c r="J25" s="24">
        <v>11.2</v>
      </c>
      <c r="K25" s="24">
        <v>9.6</v>
      </c>
      <c r="L25" s="23">
        <f t="shared" si="1"/>
        <v>32</v>
      </c>
      <c r="M25" s="24">
        <v>11.2</v>
      </c>
      <c r="N25" s="24">
        <v>11.2</v>
      </c>
      <c r="O25" s="24">
        <v>11.6</v>
      </c>
      <c r="P25" s="23">
        <f t="shared" si="2"/>
        <v>34</v>
      </c>
      <c r="Q25" s="24">
        <v>11.9</v>
      </c>
      <c r="R25" s="24">
        <v>12</v>
      </c>
      <c r="S25" s="24">
        <v>11.1</v>
      </c>
      <c r="T25" s="23">
        <f t="shared" si="3"/>
        <v>35</v>
      </c>
    </row>
    <row r="26" spans="1:20" ht="38.25" hidden="1">
      <c r="A26" s="6" t="s">
        <v>120</v>
      </c>
      <c r="B26" s="6"/>
      <c r="C26" s="48"/>
      <c r="D26" s="47">
        <f t="shared" si="4"/>
        <v>23</v>
      </c>
      <c r="E26" s="6">
        <v>2</v>
      </c>
      <c r="F26" s="6">
        <v>2.5</v>
      </c>
      <c r="G26" s="6">
        <v>2.5</v>
      </c>
      <c r="H26" s="23">
        <f t="shared" si="5"/>
        <v>7</v>
      </c>
      <c r="I26" s="6">
        <v>2.5</v>
      </c>
      <c r="J26" s="6">
        <v>2.5</v>
      </c>
      <c r="K26" s="6">
        <v>2</v>
      </c>
      <c r="L26" s="23">
        <f t="shared" si="1"/>
        <v>7</v>
      </c>
      <c r="M26" s="6">
        <v>2.5</v>
      </c>
      <c r="N26" s="6">
        <v>2.5</v>
      </c>
      <c r="O26" s="6">
        <v>2</v>
      </c>
      <c r="P26" s="23">
        <f t="shared" si="2"/>
        <v>7</v>
      </c>
      <c r="Q26" s="6">
        <v>0.6</v>
      </c>
      <c r="R26" s="6">
        <v>0.6</v>
      </c>
      <c r="S26" s="6">
        <v>0.8</v>
      </c>
      <c r="T26" s="23">
        <f t="shared" si="3"/>
        <v>2</v>
      </c>
    </row>
    <row r="27" spans="1:20" ht="25.5" hidden="1">
      <c r="A27" s="6" t="s">
        <v>121</v>
      </c>
      <c r="B27" s="6"/>
      <c r="C27" s="48"/>
      <c r="D27" s="47">
        <f t="shared" si="4"/>
        <v>6</v>
      </c>
      <c r="E27" s="6">
        <v>0.3</v>
      </c>
      <c r="F27" s="6">
        <v>0.3</v>
      </c>
      <c r="G27" s="6">
        <v>0.4</v>
      </c>
      <c r="H27" s="23">
        <f t="shared" si="5"/>
        <v>1</v>
      </c>
      <c r="I27" s="6">
        <v>0.7</v>
      </c>
      <c r="J27" s="6">
        <v>0.7</v>
      </c>
      <c r="K27" s="6">
        <v>0.6</v>
      </c>
      <c r="L27" s="23">
        <f t="shared" si="1"/>
        <v>2</v>
      </c>
      <c r="M27" s="6">
        <v>0.7</v>
      </c>
      <c r="N27" s="6">
        <v>0.7</v>
      </c>
      <c r="O27" s="6">
        <v>0.6</v>
      </c>
      <c r="P27" s="23">
        <f t="shared" si="2"/>
        <v>2</v>
      </c>
      <c r="Q27" s="6">
        <v>0.3</v>
      </c>
      <c r="R27" s="6">
        <v>0.4</v>
      </c>
      <c r="S27" s="6">
        <v>0.3</v>
      </c>
      <c r="T27" s="23">
        <f t="shared" si="3"/>
        <v>1</v>
      </c>
    </row>
    <row r="28" spans="1:20" ht="12.75" hidden="1">
      <c r="A28" s="5" t="s">
        <v>112</v>
      </c>
      <c r="B28" s="5"/>
      <c r="C28" s="23"/>
      <c r="D28" s="47">
        <f t="shared" si="4"/>
        <v>95</v>
      </c>
      <c r="E28" s="5">
        <v>5</v>
      </c>
      <c r="F28" s="31">
        <v>5</v>
      </c>
      <c r="G28" s="5">
        <v>5</v>
      </c>
      <c r="H28" s="23">
        <f t="shared" si="5"/>
        <v>15</v>
      </c>
      <c r="I28" s="5">
        <v>8</v>
      </c>
      <c r="J28" s="5">
        <v>8</v>
      </c>
      <c r="K28" s="5">
        <v>7</v>
      </c>
      <c r="L28" s="23">
        <f t="shared" si="1"/>
        <v>23</v>
      </c>
      <c r="M28" s="5">
        <v>8</v>
      </c>
      <c r="N28" s="5">
        <v>8</v>
      </c>
      <c r="O28" s="5">
        <v>9</v>
      </c>
      <c r="P28" s="23">
        <f t="shared" si="2"/>
        <v>25</v>
      </c>
      <c r="Q28" s="5">
        <v>11</v>
      </c>
      <c r="R28" s="5">
        <v>11</v>
      </c>
      <c r="S28" s="32">
        <v>10</v>
      </c>
      <c r="T28" s="23">
        <f t="shared" si="3"/>
        <v>32</v>
      </c>
    </row>
    <row r="29" spans="1:20" ht="38.25" hidden="1">
      <c r="A29" s="28" t="s">
        <v>122</v>
      </c>
      <c r="B29" s="6"/>
      <c r="C29" s="48"/>
      <c r="D29" s="47">
        <f t="shared" si="4"/>
        <v>105</v>
      </c>
      <c r="E29" s="24">
        <v>2</v>
      </c>
      <c r="F29" s="24">
        <v>3</v>
      </c>
      <c r="G29" s="24">
        <v>4</v>
      </c>
      <c r="H29" s="23">
        <f t="shared" si="5"/>
        <v>9</v>
      </c>
      <c r="I29" s="24">
        <v>5</v>
      </c>
      <c r="J29" s="24">
        <v>6</v>
      </c>
      <c r="K29" s="24">
        <v>6</v>
      </c>
      <c r="L29" s="23">
        <f t="shared" si="1"/>
        <v>17</v>
      </c>
      <c r="M29" s="24">
        <v>9</v>
      </c>
      <c r="N29" s="24">
        <v>22</v>
      </c>
      <c r="O29" s="24">
        <v>15</v>
      </c>
      <c r="P29" s="23">
        <f t="shared" si="2"/>
        <v>46</v>
      </c>
      <c r="Q29" s="24">
        <v>12</v>
      </c>
      <c r="R29" s="24">
        <v>11</v>
      </c>
      <c r="S29" s="24">
        <v>10</v>
      </c>
      <c r="T29" s="23">
        <f t="shared" si="3"/>
        <v>33</v>
      </c>
    </row>
    <row r="30" spans="1:20" ht="76.5" hidden="1">
      <c r="A30" s="6" t="s">
        <v>123</v>
      </c>
      <c r="B30" s="6"/>
      <c r="C30" s="48"/>
      <c r="D30" s="47" t="e">
        <f t="shared" si="4"/>
        <v>#VALUE!</v>
      </c>
      <c r="E30" s="30" t="s">
        <v>116</v>
      </c>
      <c r="F30" s="30" t="s">
        <v>116</v>
      </c>
      <c r="G30" s="6">
        <v>1</v>
      </c>
      <c r="H30" s="23" t="e">
        <f t="shared" si="5"/>
        <v>#VALUE!</v>
      </c>
      <c r="I30" s="6">
        <v>4</v>
      </c>
      <c r="J30" s="6">
        <v>4</v>
      </c>
      <c r="K30" s="6">
        <v>4</v>
      </c>
      <c r="L30" s="23">
        <f t="shared" si="1"/>
        <v>12</v>
      </c>
      <c r="M30" s="6">
        <v>7</v>
      </c>
      <c r="N30" s="6">
        <v>20</v>
      </c>
      <c r="O30" s="6">
        <v>13</v>
      </c>
      <c r="P30" s="23">
        <f t="shared" si="2"/>
        <v>40</v>
      </c>
      <c r="Q30" s="6">
        <v>10</v>
      </c>
      <c r="R30" s="6">
        <v>9</v>
      </c>
      <c r="S30" s="6">
        <v>8</v>
      </c>
      <c r="T30" s="23">
        <f t="shared" si="3"/>
        <v>27</v>
      </c>
    </row>
    <row r="31" spans="1:20" ht="25.5" hidden="1">
      <c r="A31" s="33" t="s">
        <v>124</v>
      </c>
      <c r="B31" s="33"/>
      <c r="C31" s="49"/>
      <c r="D31" s="47">
        <f t="shared" si="4"/>
        <v>25</v>
      </c>
      <c r="E31" s="33">
        <v>2</v>
      </c>
      <c r="F31" s="33">
        <v>3</v>
      </c>
      <c r="G31" s="33">
        <v>3</v>
      </c>
      <c r="H31" s="23">
        <f t="shared" si="5"/>
        <v>8</v>
      </c>
      <c r="I31" s="33">
        <v>1</v>
      </c>
      <c r="J31" s="33">
        <v>2</v>
      </c>
      <c r="K31" s="33">
        <v>2</v>
      </c>
      <c r="L31" s="23">
        <f t="shared" si="1"/>
        <v>5</v>
      </c>
      <c r="M31" s="33">
        <v>2</v>
      </c>
      <c r="N31" s="33">
        <v>2</v>
      </c>
      <c r="O31" s="33">
        <v>2</v>
      </c>
      <c r="P31" s="23">
        <f t="shared" si="2"/>
        <v>6</v>
      </c>
      <c r="Q31" s="33">
        <v>2</v>
      </c>
      <c r="R31" s="33">
        <v>2</v>
      </c>
      <c r="S31" s="33">
        <v>2</v>
      </c>
      <c r="T31" s="23">
        <f t="shared" si="3"/>
        <v>6</v>
      </c>
    </row>
    <row r="32" spans="1:20" ht="63.75" hidden="1">
      <c r="A32" s="28" t="s">
        <v>125</v>
      </c>
      <c r="B32" s="6"/>
      <c r="C32" s="48"/>
      <c r="D32" s="47">
        <f t="shared" si="4"/>
        <v>973</v>
      </c>
      <c r="E32" s="24">
        <v>4</v>
      </c>
      <c r="F32" s="24">
        <v>5</v>
      </c>
      <c r="G32" s="24">
        <v>36</v>
      </c>
      <c r="H32" s="23">
        <f t="shared" si="5"/>
        <v>45</v>
      </c>
      <c r="I32" s="24">
        <v>108</v>
      </c>
      <c r="J32" s="24">
        <v>330</v>
      </c>
      <c r="K32" s="24">
        <v>1</v>
      </c>
      <c r="L32" s="23">
        <f t="shared" si="1"/>
        <v>439</v>
      </c>
      <c r="M32" s="24">
        <v>122</v>
      </c>
      <c r="N32" s="24">
        <v>28</v>
      </c>
      <c r="O32" s="24">
        <v>150</v>
      </c>
      <c r="P32" s="23">
        <f t="shared" si="2"/>
        <v>300</v>
      </c>
      <c r="Q32" s="24">
        <v>156</v>
      </c>
      <c r="R32" s="24">
        <v>11</v>
      </c>
      <c r="S32" s="24">
        <v>22</v>
      </c>
      <c r="T32" s="23">
        <f t="shared" si="3"/>
        <v>189</v>
      </c>
    </row>
    <row r="33" spans="1:20" ht="25.5" hidden="1">
      <c r="A33" s="6" t="s">
        <v>126</v>
      </c>
      <c r="B33" s="6"/>
      <c r="C33" s="48"/>
      <c r="D33" s="47">
        <f t="shared" si="4"/>
        <v>963</v>
      </c>
      <c r="E33" s="6">
        <v>4</v>
      </c>
      <c r="F33" s="6">
        <v>4</v>
      </c>
      <c r="G33" s="6">
        <v>35</v>
      </c>
      <c r="H33" s="23">
        <f t="shared" si="5"/>
        <v>43</v>
      </c>
      <c r="I33" s="6">
        <v>106</v>
      </c>
      <c r="J33" s="6">
        <v>328</v>
      </c>
      <c r="K33" s="6">
        <v>1</v>
      </c>
      <c r="L33" s="23">
        <f t="shared" si="1"/>
        <v>435</v>
      </c>
      <c r="M33" s="6">
        <v>122</v>
      </c>
      <c r="N33" s="6">
        <v>24</v>
      </c>
      <c r="O33" s="6">
        <v>150</v>
      </c>
      <c r="P33" s="23">
        <f t="shared" si="2"/>
        <v>296</v>
      </c>
      <c r="Q33" s="6">
        <v>156</v>
      </c>
      <c r="R33" s="6">
        <v>11</v>
      </c>
      <c r="S33" s="6">
        <v>22</v>
      </c>
      <c r="T33" s="23">
        <f t="shared" si="3"/>
        <v>189</v>
      </c>
    </row>
    <row r="34" spans="1:20" ht="25.5" hidden="1">
      <c r="A34" s="6" t="s">
        <v>112</v>
      </c>
      <c r="B34" s="6"/>
      <c r="C34" s="48"/>
      <c r="D34" s="47" t="e">
        <f t="shared" si="4"/>
        <v>#VALUE!</v>
      </c>
      <c r="E34" s="30" t="s">
        <v>116</v>
      </c>
      <c r="F34" s="6">
        <v>1</v>
      </c>
      <c r="G34" s="6">
        <v>1</v>
      </c>
      <c r="H34" s="23" t="e">
        <f t="shared" si="5"/>
        <v>#VALUE!</v>
      </c>
      <c r="I34" s="6">
        <v>2</v>
      </c>
      <c r="J34" s="6">
        <v>2</v>
      </c>
      <c r="K34" s="30" t="s">
        <v>116</v>
      </c>
      <c r="L34" s="23" t="e">
        <f t="shared" si="1"/>
        <v>#VALUE!</v>
      </c>
      <c r="M34" s="30" t="s">
        <v>116</v>
      </c>
      <c r="N34" s="6">
        <v>4</v>
      </c>
      <c r="O34" s="30" t="s">
        <v>116</v>
      </c>
      <c r="P34" s="23" t="e">
        <f t="shared" si="2"/>
        <v>#VALUE!</v>
      </c>
      <c r="Q34" s="30" t="s">
        <v>116</v>
      </c>
      <c r="R34" s="30" t="s">
        <v>116</v>
      </c>
      <c r="S34" s="30" t="s">
        <v>116</v>
      </c>
      <c r="T34" s="23" t="e">
        <f t="shared" si="3"/>
        <v>#VALUE!</v>
      </c>
    </row>
    <row r="35" spans="1:20" ht="38.25" hidden="1">
      <c r="A35" s="28" t="s">
        <v>127</v>
      </c>
      <c r="B35" s="6"/>
      <c r="C35" s="48"/>
      <c r="D35" s="47">
        <f t="shared" si="4"/>
        <v>5975</v>
      </c>
      <c r="E35" s="24">
        <v>298</v>
      </c>
      <c r="F35" s="24">
        <v>265</v>
      </c>
      <c r="G35" s="24">
        <v>375</v>
      </c>
      <c r="H35" s="23">
        <f t="shared" si="5"/>
        <v>938</v>
      </c>
      <c r="I35" s="24">
        <v>403</v>
      </c>
      <c r="J35" s="24">
        <v>527</v>
      </c>
      <c r="K35" s="24">
        <v>431</v>
      </c>
      <c r="L35" s="23">
        <f t="shared" si="1"/>
        <v>1361</v>
      </c>
      <c r="M35" s="24">
        <v>614</v>
      </c>
      <c r="N35" s="24">
        <v>667</v>
      </c>
      <c r="O35" s="24">
        <v>513</v>
      </c>
      <c r="P35" s="23">
        <f t="shared" si="2"/>
        <v>1794</v>
      </c>
      <c r="Q35" s="24">
        <v>780</v>
      </c>
      <c r="R35" s="24">
        <v>603</v>
      </c>
      <c r="S35" s="24">
        <v>499</v>
      </c>
      <c r="T35" s="23">
        <f t="shared" si="3"/>
        <v>1882</v>
      </c>
    </row>
    <row r="36" spans="1:20" ht="38.25" hidden="1">
      <c r="A36" s="6" t="s">
        <v>128</v>
      </c>
      <c r="B36" s="6"/>
      <c r="C36" s="48"/>
      <c r="D36" s="47">
        <f t="shared" si="4"/>
        <v>2684</v>
      </c>
      <c r="E36" s="6">
        <v>130</v>
      </c>
      <c r="F36" s="6">
        <v>107</v>
      </c>
      <c r="G36" s="6">
        <v>173</v>
      </c>
      <c r="H36" s="23">
        <f t="shared" si="5"/>
        <v>410</v>
      </c>
      <c r="I36" s="6">
        <v>179</v>
      </c>
      <c r="J36" s="6">
        <v>288</v>
      </c>
      <c r="K36" s="6">
        <v>223</v>
      </c>
      <c r="L36" s="23">
        <f t="shared" si="1"/>
        <v>690</v>
      </c>
      <c r="M36" s="6">
        <v>286</v>
      </c>
      <c r="N36" s="6">
        <v>322</v>
      </c>
      <c r="O36" s="6">
        <v>242</v>
      </c>
      <c r="P36" s="23">
        <f t="shared" si="2"/>
        <v>850</v>
      </c>
      <c r="Q36" s="6">
        <v>298</v>
      </c>
      <c r="R36" s="6">
        <v>228</v>
      </c>
      <c r="S36" s="6">
        <v>208</v>
      </c>
      <c r="T36" s="23">
        <f t="shared" si="3"/>
        <v>734</v>
      </c>
    </row>
    <row r="37" spans="1:20" ht="25.5" hidden="1">
      <c r="A37" s="6" t="s">
        <v>112</v>
      </c>
      <c r="B37" s="6"/>
      <c r="C37" s="48"/>
      <c r="D37" s="47">
        <f t="shared" si="4"/>
        <v>3291</v>
      </c>
      <c r="E37" s="6">
        <v>168</v>
      </c>
      <c r="F37" s="6">
        <v>158</v>
      </c>
      <c r="G37" s="6">
        <v>202</v>
      </c>
      <c r="H37" s="23">
        <f t="shared" si="5"/>
        <v>528</v>
      </c>
      <c r="I37" s="6">
        <v>224</v>
      </c>
      <c r="J37" s="6">
        <v>239</v>
      </c>
      <c r="K37" s="6">
        <v>208</v>
      </c>
      <c r="L37" s="23">
        <f t="shared" si="1"/>
        <v>671</v>
      </c>
      <c r="M37" s="6">
        <v>328</v>
      </c>
      <c r="N37" s="6">
        <v>345</v>
      </c>
      <c r="O37" s="6">
        <v>271</v>
      </c>
      <c r="P37" s="23">
        <f t="shared" si="2"/>
        <v>944</v>
      </c>
      <c r="Q37" s="6">
        <v>482</v>
      </c>
      <c r="R37" s="6">
        <v>375</v>
      </c>
      <c r="S37" s="6">
        <v>291</v>
      </c>
      <c r="T37" s="23">
        <f t="shared" si="3"/>
        <v>1148</v>
      </c>
    </row>
    <row r="38" spans="1:20" ht="89.25" hidden="1">
      <c r="A38" s="28" t="s">
        <v>129</v>
      </c>
      <c r="B38" s="6"/>
      <c r="C38" s="48"/>
      <c r="D38" s="47">
        <f t="shared" si="4"/>
        <v>164</v>
      </c>
      <c r="E38" s="24">
        <v>6</v>
      </c>
      <c r="F38" s="24">
        <v>28</v>
      </c>
      <c r="G38" s="24">
        <v>23</v>
      </c>
      <c r="H38" s="23">
        <f t="shared" si="5"/>
        <v>57</v>
      </c>
      <c r="I38" s="24">
        <v>21</v>
      </c>
      <c r="J38" s="24">
        <v>22</v>
      </c>
      <c r="K38" s="24">
        <v>9</v>
      </c>
      <c r="L38" s="23">
        <f t="shared" si="1"/>
        <v>52</v>
      </c>
      <c r="M38" s="24">
        <v>8</v>
      </c>
      <c r="N38" s="24">
        <v>12</v>
      </c>
      <c r="O38" s="24">
        <v>11</v>
      </c>
      <c r="P38" s="23">
        <f t="shared" si="2"/>
        <v>31</v>
      </c>
      <c r="Q38" s="24">
        <v>10</v>
      </c>
      <c r="R38" s="24">
        <v>10</v>
      </c>
      <c r="S38" s="24">
        <v>4</v>
      </c>
      <c r="T38" s="23">
        <f t="shared" si="3"/>
        <v>24</v>
      </c>
    </row>
    <row r="39" spans="1:20" ht="25.5" hidden="1">
      <c r="A39" s="6" t="s">
        <v>130</v>
      </c>
      <c r="B39" s="6"/>
      <c r="C39" s="48"/>
      <c r="D39" s="47">
        <f t="shared" si="4"/>
        <v>150</v>
      </c>
      <c r="E39" s="6">
        <v>6</v>
      </c>
      <c r="F39" s="5">
        <v>27</v>
      </c>
      <c r="G39" s="5">
        <v>22</v>
      </c>
      <c r="H39" s="23">
        <f t="shared" si="5"/>
        <v>55</v>
      </c>
      <c r="I39" s="5">
        <v>19</v>
      </c>
      <c r="J39" s="5">
        <v>19</v>
      </c>
      <c r="K39" s="5">
        <v>7</v>
      </c>
      <c r="L39" s="23">
        <f t="shared" si="1"/>
        <v>45</v>
      </c>
      <c r="M39" s="5">
        <v>5</v>
      </c>
      <c r="N39" s="5">
        <v>11</v>
      </c>
      <c r="O39" s="5">
        <v>10</v>
      </c>
      <c r="P39" s="23">
        <f t="shared" si="2"/>
        <v>26</v>
      </c>
      <c r="Q39" s="5">
        <v>10</v>
      </c>
      <c r="R39" s="5">
        <v>10</v>
      </c>
      <c r="S39" s="5">
        <v>4</v>
      </c>
      <c r="T39" s="23">
        <f t="shared" si="3"/>
        <v>24</v>
      </c>
    </row>
    <row r="40" spans="1:20" ht="25.5" hidden="1">
      <c r="A40" s="6" t="s">
        <v>112</v>
      </c>
      <c r="B40" s="6"/>
      <c r="C40" s="48"/>
      <c r="D40" s="47" t="e">
        <f t="shared" si="4"/>
        <v>#VALUE!</v>
      </c>
      <c r="E40" s="30" t="s">
        <v>116</v>
      </c>
      <c r="F40" s="6">
        <v>1</v>
      </c>
      <c r="G40" s="6">
        <v>1</v>
      </c>
      <c r="H40" s="23" t="e">
        <f t="shared" si="5"/>
        <v>#VALUE!</v>
      </c>
      <c r="I40" s="6">
        <v>2</v>
      </c>
      <c r="J40" s="6">
        <v>3</v>
      </c>
      <c r="K40" s="6">
        <v>2</v>
      </c>
      <c r="L40" s="23">
        <f t="shared" si="1"/>
        <v>7</v>
      </c>
      <c r="M40" s="6">
        <v>3</v>
      </c>
      <c r="N40" s="6">
        <v>1</v>
      </c>
      <c r="O40" s="6">
        <v>1</v>
      </c>
      <c r="P40" s="23">
        <f t="shared" si="2"/>
        <v>5</v>
      </c>
      <c r="Q40" s="30" t="s">
        <v>116</v>
      </c>
      <c r="R40" s="30" t="s">
        <v>116</v>
      </c>
      <c r="S40" s="30" t="s">
        <v>116</v>
      </c>
      <c r="T40" s="23" t="e">
        <f t="shared" si="3"/>
        <v>#VALUE!</v>
      </c>
    </row>
    <row r="41" spans="1:20" ht="51" hidden="1">
      <c r="A41" s="28" t="s">
        <v>131</v>
      </c>
      <c r="B41" s="6"/>
      <c r="C41" s="48"/>
      <c r="D41" s="47" t="e">
        <f t="shared" si="4"/>
        <v>#VALUE!</v>
      </c>
      <c r="E41" s="34" t="s">
        <v>116</v>
      </c>
      <c r="F41" s="34" t="s">
        <v>116</v>
      </c>
      <c r="G41" s="24">
        <v>6</v>
      </c>
      <c r="H41" s="23" t="e">
        <f t="shared" si="5"/>
        <v>#VALUE!</v>
      </c>
      <c r="I41" s="24">
        <v>10</v>
      </c>
      <c r="J41" s="34" t="s">
        <v>116</v>
      </c>
      <c r="K41" s="34" t="s">
        <v>116</v>
      </c>
      <c r="L41" s="23" t="e">
        <f t="shared" si="1"/>
        <v>#VALUE!</v>
      </c>
      <c r="M41" s="24">
        <v>2</v>
      </c>
      <c r="N41" s="34" t="s">
        <v>116</v>
      </c>
      <c r="O41" s="34" t="s">
        <v>116</v>
      </c>
      <c r="P41" s="23" t="e">
        <f t="shared" si="2"/>
        <v>#VALUE!</v>
      </c>
      <c r="Q41" s="34" t="s">
        <v>116</v>
      </c>
      <c r="R41" s="34" t="s">
        <v>116</v>
      </c>
      <c r="S41" s="34" t="s">
        <v>116</v>
      </c>
      <c r="T41" s="23" t="e">
        <f t="shared" si="3"/>
        <v>#VALUE!</v>
      </c>
    </row>
    <row r="42" spans="1:20" ht="12.75" hidden="1">
      <c r="A42" s="5" t="s">
        <v>112</v>
      </c>
      <c r="B42" s="5"/>
      <c r="C42" s="23"/>
      <c r="D42" s="47" t="e">
        <f t="shared" si="4"/>
        <v>#VALUE!</v>
      </c>
      <c r="E42" s="13" t="s">
        <v>116</v>
      </c>
      <c r="F42" s="13" t="s">
        <v>116</v>
      </c>
      <c r="G42" s="5">
        <v>6</v>
      </c>
      <c r="H42" s="23" t="e">
        <f t="shared" si="5"/>
        <v>#VALUE!</v>
      </c>
      <c r="I42" s="5">
        <v>10</v>
      </c>
      <c r="J42" s="13" t="s">
        <v>116</v>
      </c>
      <c r="K42" s="13" t="s">
        <v>116</v>
      </c>
      <c r="L42" s="23" t="e">
        <f t="shared" si="1"/>
        <v>#VALUE!</v>
      </c>
      <c r="M42" s="5">
        <v>2</v>
      </c>
      <c r="N42" s="13" t="s">
        <v>116</v>
      </c>
      <c r="O42" s="13" t="s">
        <v>116</v>
      </c>
      <c r="P42" s="23" t="e">
        <f t="shared" si="2"/>
        <v>#VALUE!</v>
      </c>
      <c r="Q42" s="13" t="s">
        <v>116</v>
      </c>
      <c r="R42" s="13" t="s">
        <v>116</v>
      </c>
      <c r="S42" s="13" t="s">
        <v>116</v>
      </c>
      <c r="T42" s="23" t="e">
        <f t="shared" si="3"/>
        <v>#VALUE!</v>
      </c>
    </row>
    <row r="43" spans="1:20" ht="63.75" hidden="1">
      <c r="A43" s="28" t="s">
        <v>132</v>
      </c>
      <c r="B43" s="6"/>
      <c r="C43" s="48"/>
      <c r="D43" s="47" t="e">
        <f t="shared" si="4"/>
        <v>#VALUE!</v>
      </c>
      <c r="E43" s="24">
        <v>1</v>
      </c>
      <c r="F43" s="34" t="s">
        <v>116</v>
      </c>
      <c r="G43" s="24">
        <v>2</v>
      </c>
      <c r="H43" s="23" t="e">
        <f t="shared" si="5"/>
        <v>#VALUE!</v>
      </c>
      <c r="I43" s="24">
        <v>19</v>
      </c>
      <c r="J43" s="24">
        <v>31</v>
      </c>
      <c r="K43" s="24">
        <v>40</v>
      </c>
      <c r="L43" s="23">
        <f t="shared" si="1"/>
        <v>90</v>
      </c>
      <c r="M43" s="24">
        <v>21</v>
      </c>
      <c r="N43" s="24">
        <v>19</v>
      </c>
      <c r="O43" s="24">
        <v>27</v>
      </c>
      <c r="P43" s="23">
        <f t="shared" si="2"/>
        <v>67</v>
      </c>
      <c r="Q43" s="24">
        <v>36</v>
      </c>
      <c r="R43" s="24">
        <v>49</v>
      </c>
      <c r="S43" s="24">
        <v>5</v>
      </c>
      <c r="T43" s="23">
        <f t="shared" si="3"/>
        <v>90</v>
      </c>
    </row>
    <row r="44" spans="1:20" ht="25.5" hidden="1">
      <c r="A44" s="6" t="s">
        <v>112</v>
      </c>
      <c r="B44" s="6"/>
      <c r="C44" s="48"/>
      <c r="D44" s="47" t="e">
        <f t="shared" si="4"/>
        <v>#VALUE!</v>
      </c>
      <c r="E44" s="6">
        <v>1</v>
      </c>
      <c r="F44" s="30" t="s">
        <v>116</v>
      </c>
      <c r="G44" s="6">
        <v>2</v>
      </c>
      <c r="H44" s="23" t="e">
        <f t="shared" si="5"/>
        <v>#VALUE!</v>
      </c>
      <c r="I44" s="6">
        <v>19</v>
      </c>
      <c r="J44" s="6">
        <v>31</v>
      </c>
      <c r="K44" s="6">
        <v>40</v>
      </c>
      <c r="L44" s="23">
        <f t="shared" si="1"/>
        <v>90</v>
      </c>
      <c r="M44" s="6">
        <v>21</v>
      </c>
      <c r="N44" s="6">
        <v>19</v>
      </c>
      <c r="O44" s="6">
        <v>27</v>
      </c>
      <c r="P44" s="23">
        <f t="shared" si="2"/>
        <v>67</v>
      </c>
      <c r="Q44" s="6">
        <v>36</v>
      </c>
      <c r="R44" s="6">
        <v>49</v>
      </c>
      <c r="S44" s="6">
        <v>5</v>
      </c>
      <c r="T44" s="23">
        <f t="shared" si="3"/>
        <v>90</v>
      </c>
    </row>
    <row r="45" spans="1:20" ht="38.25" hidden="1">
      <c r="A45" s="28" t="s">
        <v>133</v>
      </c>
      <c r="B45" s="6"/>
      <c r="C45" s="48"/>
      <c r="D45" s="47">
        <f t="shared" si="4"/>
        <v>100</v>
      </c>
      <c r="E45" s="24">
        <v>7</v>
      </c>
      <c r="F45" s="24">
        <v>7</v>
      </c>
      <c r="G45" s="24">
        <v>6</v>
      </c>
      <c r="H45" s="23">
        <f t="shared" si="5"/>
        <v>20</v>
      </c>
      <c r="I45" s="24">
        <v>9</v>
      </c>
      <c r="J45" s="24">
        <v>7</v>
      </c>
      <c r="K45" s="24">
        <v>7</v>
      </c>
      <c r="L45" s="23">
        <f t="shared" si="1"/>
        <v>23</v>
      </c>
      <c r="M45" s="24">
        <v>18</v>
      </c>
      <c r="N45" s="24">
        <v>6</v>
      </c>
      <c r="O45" s="24">
        <v>4</v>
      </c>
      <c r="P45" s="23">
        <f t="shared" si="2"/>
        <v>28</v>
      </c>
      <c r="Q45" s="24">
        <v>10</v>
      </c>
      <c r="R45" s="24">
        <v>9</v>
      </c>
      <c r="S45" s="24">
        <v>10</v>
      </c>
      <c r="T45" s="23">
        <f t="shared" si="3"/>
        <v>29</v>
      </c>
    </row>
    <row r="46" spans="1:20" ht="25.5" hidden="1">
      <c r="A46" s="6" t="s">
        <v>112</v>
      </c>
      <c r="B46" s="6"/>
      <c r="C46" s="48"/>
      <c r="D46" s="47">
        <f t="shared" si="4"/>
        <v>100</v>
      </c>
      <c r="E46" s="6">
        <v>7</v>
      </c>
      <c r="F46" s="6">
        <v>7</v>
      </c>
      <c r="G46" s="6">
        <v>6</v>
      </c>
      <c r="H46" s="23">
        <f t="shared" si="5"/>
        <v>20</v>
      </c>
      <c r="I46" s="6">
        <v>9</v>
      </c>
      <c r="J46" s="6">
        <v>7</v>
      </c>
      <c r="K46" s="6">
        <v>7</v>
      </c>
      <c r="L46" s="23">
        <f t="shared" si="1"/>
        <v>23</v>
      </c>
      <c r="M46" s="6">
        <v>18</v>
      </c>
      <c r="N46" s="6">
        <v>6</v>
      </c>
      <c r="O46" s="6">
        <v>4</v>
      </c>
      <c r="P46" s="23">
        <f t="shared" si="2"/>
        <v>28</v>
      </c>
      <c r="Q46" s="6">
        <v>10</v>
      </c>
      <c r="R46" s="6">
        <v>9</v>
      </c>
      <c r="S46" s="6">
        <v>10</v>
      </c>
      <c r="T46" s="23">
        <f t="shared" si="3"/>
        <v>29</v>
      </c>
    </row>
    <row r="47" spans="1:20" ht="63.75" hidden="1">
      <c r="A47" s="28" t="s">
        <v>134</v>
      </c>
      <c r="B47" s="6"/>
      <c r="C47" s="48"/>
      <c r="D47" s="47" t="e">
        <f t="shared" si="4"/>
        <v>#VALUE!</v>
      </c>
      <c r="E47" s="34" t="s">
        <v>116</v>
      </c>
      <c r="F47" s="24">
        <v>1</v>
      </c>
      <c r="G47" s="34" t="s">
        <v>116</v>
      </c>
      <c r="H47" s="23" t="e">
        <f t="shared" si="5"/>
        <v>#VALUE!</v>
      </c>
      <c r="I47" s="24">
        <v>1</v>
      </c>
      <c r="J47" s="24">
        <v>1</v>
      </c>
      <c r="K47" s="34" t="s">
        <v>116</v>
      </c>
      <c r="L47" s="23" t="e">
        <f t="shared" si="1"/>
        <v>#VALUE!</v>
      </c>
      <c r="M47" s="24">
        <v>1</v>
      </c>
      <c r="N47" s="24">
        <v>1</v>
      </c>
      <c r="O47" s="34" t="s">
        <v>116</v>
      </c>
      <c r="P47" s="23" t="e">
        <f t="shared" si="2"/>
        <v>#VALUE!</v>
      </c>
      <c r="Q47" s="24">
        <v>2</v>
      </c>
      <c r="R47" s="34" t="s">
        <v>116</v>
      </c>
      <c r="S47" s="34" t="s">
        <v>116</v>
      </c>
      <c r="T47" s="23" t="e">
        <f t="shared" si="3"/>
        <v>#VALUE!</v>
      </c>
    </row>
    <row r="48" spans="1:20" ht="25.5" hidden="1">
      <c r="A48" s="6" t="s">
        <v>112</v>
      </c>
      <c r="B48" s="6"/>
      <c r="C48" s="48"/>
      <c r="D48" s="47" t="e">
        <f t="shared" si="4"/>
        <v>#VALUE!</v>
      </c>
      <c r="E48" s="30" t="s">
        <v>116</v>
      </c>
      <c r="F48" s="6">
        <v>1</v>
      </c>
      <c r="G48" s="30" t="s">
        <v>116</v>
      </c>
      <c r="H48" s="23" t="e">
        <f t="shared" si="5"/>
        <v>#VALUE!</v>
      </c>
      <c r="I48" s="6">
        <v>1</v>
      </c>
      <c r="J48" s="6">
        <v>1</v>
      </c>
      <c r="K48" s="30" t="s">
        <v>116</v>
      </c>
      <c r="L48" s="23" t="e">
        <f t="shared" si="1"/>
        <v>#VALUE!</v>
      </c>
      <c r="M48" s="6">
        <v>1</v>
      </c>
      <c r="N48" s="6">
        <v>1</v>
      </c>
      <c r="O48" s="30" t="s">
        <v>116</v>
      </c>
      <c r="P48" s="23" t="e">
        <f t="shared" si="2"/>
        <v>#VALUE!</v>
      </c>
      <c r="Q48" s="6">
        <v>2</v>
      </c>
      <c r="R48" s="30" t="s">
        <v>116</v>
      </c>
      <c r="S48" s="30" t="s">
        <v>116</v>
      </c>
      <c r="T48" s="23" t="e">
        <f t="shared" si="3"/>
        <v>#VALUE!</v>
      </c>
    </row>
    <row r="49" spans="1:20" ht="51" hidden="1">
      <c r="A49" s="28" t="s">
        <v>135</v>
      </c>
      <c r="B49" s="6"/>
      <c r="C49" s="48"/>
      <c r="D49" s="47">
        <f t="shared" si="4"/>
        <v>628</v>
      </c>
      <c r="E49" s="24">
        <v>35</v>
      </c>
      <c r="F49" s="24">
        <v>97</v>
      </c>
      <c r="G49" s="24">
        <v>68</v>
      </c>
      <c r="H49" s="23">
        <f t="shared" si="5"/>
        <v>200</v>
      </c>
      <c r="I49" s="24">
        <v>95</v>
      </c>
      <c r="J49" s="24">
        <v>47</v>
      </c>
      <c r="K49" s="24">
        <v>31</v>
      </c>
      <c r="L49" s="23">
        <f t="shared" si="1"/>
        <v>173</v>
      </c>
      <c r="M49" s="24">
        <v>32</v>
      </c>
      <c r="N49" s="24">
        <v>16</v>
      </c>
      <c r="O49" s="24">
        <v>34</v>
      </c>
      <c r="P49" s="23">
        <f t="shared" si="2"/>
        <v>82</v>
      </c>
      <c r="Q49" s="24">
        <v>70</v>
      </c>
      <c r="R49" s="24">
        <v>31</v>
      </c>
      <c r="S49" s="24">
        <v>72</v>
      </c>
      <c r="T49" s="23">
        <f t="shared" si="3"/>
        <v>173</v>
      </c>
    </row>
    <row r="50" spans="1:20" ht="25.5" hidden="1">
      <c r="A50" s="6" t="s">
        <v>112</v>
      </c>
      <c r="B50" s="6"/>
      <c r="C50" s="48"/>
      <c r="D50" s="47">
        <f t="shared" si="4"/>
        <v>628</v>
      </c>
      <c r="E50" s="6">
        <v>35</v>
      </c>
      <c r="F50" s="6">
        <v>97</v>
      </c>
      <c r="G50" s="6">
        <v>68</v>
      </c>
      <c r="H50" s="23">
        <f t="shared" si="5"/>
        <v>200</v>
      </c>
      <c r="I50" s="6">
        <v>95</v>
      </c>
      <c r="J50" s="6">
        <v>47</v>
      </c>
      <c r="K50" s="6">
        <v>31</v>
      </c>
      <c r="L50" s="23">
        <f t="shared" si="1"/>
        <v>173</v>
      </c>
      <c r="M50" s="6">
        <v>32</v>
      </c>
      <c r="N50" s="6">
        <v>16</v>
      </c>
      <c r="O50" s="6">
        <v>34</v>
      </c>
      <c r="P50" s="23">
        <f t="shared" si="2"/>
        <v>82</v>
      </c>
      <c r="Q50" s="6">
        <v>70</v>
      </c>
      <c r="R50" s="6">
        <v>31</v>
      </c>
      <c r="S50" s="6">
        <v>72</v>
      </c>
      <c r="T50" s="23">
        <f t="shared" si="3"/>
        <v>173</v>
      </c>
    </row>
    <row r="51" spans="1:20" ht="63.75" hidden="1">
      <c r="A51" s="28" t="s">
        <v>136</v>
      </c>
      <c r="B51" s="6"/>
      <c r="C51" s="48"/>
      <c r="D51" s="47" t="e">
        <f t="shared" si="4"/>
        <v>#VALUE!</v>
      </c>
      <c r="E51" s="34" t="s">
        <v>116</v>
      </c>
      <c r="F51" s="34" t="s">
        <v>116</v>
      </c>
      <c r="G51" s="34" t="s">
        <v>116</v>
      </c>
      <c r="H51" s="23" t="e">
        <f t="shared" si="5"/>
        <v>#VALUE!</v>
      </c>
      <c r="I51" s="34" t="s">
        <v>116</v>
      </c>
      <c r="J51" s="34" t="s">
        <v>116</v>
      </c>
      <c r="K51" s="24">
        <v>3</v>
      </c>
      <c r="L51" s="23" t="e">
        <f t="shared" si="1"/>
        <v>#VALUE!</v>
      </c>
      <c r="M51" s="34" t="s">
        <v>116</v>
      </c>
      <c r="N51" s="24">
        <v>3</v>
      </c>
      <c r="O51" s="34" t="s">
        <v>116</v>
      </c>
      <c r="P51" s="23" t="e">
        <f t="shared" si="2"/>
        <v>#VALUE!</v>
      </c>
      <c r="Q51" s="34" t="s">
        <v>116</v>
      </c>
      <c r="R51" s="34" t="s">
        <v>116</v>
      </c>
      <c r="S51" s="34" t="s">
        <v>116</v>
      </c>
      <c r="T51" s="23" t="e">
        <f t="shared" si="3"/>
        <v>#VALUE!</v>
      </c>
    </row>
    <row r="52" spans="1:20" ht="25.5" hidden="1">
      <c r="A52" s="6" t="s">
        <v>112</v>
      </c>
      <c r="B52" s="6"/>
      <c r="C52" s="48"/>
      <c r="D52" s="47" t="e">
        <f t="shared" si="4"/>
        <v>#VALUE!</v>
      </c>
      <c r="E52" s="30" t="s">
        <v>116</v>
      </c>
      <c r="F52" s="30" t="s">
        <v>116</v>
      </c>
      <c r="G52" s="30" t="s">
        <v>116</v>
      </c>
      <c r="H52" s="23" t="e">
        <f t="shared" si="5"/>
        <v>#VALUE!</v>
      </c>
      <c r="I52" s="30" t="s">
        <v>116</v>
      </c>
      <c r="J52" s="30" t="s">
        <v>116</v>
      </c>
      <c r="K52" s="6">
        <v>3</v>
      </c>
      <c r="L52" s="23" t="e">
        <f t="shared" si="1"/>
        <v>#VALUE!</v>
      </c>
      <c r="M52" s="30" t="s">
        <v>116</v>
      </c>
      <c r="N52" s="6">
        <v>3</v>
      </c>
      <c r="O52" s="30" t="s">
        <v>116</v>
      </c>
      <c r="P52" s="23" t="e">
        <f t="shared" si="2"/>
        <v>#VALUE!</v>
      </c>
      <c r="Q52" s="30" t="s">
        <v>116</v>
      </c>
      <c r="R52" s="30" t="s">
        <v>116</v>
      </c>
      <c r="S52" s="30" t="s">
        <v>116</v>
      </c>
      <c r="T52" s="23" t="e">
        <f t="shared" si="3"/>
        <v>#VALUE!</v>
      </c>
    </row>
    <row r="53" spans="1:20" ht="38.25" hidden="1">
      <c r="A53" s="28" t="s">
        <v>137</v>
      </c>
      <c r="B53" s="24"/>
      <c r="C53" s="50"/>
      <c r="D53" s="47" t="e">
        <f t="shared" si="4"/>
        <v>#VALUE!</v>
      </c>
      <c r="E53" s="34" t="s">
        <v>116</v>
      </c>
      <c r="F53" s="24">
        <v>7</v>
      </c>
      <c r="G53" s="24">
        <v>2</v>
      </c>
      <c r="H53" s="23" t="e">
        <f t="shared" si="5"/>
        <v>#VALUE!</v>
      </c>
      <c r="I53" s="24">
        <v>1</v>
      </c>
      <c r="J53" s="34" t="s">
        <v>116</v>
      </c>
      <c r="K53" s="34" t="s">
        <v>116</v>
      </c>
      <c r="L53" s="23" t="e">
        <f t="shared" si="1"/>
        <v>#VALUE!</v>
      </c>
      <c r="M53" s="24">
        <v>4</v>
      </c>
      <c r="N53" s="24">
        <v>4</v>
      </c>
      <c r="O53" s="24" t="s">
        <v>116</v>
      </c>
      <c r="P53" s="23" t="e">
        <f t="shared" si="2"/>
        <v>#VALUE!</v>
      </c>
      <c r="Q53" s="24" t="s">
        <v>116</v>
      </c>
      <c r="R53" s="24">
        <v>2</v>
      </c>
      <c r="S53" s="24">
        <v>1</v>
      </c>
      <c r="T53" s="23" t="e">
        <f t="shared" si="3"/>
        <v>#VALUE!</v>
      </c>
    </row>
    <row r="54" spans="1:20" ht="25.5" hidden="1">
      <c r="A54" s="6" t="s">
        <v>112</v>
      </c>
      <c r="B54" s="6"/>
      <c r="C54" s="48"/>
      <c r="D54" s="47" t="e">
        <f t="shared" si="4"/>
        <v>#VALUE!</v>
      </c>
      <c r="E54" s="30" t="s">
        <v>116</v>
      </c>
      <c r="F54" s="6">
        <v>7</v>
      </c>
      <c r="G54" s="6">
        <v>2</v>
      </c>
      <c r="H54" s="23" t="e">
        <f t="shared" si="5"/>
        <v>#VALUE!</v>
      </c>
      <c r="I54" s="6">
        <v>1</v>
      </c>
      <c r="J54" s="30" t="s">
        <v>116</v>
      </c>
      <c r="K54" s="30" t="s">
        <v>116</v>
      </c>
      <c r="L54" s="23" t="e">
        <f t="shared" si="1"/>
        <v>#VALUE!</v>
      </c>
      <c r="M54" s="6">
        <v>4</v>
      </c>
      <c r="N54" s="6">
        <v>4</v>
      </c>
      <c r="O54" s="6" t="s">
        <v>116</v>
      </c>
      <c r="P54" s="23" t="e">
        <f t="shared" si="2"/>
        <v>#VALUE!</v>
      </c>
      <c r="Q54" s="6" t="s">
        <v>116</v>
      </c>
      <c r="R54" s="6">
        <v>2</v>
      </c>
      <c r="S54" s="6">
        <v>1</v>
      </c>
      <c r="T54" s="23" t="e">
        <f t="shared" si="3"/>
        <v>#VALUE!</v>
      </c>
    </row>
    <row r="55" spans="1:20" ht="12.75" hidden="1">
      <c r="A55" s="11" t="s">
        <v>16</v>
      </c>
      <c r="B55" s="7" t="s">
        <v>18</v>
      </c>
      <c r="C55" s="22"/>
      <c r="D55" s="47">
        <f t="shared" si="4"/>
        <v>0</v>
      </c>
      <c r="E55" s="22"/>
      <c r="F55" s="22"/>
      <c r="G55" s="22"/>
      <c r="H55" s="23">
        <f t="shared" si="5"/>
        <v>0</v>
      </c>
      <c r="I55" s="22"/>
      <c r="J55" s="22"/>
      <c r="K55" s="22"/>
      <c r="L55" s="23">
        <f t="shared" si="1"/>
        <v>0</v>
      </c>
      <c r="M55" s="22"/>
      <c r="N55" s="22"/>
      <c r="O55" s="22"/>
      <c r="P55" s="23">
        <f t="shared" si="2"/>
        <v>0</v>
      </c>
      <c r="Q55" s="22"/>
      <c r="R55" s="22"/>
      <c r="S55" s="22"/>
      <c r="T55" s="23">
        <f t="shared" si="3"/>
        <v>0</v>
      </c>
    </row>
    <row r="56" spans="1:20" ht="12.75" hidden="1">
      <c r="A56" s="6" t="s">
        <v>17</v>
      </c>
      <c r="B56" s="4" t="s">
        <v>19</v>
      </c>
      <c r="C56" s="23"/>
      <c r="D56" s="47">
        <f t="shared" si="4"/>
        <v>0</v>
      </c>
      <c r="E56" s="23"/>
      <c r="F56" s="23"/>
      <c r="G56" s="23"/>
      <c r="H56" s="23">
        <f t="shared" si="5"/>
        <v>0</v>
      </c>
      <c r="I56" s="23"/>
      <c r="J56" s="23"/>
      <c r="K56" s="23"/>
      <c r="L56" s="23">
        <f t="shared" si="1"/>
        <v>0</v>
      </c>
      <c r="M56" s="23"/>
      <c r="N56" s="23"/>
      <c r="O56" s="23"/>
      <c r="P56" s="23">
        <f t="shared" si="2"/>
        <v>0</v>
      </c>
      <c r="Q56" s="23"/>
      <c r="R56" s="23"/>
      <c r="S56" s="23"/>
      <c r="T56" s="23">
        <f t="shared" si="3"/>
        <v>0</v>
      </c>
    </row>
    <row r="57" spans="1:20" ht="12.75" hidden="1">
      <c r="A57" s="24" t="s">
        <v>61</v>
      </c>
      <c r="B57" s="4"/>
      <c r="C57" s="23"/>
      <c r="D57" s="47">
        <f t="shared" si="4"/>
        <v>32212</v>
      </c>
      <c r="E57" s="23">
        <f aca="true" t="shared" si="6" ref="E57:S57">E58+E59+E60+E61+E62+E63+E64+E65+E66+E67+E68+E69+E70+E71+E72+E73+E74+E75+E76+E77+E78</f>
        <v>7043</v>
      </c>
      <c r="F57" s="23">
        <f t="shared" si="6"/>
        <v>0</v>
      </c>
      <c r="G57" s="23">
        <f t="shared" si="6"/>
        <v>0</v>
      </c>
      <c r="H57" s="23">
        <f t="shared" si="5"/>
        <v>7043</v>
      </c>
      <c r="I57" s="23">
        <f t="shared" si="6"/>
        <v>12086</v>
      </c>
      <c r="J57" s="23">
        <f t="shared" si="6"/>
        <v>0</v>
      </c>
      <c r="K57" s="23">
        <f t="shared" si="6"/>
        <v>0</v>
      </c>
      <c r="L57" s="23">
        <f t="shared" si="1"/>
        <v>12086</v>
      </c>
      <c r="M57" s="23">
        <f t="shared" si="6"/>
        <v>8495</v>
      </c>
      <c r="N57" s="23">
        <f t="shared" si="6"/>
        <v>0</v>
      </c>
      <c r="O57" s="23">
        <f t="shared" si="6"/>
        <v>0</v>
      </c>
      <c r="P57" s="23">
        <f t="shared" si="2"/>
        <v>8495</v>
      </c>
      <c r="Q57" s="23">
        <f t="shared" si="6"/>
        <v>4588</v>
      </c>
      <c r="R57" s="23">
        <f t="shared" si="6"/>
        <v>0</v>
      </c>
      <c r="S57" s="23">
        <f t="shared" si="6"/>
        <v>0</v>
      </c>
      <c r="T57" s="23">
        <f t="shared" si="3"/>
        <v>4588</v>
      </c>
    </row>
    <row r="58" spans="1:20" ht="77.25" hidden="1" thickBot="1">
      <c r="A58" s="15" t="s">
        <v>43</v>
      </c>
      <c r="B58" s="4"/>
      <c r="C58" s="23"/>
      <c r="D58" s="47">
        <f t="shared" si="4"/>
        <v>659</v>
      </c>
      <c r="E58" s="23">
        <v>66</v>
      </c>
      <c r="F58" s="23"/>
      <c r="G58" s="23"/>
      <c r="H58" s="23">
        <f t="shared" si="5"/>
        <v>66</v>
      </c>
      <c r="I58" s="23">
        <v>263</v>
      </c>
      <c r="J58" s="23"/>
      <c r="K58" s="23"/>
      <c r="L58" s="23">
        <f t="shared" si="1"/>
        <v>263</v>
      </c>
      <c r="M58" s="23">
        <v>263</v>
      </c>
      <c r="N58" s="23"/>
      <c r="O58" s="23"/>
      <c r="P58" s="23">
        <f t="shared" si="2"/>
        <v>263</v>
      </c>
      <c r="Q58" s="23">
        <v>67</v>
      </c>
      <c r="R58" s="23"/>
      <c r="S58" s="23"/>
      <c r="T58" s="23">
        <f t="shared" si="3"/>
        <v>67</v>
      </c>
    </row>
    <row r="59" spans="1:20" ht="77.25" hidden="1" thickBot="1">
      <c r="A59" s="14" t="s">
        <v>44</v>
      </c>
      <c r="B59" s="4"/>
      <c r="C59" s="23"/>
      <c r="D59" s="47">
        <f t="shared" si="4"/>
        <v>1000</v>
      </c>
      <c r="E59" s="23">
        <v>200</v>
      </c>
      <c r="F59" s="23"/>
      <c r="G59" s="23"/>
      <c r="H59" s="23">
        <f t="shared" si="5"/>
        <v>200</v>
      </c>
      <c r="I59" s="23">
        <v>300</v>
      </c>
      <c r="J59" s="23"/>
      <c r="K59" s="23"/>
      <c r="L59" s="23">
        <f t="shared" si="1"/>
        <v>300</v>
      </c>
      <c r="M59" s="23">
        <v>500</v>
      </c>
      <c r="N59" s="23"/>
      <c r="O59" s="23"/>
      <c r="P59" s="23">
        <f t="shared" si="2"/>
        <v>500</v>
      </c>
      <c r="Q59" s="23"/>
      <c r="R59" s="23"/>
      <c r="S59" s="23"/>
      <c r="T59" s="23">
        <f t="shared" si="3"/>
        <v>0</v>
      </c>
    </row>
    <row r="60" spans="1:20" ht="51.75" hidden="1" thickBot="1">
      <c r="A60" s="15" t="s">
        <v>45</v>
      </c>
      <c r="B60" s="4"/>
      <c r="C60" s="23"/>
      <c r="D60" s="47">
        <f t="shared" si="4"/>
        <v>943</v>
      </c>
      <c r="E60" s="23">
        <v>0</v>
      </c>
      <c r="F60" s="23"/>
      <c r="G60" s="23"/>
      <c r="H60" s="23">
        <f t="shared" si="5"/>
        <v>0</v>
      </c>
      <c r="I60" s="23">
        <v>400</v>
      </c>
      <c r="J60" s="23"/>
      <c r="K60" s="23"/>
      <c r="L60" s="23">
        <f t="shared" si="1"/>
        <v>400</v>
      </c>
      <c r="M60" s="23">
        <v>543</v>
      </c>
      <c r="N60" s="23"/>
      <c r="O60" s="23"/>
      <c r="P60" s="23">
        <f t="shared" si="2"/>
        <v>543</v>
      </c>
      <c r="Q60" s="23"/>
      <c r="R60" s="23"/>
      <c r="S60" s="23"/>
      <c r="T60" s="23">
        <f t="shared" si="3"/>
        <v>0</v>
      </c>
    </row>
    <row r="61" spans="1:20" ht="51.75" hidden="1" thickBot="1">
      <c r="A61" s="15" t="s">
        <v>46</v>
      </c>
      <c r="B61" s="4"/>
      <c r="C61" s="23"/>
      <c r="D61" s="47">
        <f t="shared" si="4"/>
        <v>3219</v>
      </c>
      <c r="E61" s="23">
        <v>500</v>
      </c>
      <c r="F61" s="23"/>
      <c r="G61" s="23"/>
      <c r="H61" s="23">
        <f t="shared" si="5"/>
        <v>500</v>
      </c>
      <c r="I61" s="23">
        <v>1300</v>
      </c>
      <c r="J61" s="23"/>
      <c r="K61" s="23"/>
      <c r="L61" s="23">
        <f t="shared" si="1"/>
        <v>1300</v>
      </c>
      <c r="M61" s="23">
        <v>1048</v>
      </c>
      <c r="N61" s="23"/>
      <c r="O61" s="23"/>
      <c r="P61" s="23">
        <f t="shared" si="2"/>
        <v>1048</v>
      </c>
      <c r="Q61" s="23">
        <v>371</v>
      </c>
      <c r="R61" s="23"/>
      <c r="S61" s="23"/>
      <c r="T61" s="23">
        <f t="shared" si="3"/>
        <v>371</v>
      </c>
    </row>
    <row r="62" spans="1:20" ht="90" hidden="1" thickBot="1">
      <c r="A62" s="14" t="s">
        <v>47</v>
      </c>
      <c r="B62" s="4"/>
      <c r="C62" s="23"/>
      <c r="D62" s="47">
        <f t="shared" si="4"/>
        <v>35</v>
      </c>
      <c r="E62" s="23">
        <v>35</v>
      </c>
      <c r="F62" s="23"/>
      <c r="G62" s="23"/>
      <c r="H62" s="23">
        <f t="shared" si="5"/>
        <v>35</v>
      </c>
      <c r="I62" s="23"/>
      <c r="J62" s="23"/>
      <c r="K62" s="23"/>
      <c r="L62" s="23">
        <f t="shared" si="1"/>
        <v>0</v>
      </c>
      <c r="M62" s="23">
        <v>0</v>
      </c>
      <c r="N62" s="23"/>
      <c r="O62" s="23"/>
      <c r="P62" s="23">
        <f t="shared" si="2"/>
        <v>0</v>
      </c>
      <c r="Q62" s="23"/>
      <c r="R62" s="23"/>
      <c r="S62" s="23"/>
      <c r="T62" s="23">
        <f t="shared" si="3"/>
        <v>0</v>
      </c>
    </row>
    <row r="63" spans="1:20" ht="77.25" hidden="1" thickBot="1">
      <c r="A63" s="15" t="s">
        <v>48</v>
      </c>
      <c r="B63" s="4"/>
      <c r="C63" s="23"/>
      <c r="D63" s="47">
        <f t="shared" si="4"/>
        <v>15052</v>
      </c>
      <c r="E63" s="23">
        <v>2709</v>
      </c>
      <c r="F63" s="23"/>
      <c r="G63" s="23"/>
      <c r="H63" s="23">
        <f t="shared" si="5"/>
        <v>2709</v>
      </c>
      <c r="I63" s="23">
        <v>4516</v>
      </c>
      <c r="J63" s="23"/>
      <c r="K63" s="23"/>
      <c r="L63" s="23">
        <f t="shared" si="1"/>
        <v>4516</v>
      </c>
      <c r="M63" s="23">
        <v>4817</v>
      </c>
      <c r="N63" s="23"/>
      <c r="O63" s="23"/>
      <c r="P63" s="23">
        <f t="shared" si="2"/>
        <v>4817</v>
      </c>
      <c r="Q63" s="23">
        <v>3010</v>
      </c>
      <c r="R63" s="23"/>
      <c r="S63" s="23"/>
      <c r="T63" s="23">
        <f t="shared" si="3"/>
        <v>3010</v>
      </c>
    </row>
    <row r="64" spans="1:20" ht="51.75" hidden="1" thickBot="1">
      <c r="A64" s="15" t="s">
        <v>49</v>
      </c>
      <c r="B64" s="4"/>
      <c r="C64" s="23"/>
      <c r="D64" s="47">
        <f t="shared" si="4"/>
        <v>566</v>
      </c>
      <c r="E64" s="23"/>
      <c r="F64" s="23"/>
      <c r="G64" s="23"/>
      <c r="H64" s="23">
        <f t="shared" si="5"/>
        <v>0</v>
      </c>
      <c r="I64" s="23">
        <v>566</v>
      </c>
      <c r="J64" s="23"/>
      <c r="K64" s="23"/>
      <c r="L64" s="23">
        <f t="shared" si="1"/>
        <v>566</v>
      </c>
      <c r="M64" s="23"/>
      <c r="N64" s="23"/>
      <c r="O64" s="23"/>
      <c r="P64" s="23">
        <f t="shared" si="2"/>
        <v>0</v>
      </c>
      <c r="Q64" s="23"/>
      <c r="R64" s="23"/>
      <c r="S64" s="23"/>
      <c r="T64" s="23">
        <f t="shared" si="3"/>
        <v>0</v>
      </c>
    </row>
    <row r="65" spans="1:20" ht="39" hidden="1" thickBot="1">
      <c r="A65" s="15" t="s">
        <v>50</v>
      </c>
      <c r="B65" s="4"/>
      <c r="C65" s="23"/>
      <c r="D65" s="47">
        <f t="shared" si="4"/>
        <v>742</v>
      </c>
      <c r="E65" s="23"/>
      <c r="F65" s="23"/>
      <c r="G65" s="23"/>
      <c r="H65" s="23">
        <f t="shared" si="5"/>
        <v>0</v>
      </c>
      <c r="I65" s="23">
        <v>142</v>
      </c>
      <c r="J65" s="23"/>
      <c r="K65" s="23"/>
      <c r="L65" s="23">
        <f t="shared" si="1"/>
        <v>142</v>
      </c>
      <c r="M65" s="23">
        <v>600</v>
      </c>
      <c r="N65" s="23"/>
      <c r="O65" s="23"/>
      <c r="P65" s="23">
        <f t="shared" si="2"/>
        <v>600</v>
      </c>
      <c r="Q65" s="23"/>
      <c r="R65" s="23"/>
      <c r="S65" s="23"/>
      <c r="T65" s="23">
        <f t="shared" si="3"/>
        <v>0</v>
      </c>
    </row>
    <row r="66" spans="1:20" ht="64.5" hidden="1" thickBot="1">
      <c r="A66" s="15" t="s">
        <v>51</v>
      </c>
      <c r="B66" s="4"/>
      <c r="C66" s="23"/>
      <c r="D66" s="47">
        <f t="shared" si="4"/>
        <v>850</v>
      </c>
      <c r="E66" s="23">
        <v>300</v>
      </c>
      <c r="F66" s="23"/>
      <c r="G66" s="23"/>
      <c r="H66" s="23">
        <f t="shared" si="5"/>
        <v>300</v>
      </c>
      <c r="I66" s="23">
        <v>300</v>
      </c>
      <c r="J66" s="23"/>
      <c r="K66" s="23"/>
      <c r="L66" s="23">
        <f t="shared" si="1"/>
        <v>300</v>
      </c>
      <c r="M66" s="23"/>
      <c r="N66" s="23"/>
      <c r="O66" s="23"/>
      <c r="P66" s="23">
        <f t="shared" si="2"/>
        <v>0</v>
      </c>
      <c r="Q66" s="23">
        <v>250</v>
      </c>
      <c r="R66" s="23"/>
      <c r="S66" s="23"/>
      <c r="T66" s="23">
        <f t="shared" si="3"/>
        <v>250</v>
      </c>
    </row>
    <row r="67" spans="1:20" ht="39" hidden="1" thickBot="1">
      <c r="A67" s="15" t="s">
        <v>52</v>
      </c>
      <c r="B67" s="4"/>
      <c r="C67" s="23"/>
      <c r="D67" s="47">
        <f t="shared" si="4"/>
        <v>5000</v>
      </c>
      <c r="E67" s="23">
        <v>1500</v>
      </c>
      <c r="F67" s="23"/>
      <c r="G67" s="23"/>
      <c r="H67" s="23">
        <f t="shared" si="5"/>
        <v>1500</v>
      </c>
      <c r="I67" s="23">
        <v>3500</v>
      </c>
      <c r="J67" s="23"/>
      <c r="K67" s="23"/>
      <c r="L67" s="23">
        <f t="shared" si="1"/>
        <v>3500</v>
      </c>
      <c r="M67" s="23"/>
      <c r="N67" s="23"/>
      <c r="O67" s="23"/>
      <c r="P67" s="23">
        <f t="shared" si="2"/>
        <v>0</v>
      </c>
      <c r="Q67" s="23"/>
      <c r="R67" s="23"/>
      <c r="S67" s="23"/>
      <c r="T67" s="23">
        <f t="shared" si="3"/>
        <v>0</v>
      </c>
    </row>
    <row r="68" spans="1:20" ht="39" hidden="1" thickBot="1">
      <c r="A68" s="15" t="s">
        <v>103</v>
      </c>
      <c r="B68" s="4"/>
      <c r="C68" s="23"/>
      <c r="D68" s="47">
        <f t="shared" si="4"/>
        <v>900</v>
      </c>
      <c r="E68" s="23">
        <v>900</v>
      </c>
      <c r="F68" s="23"/>
      <c r="G68" s="23"/>
      <c r="H68" s="23">
        <f t="shared" si="5"/>
        <v>900</v>
      </c>
      <c r="I68" s="23"/>
      <c r="J68" s="23"/>
      <c r="K68" s="23"/>
      <c r="L68" s="23">
        <f t="shared" si="1"/>
        <v>0</v>
      </c>
      <c r="M68" s="23"/>
      <c r="N68" s="23"/>
      <c r="O68" s="23"/>
      <c r="P68" s="23">
        <f t="shared" si="2"/>
        <v>0</v>
      </c>
      <c r="Q68" s="23"/>
      <c r="R68" s="23"/>
      <c r="S68" s="23"/>
      <c r="T68" s="23">
        <f t="shared" si="3"/>
        <v>0</v>
      </c>
    </row>
    <row r="69" spans="1:20" ht="51.75" hidden="1" thickBot="1">
      <c r="A69" s="15" t="s">
        <v>53</v>
      </c>
      <c r="B69" s="4"/>
      <c r="C69" s="23"/>
      <c r="D69" s="47">
        <f t="shared" si="4"/>
        <v>225</v>
      </c>
      <c r="E69" s="23"/>
      <c r="F69" s="23"/>
      <c r="G69" s="23"/>
      <c r="H69" s="23">
        <f t="shared" si="5"/>
        <v>0</v>
      </c>
      <c r="I69" s="23"/>
      <c r="J69" s="23"/>
      <c r="K69" s="23"/>
      <c r="L69" s="23">
        <f t="shared" si="1"/>
        <v>0</v>
      </c>
      <c r="M69" s="23"/>
      <c r="N69" s="23"/>
      <c r="O69" s="23"/>
      <c r="P69" s="23">
        <f t="shared" si="2"/>
        <v>0</v>
      </c>
      <c r="Q69" s="23">
        <v>225</v>
      </c>
      <c r="R69" s="23"/>
      <c r="S69" s="23"/>
      <c r="T69" s="23">
        <f t="shared" si="3"/>
        <v>225</v>
      </c>
    </row>
    <row r="70" spans="1:20" ht="77.25" hidden="1" thickBot="1">
      <c r="A70" s="15" t="s">
        <v>54</v>
      </c>
      <c r="B70" s="4"/>
      <c r="C70" s="23"/>
      <c r="D70" s="47">
        <f t="shared" si="4"/>
        <v>190</v>
      </c>
      <c r="E70" s="23">
        <v>190</v>
      </c>
      <c r="F70" s="23"/>
      <c r="G70" s="23"/>
      <c r="H70" s="23">
        <f t="shared" si="5"/>
        <v>190</v>
      </c>
      <c r="I70" s="23"/>
      <c r="J70" s="23"/>
      <c r="K70" s="23"/>
      <c r="L70" s="23">
        <f t="shared" si="1"/>
        <v>0</v>
      </c>
      <c r="M70" s="23"/>
      <c r="N70" s="23"/>
      <c r="O70" s="23"/>
      <c r="P70" s="23">
        <f t="shared" si="2"/>
        <v>0</v>
      </c>
      <c r="Q70" s="23"/>
      <c r="R70" s="23"/>
      <c r="S70" s="23"/>
      <c r="T70" s="23">
        <f t="shared" si="3"/>
        <v>0</v>
      </c>
    </row>
    <row r="71" spans="1:20" ht="64.5" hidden="1" thickBot="1">
      <c r="A71" s="15" t="s">
        <v>55</v>
      </c>
      <c r="B71" s="4"/>
      <c r="C71" s="23"/>
      <c r="D71" s="47">
        <f t="shared" si="4"/>
        <v>33</v>
      </c>
      <c r="E71" s="23">
        <v>8</v>
      </c>
      <c r="F71" s="23"/>
      <c r="G71" s="23"/>
      <c r="H71" s="23">
        <f t="shared" si="5"/>
        <v>8</v>
      </c>
      <c r="I71" s="23">
        <v>8</v>
      </c>
      <c r="J71" s="23"/>
      <c r="K71" s="23"/>
      <c r="L71" s="23">
        <f t="shared" si="1"/>
        <v>8</v>
      </c>
      <c r="M71" s="23">
        <v>9</v>
      </c>
      <c r="N71" s="23"/>
      <c r="O71" s="23"/>
      <c r="P71" s="23">
        <f t="shared" si="2"/>
        <v>9</v>
      </c>
      <c r="Q71" s="23">
        <v>8</v>
      </c>
      <c r="R71" s="23"/>
      <c r="S71" s="23"/>
      <c r="T71" s="23">
        <f t="shared" si="3"/>
        <v>8</v>
      </c>
    </row>
    <row r="72" spans="1:20" ht="51.75" hidden="1" thickBot="1">
      <c r="A72" s="15" t="s">
        <v>56</v>
      </c>
      <c r="B72" s="4"/>
      <c r="C72" s="23"/>
      <c r="D72" s="47">
        <f t="shared" si="4"/>
        <v>327</v>
      </c>
      <c r="E72" s="23">
        <v>66</v>
      </c>
      <c r="F72" s="23"/>
      <c r="G72" s="23"/>
      <c r="H72" s="23">
        <f t="shared" si="5"/>
        <v>66</v>
      </c>
      <c r="I72" s="23">
        <v>127</v>
      </c>
      <c r="J72" s="23"/>
      <c r="K72" s="23"/>
      <c r="L72" s="23">
        <f t="shared" si="1"/>
        <v>127</v>
      </c>
      <c r="M72" s="23">
        <v>77</v>
      </c>
      <c r="N72" s="23"/>
      <c r="O72" s="23"/>
      <c r="P72" s="23">
        <f t="shared" si="2"/>
        <v>77</v>
      </c>
      <c r="Q72" s="23">
        <v>57</v>
      </c>
      <c r="R72" s="23"/>
      <c r="S72" s="23"/>
      <c r="T72" s="23">
        <f t="shared" si="3"/>
        <v>57</v>
      </c>
    </row>
    <row r="73" spans="1:20" ht="39" hidden="1" thickBot="1">
      <c r="A73" s="15" t="s">
        <v>57</v>
      </c>
      <c r="B73" s="4"/>
      <c r="C73" s="23"/>
      <c r="D73" s="47">
        <f t="shared" si="4"/>
        <v>244</v>
      </c>
      <c r="E73" s="23">
        <v>62</v>
      </c>
      <c r="F73" s="23"/>
      <c r="G73" s="23"/>
      <c r="H73" s="23">
        <f t="shared" si="5"/>
        <v>62</v>
      </c>
      <c r="I73" s="23">
        <v>71</v>
      </c>
      <c r="J73" s="23"/>
      <c r="K73" s="23"/>
      <c r="L73" s="23">
        <f t="shared" si="1"/>
        <v>71</v>
      </c>
      <c r="M73" s="23">
        <v>56</v>
      </c>
      <c r="N73" s="23"/>
      <c r="O73" s="23"/>
      <c r="P73" s="23">
        <f t="shared" si="2"/>
        <v>56</v>
      </c>
      <c r="Q73" s="23">
        <v>55</v>
      </c>
      <c r="R73" s="23"/>
      <c r="S73" s="23"/>
      <c r="T73" s="23">
        <f t="shared" si="3"/>
        <v>55</v>
      </c>
    </row>
    <row r="74" spans="1:20" ht="39" hidden="1" thickBot="1">
      <c r="A74" s="15" t="s">
        <v>58</v>
      </c>
      <c r="B74" s="4"/>
      <c r="C74" s="23"/>
      <c r="D74" s="47">
        <f t="shared" si="4"/>
        <v>1429</v>
      </c>
      <c r="E74" s="23">
        <v>351</v>
      </c>
      <c r="F74" s="23"/>
      <c r="G74" s="23"/>
      <c r="H74" s="23">
        <f t="shared" si="5"/>
        <v>351</v>
      </c>
      <c r="I74" s="23">
        <v>370</v>
      </c>
      <c r="J74" s="23"/>
      <c r="K74" s="23"/>
      <c r="L74" s="23">
        <f t="shared" si="1"/>
        <v>370</v>
      </c>
      <c r="M74" s="23">
        <v>359</v>
      </c>
      <c r="N74" s="23"/>
      <c r="O74" s="23"/>
      <c r="P74" s="23">
        <f t="shared" si="2"/>
        <v>359</v>
      </c>
      <c r="Q74" s="23">
        <v>349</v>
      </c>
      <c r="R74" s="23"/>
      <c r="S74" s="23"/>
      <c r="T74" s="23">
        <f t="shared" si="3"/>
        <v>349</v>
      </c>
    </row>
    <row r="75" spans="1:20" ht="51.75" hidden="1" thickBot="1">
      <c r="A75" s="15" t="s">
        <v>101</v>
      </c>
      <c r="B75" s="4"/>
      <c r="C75" s="23"/>
      <c r="D75" s="47">
        <f t="shared" si="4"/>
        <v>302</v>
      </c>
      <c r="E75" s="23">
        <v>29</v>
      </c>
      <c r="F75" s="23"/>
      <c r="G75" s="23"/>
      <c r="H75" s="23">
        <f t="shared" si="5"/>
        <v>29</v>
      </c>
      <c r="I75" s="23">
        <v>100</v>
      </c>
      <c r="J75" s="23"/>
      <c r="K75" s="23"/>
      <c r="L75" s="23">
        <f t="shared" si="1"/>
        <v>100</v>
      </c>
      <c r="M75" s="23">
        <v>100</v>
      </c>
      <c r="N75" s="23"/>
      <c r="O75" s="23"/>
      <c r="P75" s="23">
        <f t="shared" si="2"/>
        <v>100</v>
      </c>
      <c r="Q75" s="23">
        <v>73</v>
      </c>
      <c r="R75" s="23"/>
      <c r="S75" s="23"/>
      <c r="T75" s="23">
        <f t="shared" si="3"/>
        <v>73</v>
      </c>
    </row>
    <row r="76" spans="1:20" ht="51.75" hidden="1" thickBot="1">
      <c r="A76" s="15" t="s">
        <v>102</v>
      </c>
      <c r="B76" s="4"/>
      <c r="C76" s="23"/>
      <c r="D76" s="47">
        <f t="shared" si="4"/>
        <v>496</v>
      </c>
      <c r="E76" s="23">
        <v>127</v>
      </c>
      <c r="F76" s="23"/>
      <c r="G76" s="23"/>
      <c r="H76" s="23">
        <f aca="true" t="shared" si="7" ref="H76:H124">E76+F76+G76</f>
        <v>127</v>
      </c>
      <c r="I76" s="23">
        <v>123</v>
      </c>
      <c r="J76" s="23"/>
      <c r="K76" s="23"/>
      <c r="L76" s="23">
        <f aca="true" t="shared" si="8" ref="L76:L124">I76+J76+K76</f>
        <v>123</v>
      </c>
      <c r="M76" s="23">
        <v>123</v>
      </c>
      <c r="N76" s="23"/>
      <c r="O76" s="23"/>
      <c r="P76" s="23">
        <f aca="true" t="shared" si="9" ref="P76:P125">M76+N76+O76</f>
        <v>123</v>
      </c>
      <c r="Q76" s="23">
        <v>123</v>
      </c>
      <c r="R76" s="23"/>
      <c r="S76" s="23"/>
      <c r="T76" s="23">
        <f aca="true" t="shared" si="10" ref="T76:T124">Q76+R76+S76</f>
        <v>123</v>
      </c>
    </row>
    <row r="77" spans="1:20" ht="64.5" hidden="1" thickBot="1">
      <c r="A77" s="15" t="s">
        <v>59</v>
      </c>
      <c r="B77" s="4"/>
      <c r="C77" s="23"/>
      <c r="D77" s="47">
        <f aca="true" t="shared" si="11" ref="D77:D124">H77+L77+P77+T77</f>
        <v>0</v>
      </c>
      <c r="E77" s="23"/>
      <c r="F77" s="23"/>
      <c r="G77" s="23"/>
      <c r="H77" s="23">
        <f t="shared" si="7"/>
        <v>0</v>
      </c>
      <c r="I77" s="23"/>
      <c r="J77" s="23"/>
      <c r="K77" s="23"/>
      <c r="L77" s="23">
        <f t="shared" si="8"/>
        <v>0</v>
      </c>
      <c r="M77" s="23"/>
      <c r="N77" s="23"/>
      <c r="O77" s="23"/>
      <c r="P77" s="23">
        <f t="shared" si="9"/>
        <v>0</v>
      </c>
      <c r="Q77" s="23"/>
      <c r="R77" s="23"/>
      <c r="S77" s="23"/>
      <c r="T77" s="23">
        <f t="shared" si="10"/>
        <v>0</v>
      </c>
    </row>
    <row r="78" spans="1:20" ht="51.75" hidden="1" thickBot="1">
      <c r="A78" s="15" t="s">
        <v>60</v>
      </c>
      <c r="B78" s="4"/>
      <c r="C78" s="23"/>
      <c r="D78" s="47">
        <f t="shared" si="11"/>
        <v>0</v>
      </c>
      <c r="E78" s="23"/>
      <c r="F78" s="23"/>
      <c r="G78" s="23"/>
      <c r="H78" s="23">
        <f t="shared" si="7"/>
        <v>0</v>
      </c>
      <c r="I78" s="23"/>
      <c r="J78" s="23"/>
      <c r="K78" s="23"/>
      <c r="L78" s="23">
        <f t="shared" si="8"/>
        <v>0</v>
      </c>
      <c r="M78" s="23"/>
      <c r="N78" s="23"/>
      <c r="O78" s="23"/>
      <c r="P78" s="23">
        <f t="shared" si="9"/>
        <v>0</v>
      </c>
      <c r="Q78" s="23"/>
      <c r="R78" s="23"/>
      <c r="S78" s="23"/>
      <c r="T78" s="23">
        <f t="shared" si="10"/>
        <v>0</v>
      </c>
    </row>
    <row r="79" spans="1:20" ht="24.75" customHeight="1" hidden="1" thickBot="1">
      <c r="A79" s="16" t="s">
        <v>62</v>
      </c>
      <c r="B79" s="4"/>
      <c r="C79" s="23"/>
      <c r="D79" s="47">
        <f t="shared" si="11"/>
        <v>88532</v>
      </c>
      <c r="E79" s="23">
        <f aca="true" t="shared" si="12" ref="E79:S79">E80+E81+E82+E83</f>
        <v>7198</v>
      </c>
      <c r="F79" s="23">
        <f t="shared" si="12"/>
        <v>7110</v>
      </c>
      <c r="G79" s="23">
        <f t="shared" si="12"/>
        <v>7111</v>
      </c>
      <c r="H79" s="23">
        <f t="shared" si="7"/>
        <v>21419</v>
      </c>
      <c r="I79" s="23">
        <f t="shared" si="12"/>
        <v>7229</v>
      </c>
      <c r="J79" s="23">
        <f t="shared" si="12"/>
        <v>7142</v>
      </c>
      <c r="K79" s="23">
        <f t="shared" si="12"/>
        <v>7142</v>
      </c>
      <c r="L79" s="23">
        <f t="shared" si="8"/>
        <v>21513</v>
      </c>
      <c r="M79" s="23">
        <f t="shared" si="12"/>
        <v>6321</v>
      </c>
      <c r="N79" s="23">
        <f t="shared" si="12"/>
        <v>6234</v>
      </c>
      <c r="O79" s="23">
        <f t="shared" si="12"/>
        <v>6235</v>
      </c>
      <c r="P79" s="23">
        <f t="shared" si="9"/>
        <v>18790</v>
      </c>
      <c r="Q79" s="23">
        <f t="shared" si="12"/>
        <v>16615</v>
      </c>
      <c r="R79" s="23">
        <f t="shared" si="12"/>
        <v>5097</v>
      </c>
      <c r="S79" s="23">
        <f t="shared" si="12"/>
        <v>5098</v>
      </c>
      <c r="T79" s="23">
        <f t="shared" si="10"/>
        <v>26810</v>
      </c>
    </row>
    <row r="80" spans="1:20" ht="24.75" customHeight="1" hidden="1" thickBot="1">
      <c r="A80" s="15" t="s">
        <v>96</v>
      </c>
      <c r="B80" s="4"/>
      <c r="C80" s="23"/>
      <c r="D80" s="47">
        <f t="shared" si="11"/>
        <v>350</v>
      </c>
      <c r="E80" s="23">
        <v>88</v>
      </c>
      <c r="F80" s="23"/>
      <c r="G80" s="23"/>
      <c r="H80" s="23">
        <f t="shared" si="7"/>
        <v>88</v>
      </c>
      <c r="I80" s="23">
        <v>88</v>
      </c>
      <c r="J80" s="23"/>
      <c r="K80" s="23"/>
      <c r="L80" s="23">
        <f t="shared" si="8"/>
        <v>88</v>
      </c>
      <c r="M80" s="23">
        <v>87</v>
      </c>
      <c r="N80" s="23"/>
      <c r="O80" s="23"/>
      <c r="P80" s="23">
        <f t="shared" si="9"/>
        <v>87</v>
      </c>
      <c r="Q80" s="23">
        <v>87</v>
      </c>
      <c r="R80" s="23"/>
      <c r="S80" s="23"/>
      <c r="T80" s="23">
        <f t="shared" si="10"/>
        <v>87</v>
      </c>
    </row>
    <row r="81" spans="1:20" ht="39" hidden="1" thickBot="1">
      <c r="A81" s="15" t="s">
        <v>63</v>
      </c>
      <c r="B81" s="4"/>
      <c r="C81" s="23"/>
      <c r="D81" s="47">
        <f t="shared" si="11"/>
        <v>3141</v>
      </c>
      <c r="E81" s="23">
        <v>387</v>
      </c>
      <c r="F81" s="23">
        <v>387</v>
      </c>
      <c r="G81" s="23">
        <v>388</v>
      </c>
      <c r="H81" s="23">
        <f t="shared" si="7"/>
        <v>1162</v>
      </c>
      <c r="I81" s="23">
        <v>247</v>
      </c>
      <c r="J81" s="23">
        <v>247</v>
      </c>
      <c r="K81" s="23">
        <v>247</v>
      </c>
      <c r="L81" s="23">
        <f t="shared" si="8"/>
        <v>741</v>
      </c>
      <c r="M81" s="23">
        <v>223</v>
      </c>
      <c r="N81" s="23">
        <v>223</v>
      </c>
      <c r="O81" s="23">
        <v>223</v>
      </c>
      <c r="P81" s="23">
        <f t="shared" si="9"/>
        <v>669</v>
      </c>
      <c r="Q81" s="23">
        <v>189</v>
      </c>
      <c r="R81" s="23">
        <v>190</v>
      </c>
      <c r="S81" s="23">
        <v>190</v>
      </c>
      <c r="T81" s="23">
        <f t="shared" si="10"/>
        <v>569</v>
      </c>
    </row>
    <row r="82" spans="1:20" ht="39" hidden="1" thickBot="1">
      <c r="A82" s="15" t="s">
        <v>64</v>
      </c>
      <c r="B82" s="4"/>
      <c r="C82" s="23"/>
      <c r="D82" s="47">
        <f t="shared" si="11"/>
        <v>73609</v>
      </c>
      <c r="E82" s="23">
        <v>6723</v>
      </c>
      <c r="F82" s="23">
        <v>6723</v>
      </c>
      <c r="G82" s="23">
        <v>6723</v>
      </c>
      <c r="H82" s="23">
        <f t="shared" si="7"/>
        <v>20169</v>
      </c>
      <c r="I82" s="23">
        <v>6894</v>
      </c>
      <c r="J82" s="23">
        <v>6895</v>
      </c>
      <c r="K82" s="23">
        <v>6895</v>
      </c>
      <c r="L82" s="23">
        <f t="shared" si="8"/>
        <v>20684</v>
      </c>
      <c r="M82" s="23">
        <v>6011</v>
      </c>
      <c r="N82" s="23">
        <v>6011</v>
      </c>
      <c r="O82" s="23">
        <v>6012</v>
      </c>
      <c r="P82" s="23">
        <f t="shared" si="9"/>
        <v>18034</v>
      </c>
      <c r="Q82" s="23">
        <v>4907</v>
      </c>
      <c r="R82" s="23">
        <v>4907</v>
      </c>
      <c r="S82" s="23">
        <v>4908</v>
      </c>
      <c r="T82" s="23">
        <f t="shared" si="10"/>
        <v>14722</v>
      </c>
    </row>
    <row r="83" spans="1:20" ht="51.75" hidden="1" thickBot="1">
      <c r="A83" s="15" t="s">
        <v>65</v>
      </c>
      <c r="B83" s="4"/>
      <c r="C83" s="23"/>
      <c r="D83" s="47">
        <f t="shared" si="11"/>
        <v>11432</v>
      </c>
      <c r="E83" s="23"/>
      <c r="F83" s="23"/>
      <c r="G83" s="23"/>
      <c r="H83" s="23">
        <f t="shared" si="7"/>
        <v>0</v>
      </c>
      <c r="I83" s="23"/>
      <c r="J83" s="23"/>
      <c r="K83" s="23"/>
      <c r="L83" s="23">
        <f t="shared" si="8"/>
        <v>0</v>
      </c>
      <c r="M83" s="23"/>
      <c r="N83" s="23"/>
      <c r="O83" s="23"/>
      <c r="P83" s="23">
        <f t="shared" si="9"/>
        <v>0</v>
      </c>
      <c r="Q83" s="23">
        <v>11432</v>
      </c>
      <c r="R83" s="23"/>
      <c r="S83" s="23"/>
      <c r="T83" s="23">
        <f t="shared" si="10"/>
        <v>11432</v>
      </c>
    </row>
    <row r="84" spans="1:20" ht="26.25" hidden="1" thickBot="1">
      <c r="A84" s="17" t="s">
        <v>66</v>
      </c>
      <c r="B84" s="4"/>
      <c r="C84" s="23"/>
      <c r="D84" s="47">
        <f t="shared" si="11"/>
        <v>89988</v>
      </c>
      <c r="E84" s="23">
        <f aca="true" t="shared" si="13" ref="E84:S84">E85+E86+E87+E88+E89+E90+E91+E92+E93+E94+E96+E95</f>
        <v>24193</v>
      </c>
      <c r="F84" s="23">
        <f t="shared" si="13"/>
        <v>0</v>
      </c>
      <c r="G84" s="23">
        <f t="shared" si="13"/>
        <v>0</v>
      </c>
      <c r="H84" s="23">
        <f t="shared" si="7"/>
        <v>24193</v>
      </c>
      <c r="I84" s="23">
        <f t="shared" si="13"/>
        <v>31449</v>
      </c>
      <c r="J84" s="23">
        <f t="shared" si="13"/>
        <v>0</v>
      </c>
      <c r="K84" s="23">
        <f t="shared" si="13"/>
        <v>0</v>
      </c>
      <c r="L84" s="23">
        <f t="shared" si="8"/>
        <v>31449</v>
      </c>
      <c r="M84" s="23">
        <f t="shared" si="13"/>
        <v>11586</v>
      </c>
      <c r="N84" s="23">
        <f t="shared" si="13"/>
        <v>0</v>
      </c>
      <c r="O84" s="23">
        <f t="shared" si="13"/>
        <v>0</v>
      </c>
      <c r="P84" s="23">
        <f t="shared" si="9"/>
        <v>11586</v>
      </c>
      <c r="Q84" s="23">
        <f>Q85+Q86+Q87+Q88+Q89+Q90+Q91+Q92+Q93+Q94+Q96+Q95</f>
        <v>22760</v>
      </c>
      <c r="R84" s="23">
        <f t="shared" si="13"/>
        <v>0</v>
      </c>
      <c r="S84" s="23">
        <f t="shared" si="13"/>
        <v>0</v>
      </c>
      <c r="T84" s="23">
        <f t="shared" si="10"/>
        <v>22760</v>
      </c>
    </row>
    <row r="85" spans="1:20" ht="64.5" hidden="1" thickBot="1">
      <c r="A85" s="15" t="s">
        <v>67</v>
      </c>
      <c r="B85" s="4"/>
      <c r="C85" s="23"/>
      <c r="D85" s="47">
        <f t="shared" si="11"/>
        <v>3247</v>
      </c>
      <c r="E85" s="23">
        <v>1414</v>
      </c>
      <c r="F85" s="23"/>
      <c r="G85" s="23"/>
      <c r="H85" s="23">
        <f t="shared" si="7"/>
        <v>1414</v>
      </c>
      <c r="I85" s="23">
        <v>409</v>
      </c>
      <c r="J85" s="23"/>
      <c r="K85" s="23"/>
      <c r="L85" s="23">
        <f t="shared" si="8"/>
        <v>409</v>
      </c>
      <c r="M85" s="23">
        <v>209</v>
      </c>
      <c r="N85" s="23"/>
      <c r="O85" s="23"/>
      <c r="P85" s="23">
        <f t="shared" si="9"/>
        <v>209</v>
      </c>
      <c r="Q85" s="23">
        <v>1215</v>
      </c>
      <c r="R85" s="23"/>
      <c r="S85" s="23"/>
      <c r="T85" s="23">
        <f t="shared" si="10"/>
        <v>1215</v>
      </c>
    </row>
    <row r="86" spans="1:20" ht="51.75" hidden="1" thickBot="1">
      <c r="A86" s="15" t="s">
        <v>68</v>
      </c>
      <c r="B86" s="4"/>
      <c r="C86" s="23"/>
      <c r="D86" s="47">
        <f t="shared" si="11"/>
        <v>160</v>
      </c>
      <c r="E86" s="23"/>
      <c r="F86" s="23"/>
      <c r="G86" s="23"/>
      <c r="H86" s="23">
        <f t="shared" si="7"/>
        <v>0</v>
      </c>
      <c r="I86" s="23">
        <v>100</v>
      </c>
      <c r="J86" s="23"/>
      <c r="K86" s="23"/>
      <c r="L86" s="23">
        <f t="shared" si="8"/>
        <v>100</v>
      </c>
      <c r="M86" s="23"/>
      <c r="N86" s="23"/>
      <c r="O86" s="23"/>
      <c r="P86" s="23">
        <f t="shared" si="9"/>
        <v>0</v>
      </c>
      <c r="Q86" s="23">
        <v>60</v>
      </c>
      <c r="R86" s="23"/>
      <c r="S86" s="23"/>
      <c r="T86" s="23">
        <f t="shared" si="10"/>
        <v>60</v>
      </c>
    </row>
    <row r="87" spans="1:20" ht="90" hidden="1" thickBot="1">
      <c r="A87" s="15" t="s">
        <v>69</v>
      </c>
      <c r="B87" s="4"/>
      <c r="C87" s="23"/>
      <c r="D87" s="47">
        <f t="shared" si="11"/>
        <v>5030</v>
      </c>
      <c r="E87" s="23">
        <v>1403</v>
      </c>
      <c r="F87" s="23"/>
      <c r="G87" s="23"/>
      <c r="H87" s="23">
        <f t="shared" si="7"/>
        <v>1403</v>
      </c>
      <c r="I87" s="23">
        <v>1403</v>
      </c>
      <c r="J87" s="23"/>
      <c r="K87" s="23"/>
      <c r="L87" s="23">
        <f t="shared" si="8"/>
        <v>1403</v>
      </c>
      <c r="M87" s="23">
        <v>642</v>
      </c>
      <c r="N87" s="23"/>
      <c r="O87" s="23"/>
      <c r="P87" s="23">
        <f t="shared" si="9"/>
        <v>642</v>
      </c>
      <c r="Q87" s="23">
        <v>1582</v>
      </c>
      <c r="R87" s="23"/>
      <c r="S87" s="23"/>
      <c r="T87" s="23">
        <f t="shared" si="10"/>
        <v>1582</v>
      </c>
    </row>
    <row r="88" spans="1:20" ht="51.75" hidden="1" thickBot="1">
      <c r="A88" s="15" t="s">
        <v>70</v>
      </c>
      <c r="B88" s="4"/>
      <c r="C88" s="23"/>
      <c r="D88" s="47">
        <f t="shared" si="11"/>
        <v>63161</v>
      </c>
      <c r="E88" s="23">
        <v>15130</v>
      </c>
      <c r="F88" s="23"/>
      <c r="G88" s="23"/>
      <c r="H88" s="23">
        <f t="shared" si="7"/>
        <v>15130</v>
      </c>
      <c r="I88" s="23">
        <v>24841</v>
      </c>
      <c r="J88" s="23"/>
      <c r="K88" s="23"/>
      <c r="L88" s="23">
        <f t="shared" si="8"/>
        <v>24841</v>
      </c>
      <c r="M88" s="23">
        <v>7341</v>
      </c>
      <c r="N88" s="23"/>
      <c r="O88" s="23"/>
      <c r="P88" s="23">
        <f t="shared" si="9"/>
        <v>7341</v>
      </c>
      <c r="Q88" s="23">
        <v>15849</v>
      </c>
      <c r="R88" s="23"/>
      <c r="S88" s="23"/>
      <c r="T88" s="23">
        <f t="shared" si="10"/>
        <v>15849</v>
      </c>
    </row>
    <row r="89" spans="1:20" ht="51.75" hidden="1" thickBot="1">
      <c r="A89" s="15" t="s">
        <v>71</v>
      </c>
      <c r="B89" s="4"/>
      <c r="C89" s="23"/>
      <c r="D89" s="47">
        <f t="shared" si="11"/>
        <v>483</v>
      </c>
      <c r="E89" s="23">
        <v>123</v>
      </c>
      <c r="F89" s="23"/>
      <c r="G89" s="23"/>
      <c r="H89" s="23">
        <f t="shared" si="7"/>
        <v>123</v>
      </c>
      <c r="I89" s="23">
        <v>153</v>
      </c>
      <c r="J89" s="23"/>
      <c r="K89" s="23"/>
      <c r="L89" s="23">
        <f t="shared" si="8"/>
        <v>153</v>
      </c>
      <c r="M89" s="23">
        <v>85</v>
      </c>
      <c r="N89" s="23"/>
      <c r="O89" s="23"/>
      <c r="P89" s="23">
        <f t="shared" si="9"/>
        <v>85</v>
      </c>
      <c r="Q89" s="23">
        <v>122</v>
      </c>
      <c r="R89" s="23"/>
      <c r="S89" s="23"/>
      <c r="T89" s="23">
        <f t="shared" si="10"/>
        <v>122</v>
      </c>
    </row>
    <row r="90" spans="1:20" ht="51.75" hidden="1" thickBot="1">
      <c r="A90" s="15" t="s">
        <v>72</v>
      </c>
      <c r="B90" s="4"/>
      <c r="C90" s="23"/>
      <c r="D90" s="47">
        <f t="shared" si="11"/>
        <v>9315</v>
      </c>
      <c r="E90" s="23">
        <v>2260</v>
      </c>
      <c r="F90" s="23"/>
      <c r="G90" s="23"/>
      <c r="H90" s="23">
        <f t="shared" si="7"/>
        <v>2260</v>
      </c>
      <c r="I90" s="23">
        <v>2564</v>
      </c>
      <c r="J90" s="23"/>
      <c r="K90" s="23"/>
      <c r="L90" s="23">
        <f t="shared" si="8"/>
        <v>2564</v>
      </c>
      <c r="M90" s="23">
        <v>2230</v>
      </c>
      <c r="N90" s="23"/>
      <c r="O90" s="23"/>
      <c r="P90" s="23">
        <f t="shared" si="9"/>
        <v>2230</v>
      </c>
      <c r="Q90" s="23">
        <v>2261</v>
      </c>
      <c r="R90" s="23"/>
      <c r="S90" s="23"/>
      <c r="T90" s="23">
        <f t="shared" si="10"/>
        <v>2261</v>
      </c>
    </row>
    <row r="91" spans="1:20" ht="90" hidden="1" thickBot="1">
      <c r="A91" s="15" t="s">
        <v>73</v>
      </c>
      <c r="B91" s="4"/>
      <c r="C91" s="23"/>
      <c r="D91" s="47">
        <f t="shared" si="11"/>
        <v>344</v>
      </c>
      <c r="E91" s="23">
        <v>86</v>
      </c>
      <c r="F91" s="23"/>
      <c r="G91" s="23"/>
      <c r="H91" s="23">
        <f t="shared" si="7"/>
        <v>86</v>
      </c>
      <c r="I91" s="23">
        <v>86</v>
      </c>
      <c r="J91" s="23"/>
      <c r="K91" s="23"/>
      <c r="L91" s="23">
        <f t="shared" si="8"/>
        <v>86</v>
      </c>
      <c r="M91" s="23">
        <v>86</v>
      </c>
      <c r="N91" s="23"/>
      <c r="O91" s="23"/>
      <c r="P91" s="23">
        <f t="shared" si="9"/>
        <v>86</v>
      </c>
      <c r="Q91" s="23">
        <v>86</v>
      </c>
      <c r="R91" s="23"/>
      <c r="S91" s="23"/>
      <c r="T91" s="23">
        <f t="shared" si="10"/>
        <v>86</v>
      </c>
    </row>
    <row r="92" spans="1:20" ht="115.5" hidden="1" thickBot="1">
      <c r="A92" s="15" t="s">
        <v>74</v>
      </c>
      <c r="B92" s="4"/>
      <c r="C92" s="23"/>
      <c r="D92" s="47">
        <f t="shared" si="11"/>
        <v>2200</v>
      </c>
      <c r="E92" s="23">
        <v>2200</v>
      </c>
      <c r="F92" s="23"/>
      <c r="G92" s="23"/>
      <c r="H92" s="23">
        <f t="shared" si="7"/>
        <v>2200</v>
      </c>
      <c r="I92" s="23"/>
      <c r="J92" s="23"/>
      <c r="K92" s="23"/>
      <c r="L92" s="23">
        <f t="shared" si="8"/>
        <v>0</v>
      </c>
      <c r="M92" s="23"/>
      <c r="N92" s="23"/>
      <c r="O92" s="23"/>
      <c r="P92" s="23">
        <f t="shared" si="9"/>
        <v>0</v>
      </c>
      <c r="Q92" s="23"/>
      <c r="R92" s="23"/>
      <c r="S92" s="23"/>
      <c r="T92" s="23">
        <f t="shared" si="10"/>
        <v>0</v>
      </c>
    </row>
    <row r="93" spans="1:20" ht="77.25" hidden="1" thickBot="1">
      <c r="A93" s="15" t="s">
        <v>75</v>
      </c>
      <c r="B93" s="4"/>
      <c r="C93" s="23"/>
      <c r="D93" s="47">
        <f t="shared" si="11"/>
        <v>278</v>
      </c>
      <c r="E93" s="23">
        <v>69</v>
      </c>
      <c r="F93" s="23"/>
      <c r="G93" s="23"/>
      <c r="H93" s="23">
        <f t="shared" si="7"/>
        <v>69</v>
      </c>
      <c r="I93" s="23">
        <v>70</v>
      </c>
      <c r="J93" s="23"/>
      <c r="K93" s="23"/>
      <c r="L93" s="23">
        <f t="shared" si="8"/>
        <v>70</v>
      </c>
      <c r="M93" s="23">
        <v>70</v>
      </c>
      <c r="N93" s="23"/>
      <c r="O93" s="23"/>
      <c r="P93" s="23">
        <f t="shared" si="9"/>
        <v>70</v>
      </c>
      <c r="Q93" s="23">
        <v>69</v>
      </c>
      <c r="R93" s="23"/>
      <c r="S93" s="23"/>
      <c r="T93" s="23">
        <f t="shared" si="10"/>
        <v>69</v>
      </c>
    </row>
    <row r="94" spans="1:20" ht="102.75" hidden="1" thickBot="1">
      <c r="A94" s="15" t="s">
        <v>76</v>
      </c>
      <c r="B94" s="4"/>
      <c r="C94" s="23"/>
      <c r="D94" s="47">
        <f t="shared" si="11"/>
        <v>148</v>
      </c>
      <c r="E94" s="23">
        <v>44</v>
      </c>
      <c r="F94" s="23"/>
      <c r="G94" s="23"/>
      <c r="H94" s="23">
        <f t="shared" si="7"/>
        <v>44</v>
      </c>
      <c r="I94" s="23">
        <v>37</v>
      </c>
      <c r="J94" s="23"/>
      <c r="K94" s="23"/>
      <c r="L94" s="23">
        <f t="shared" si="8"/>
        <v>37</v>
      </c>
      <c r="M94" s="23">
        <v>22</v>
      </c>
      <c r="N94" s="23"/>
      <c r="O94" s="23"/>
      <c r="P94" s="23">
        <f t="shared" si="9"/>
        <v>22</v>
      </c>
      <c r="Q94" s="23">
        <v>45</v>
      </c>
      <c r="R94" s="23"/>
      <c r="S94" s="23"/>
      <c r="T94" s="23">
        <f t="shared" si="10"/>
        <v>45</v>
      </c>
    </row>
    <row r="95" spans="1:20" ht="128.25" hidden="1" thickBot="1">
      <c r="A95" s="15" t="s">
        <v>77</v>
      </c>
      <c r="B95" s="4"/>
      <c r="C95" s="23"/>
      <c r="D95" s="47">
        <f t="shared" si="11"/>
        <v>2968</v>
      </c>
      <c r="E95" s="23">
        <v>800</v>
      </c>
      <c r="F95" s="23"/>
      <c r="G95" s="23"/>
      <c r="H95" s="23">
        <f t="shared" si="7"/>
        <v>800</v>
      </c>
      <c r="I95" s="23">
        <v>680</v>
      </c>
      <c r="J95" s="23"/>
      <c r="K95" s="23"/>
      <c r="L95" s="23">
        <f t="shared" si="8"/>
        <v>680</v>
      </c>
      <c r="M95" s="23">
        <v>680</v>
      </c>
      <c r="N95" s="23"/>
      <c r="O95" s="23"/>
      <c r="P95" s="23">
        <f t="shared" si="9"/>
        <v>680</v>
      </c>
      <c r="Q95" s="23">
        <v>808</v>
      </c>
      <c r="R95" s="23"/>
      <c r="S95" s="23"/>
      <c r="T95" s="23">
        <f t="shared" si="10"/>
        <v>808</v>
      </c>
    </row>
    <row r="96" spans="1:20" ht="90" hidden="1" thickBot="1">
      <c r="A96" s="15" t="s">
        <v>78</v>
      </c>
      <c r="B96" s="4"/>
      <c r="C96" s="23"/>
      <c r="D96" s="47">
        <f t="shared" si="11"/>
        <v>2654</v>
      </c>
      <c r="E96" s="23">
        <v>664</v>
      </c>
      <c r="F96" s="23"/>
      <c r="G96" s="23"/>
      <c r="H96" s="23">
        <f t="shared" si="7"/>
        <v>664</v>
      </c>
      <c r="I96" s="23">
        <v>1106</v>
      </c>
      <c r="J96" s="23"/>
      <c r="K96" s="23"/>
      <c r="L96" s="23">
        <f t="shared" si="8"/>
        <v>1106</v>
      </c>
      <c r="M96" s="23">
        <v>221</v>
      </c>
      <c r="N96" s="23"/>
      <c r="O96" s="23"/>
      <c r="P96" s="23">
        <f t="shared" si="9"/>
        <v>221</v>
      </c>
      <c r="Q96" s="23">
        <v>663</v>
      </c>
      <c r="R96" s="23"/>
      <c r="S96" s="23"/>
      <c r="T96" s="23">
        <f t="shared" si="10"/>
        <v>663</v>
      </c>
    </row>
    <row r="97" spans="1:20" ht="13.5" hidden="1" thickBot="1">
      <c r="A97" s="17" t="s">
        <v>79</v>
      </c>
      <c r="B97" s="4"/>
      <c r="C97" s="23"/>
      <c r="D97" s="47">
        <f t="shared" si="11"/>
        <v>8776</v>
      </c>
      <c r="E97" s="23">
        <f aca="true" t="shared" si="14" ref="E97:S97">E98+E99+E100+E101+E102</f>
        <v>3206</v>
      </c>
      <c r="F97" s="23">
        <f t="shared" si="14"/>
        <v>0</v>
      </c>
      <c r="G97" s="23">
        <f t="shared" si="14"/>
        <v>0</v>
      </c>
      <c r="H97" s="23">
        <f t="shared" si="7"/>
        <v>3206</v>
      </c>
      <c r="I97" s="23">
        <f t="shared" si="14"/>
        <v>1857</v>
      </c>
      <c r="J97" s="23">
        <f t="shared" si="14"/>
        <v>0</v>
      </c>
      <c r="K97" s="23">
        <f t="shared" si="14"/>
        <v>0</v>
      </c>
      <c r="L97" s="23">
        <f t="shared" si="8"/>
        <v>1857</v>
      </c>
      <c r="M97" s="23">
        <f t="shared" si="14"/>
        <v>1856</v>
      </c>
      <c r="N97" s="23">
        <f t="shared" si="14"/>
        <v>0</v>
      </c>
      <c r="O97" s="23">
        <f t="shared" si="14"/>
        <v>0</v>
      </c>
      <c r="P97" s="23">
        <f t="shared" si="9"/>
        <v>1856</v>
      </c>
      <c r="Q97" s="23">
        <f t="shared" si="14"/>
        <v>1857</v>
      </c>
      <c r="R97" s="23">
        <f t="shared" si="14"/>
        <v>0</v>
      </c>
      <c r="S97" s="23">
        <f t="shared" si="14"/>
        <v>0</v>
      </c>
      <c r="T97" s="23">
        <f t="shared" si="10"/>
        <v>1857</v>
      </c>
    </row>
    <row r="98" spans="1:20" ht="77.25" hidden="1" thickBot="1">
      <c r="A98" s="15" t="s">
        <v>80</v>
      </c>
      <c r="B98" s="4"/>
      <c r="C98" s="23"/>
      <c r="D98" s="47">
        <f t="shared" si="11"/>
        <v>150</v>
      </c>
      <c r="E98" s="23">
        <v>37</v>
      </c>
      <c r="F98" s="23"/>
      <c r="G98" s="23"/>
      <c r="H98" s="23">
        <f t="shared" si="7"/>
        <v>37</v>
      </c>
      <c r="I98" s="23">
        <v>38</v>
      </c>
      <c r="J98" s="23"/>
      <c r="K98" s="23"/>
      <c r="L98" s="23">
        <f t="shared" si="8"/>
        <v>38</v>
      </c>
      <c r="M98" s="23">
        <v>38</v>
      </c>
      <c r="N98" s="23"/>
      <c r="O98" s="23"/>
      <c r="P98" s="23">
        <f t="shared" si="9"/>
        <v>38</v>
      </c>
      <c r="Q98" s="23">
        <v>37</v>
      </c>
      <c r="R98" s="23"/>
      <c r="S98" s="23"/>
      <c r="T98" s="23">
        <f t="shared" si="10"/>
        <v>37</v>
      </c>
    </row>
    <row r="99" spans="1:20" ht="90" hidden="1" thickBot="1">
      <c r="A99" s="15" t="s">
        <v>81</v>
      </c>
      <c r="B99" s="4"/>
      <c r="C99" s="23"/>
      <c r="D99" s="47">
        <f t="shared" si="11"/>
        <v>212</v>
      </c>
      <c r="E99" s="23">
        <v>53</v>
      </c>
      <c r="F99" s="23"/>
      <c r="G99" s="23"/>
      <c r="H99" s="23">
        <f t="shared" si="7"/>
        <v>53</v>
      </c>
      <c r="I99" s="23">
        <v>53</v>
      </c>
      <c r="J99" s="23"/>
      <c r="K99" s="23"/>
      <c r="L99" s="23">
        <f t="shared" si="8"/>
        <v>53</v>
      </c>
      <c r="M99" s="23">
        <v>53</v>
      </c>
      <c r="N99" s="23"/>
      <c r="O99" s="23"/>
      <c r="P99" s="23">
        <f t="shared" si="9"/>
        <v>53</v>
      </c>
      <c r="Q99" s="23">
        <v>53</v>
      </c>
      <c r="R99" s="23"/>
      <c r="S99" s="23"/>
      <c r="T99" s="23">
        <f t="shared" si="10"/>
        <v>53</v>
      </c>
    </row>
    <row r="100" spans="1:20" ht="102.75" hidden="1" thickBot="1">
      <c r="A100" s="15" t="s">
        <v>82</v>
      </c>
      <c r="B100" s="4"/>
      <c r="C100" s="23"/>
      <c r="D100" s="47">
        <f t="shared" si="11"/>
        <v>4120</v>
      </c>
      <c r="E100" s="23">
        <v>1030</v>
      </c>
      <c r="F100" s="23"/>
      <c r="G100" s="23"/>
      <c r="H100" s="23">
        <f t="shared" si="7"/>
        <v>1030</v>
      </c>
      <c r="I100" s="23">
        <v>1030</v>
      </c>
      <c r="J100" s="23"/>
      <c r="K100" s="23"/>
      <c r="L100" s="23">
        <f t="shared" si="8"/>
        <v>1030</v>
      </c>
      <c r="M100" s="23">
        <v>1030</v>
      </c>
      <c r="N100" s="23"/>
      <c r="O100" s="23"/>
      <c r="P100" s="23">
        <f t="shared" si="9"/>
        <v>1030</v>
      </c>
      <c r="Q100" s="23">
        <v>1030</v>
      </c>
      <c r="R100" s="23"/>
      <c r="S100" s="23"/>
      <c r="T100" s="23">
        <f t="shared" si="10"/>
        <v>1030</v>
      </c>
    </row>
    <row r="101" spans="1:20" ht="64.5" hidden="1" thickBot="1">
      <c r="A101" s="15" t="s">
        <v>83</v>
      </c>
      <c r="B101" s="4"/>
      <c r="C101" s="23"/>
      <c r="D101" s="47">
        <f t="shared" si="11"/>
        <v>2776</v>
      </c>
      <c r="E101" s="23">
        <v>1706</v>
      </c>
      <c r="F101" s="23"/>
      <c r="G101" s="23"/>
      <c r="H101" s="23">
        <f t="shared" si="7"/>
        <v>1706</v>
      </c>
      <c r="I101" s="23">
        <v>356</v>
      </c>
      <c r="J101" s="23"/>
      <c r="K101" s="23"/>
      <c r="L101" s="23">
        <f t="shared" si="8"/>
        <v>356</v>
      </c>
      <c r="M101" s="23">
        <v>356</v>
      </c>
      <c r="N101" s="23"/>
      <c r="O101" s="23"/>
      <c r="P101" s="23">
        <f t="shared" si="9"/>
        <v>356</v>
      </c>
      <c r="Q101" s="23">
        <v>358</v>
      </c>
      <c r="R101" s="23"/>
      <c r="S101" s="23"/>
      <c r="T101" s="23">
        <f t="shared" si="10"/>
        <v>358</v>
      </c>
    </row>
    <row r="102" spans="1:20" ht="115.5" hidden="1" thickBot="1">
      <c r="A102" s="15" t="s">
        <v>84</v>
      </c>
      <c r="B102" s="4"/>
      <c r="C102" s="23"/>
      <c r="D102" s="47">
        <f t="shared" si="11"/>
        <v>1518</v>
      </c>
      <c r="E102" s="23">
        <v>380</v>
      </c>
      <c r="F102" s="23"/>
      <c r="G102" s="23"/>
      <c r="H102" s="23">
        <f t="shared" si="7"/>
        <v>380</v>
      </c>
      <c r="I102" s="23">
        <v>380</v>
      </c>
      <c r="J102" s="23"/>
      <c r="K102" s="23"/>
      <c r="L102" s="23">
        <f t="shared" si="8"/>
        <v>380</v>
      </c>
      <c r="M102" s="23">
        <v>379</v>
      </c>
      <c r="N102" s="23"/>
      <c r="O102" s="23"/>
      <c r="P102" s="23">
        <f t="shared" si="9"/>
        <v>379</v>
      </c>
      <c r="Q102" s="23">
        <v>379</v>
      </c>
      <c r="R102" s="23"/>
      <c r="S102" s="23"/>
      <c r="T102" s="23">
        <f t="shared" si="10"/>
        <v>379</v>
      </c>
    </row>
    <row r="103" spans="1:20" ht="26.25" hidden="1" thickBot="1">
      <c r="A103" s="17" t="s">
        <v>85</v>
      </c>
      <c r="B103" s="4"/>
      <c r="C103" s="23"/>
      <c r="D103" s="47">
        <f t="shared" si="11"/>
        <v>520</v>
      </c>
      <c r="E103" s="23">
        <f aca="true" t="shared" si="15" ref="E103:S103">E104+E105</f>
        <v>130</v>
      </c>
      <c r="F103" s="23">
        <f t="shared" si="15"/>
        <v>0</v>
      </c>
      <c r="G103" s="23">
        <f t="shared" si="15"/>
        <v>0</v>
      </c>
      <c r="H103" s="23">
        <f t="shared" si="7"/>
        <v>130</v>
      </c>
      <c r="I103" s="23">
        <f t="shared" si="15"/>
        <v>130</v>
      </c>
      <c r="J103" s="23">
        <f t="shared" si="15"/>
        <v>0</v>
      </c>
      <c r="K103" s="23">
        <f t="shared" si="15"/>
        <v>0</v>
      </c>
      <c r="L103" s="23">
        <f t="shared" si="8"/>
        <v>130</v>
      </c>
      <c r="M103" s="23">
        <f t="shared" si="15"/>
        <v>130</v>
      </c>
      <c r="N103" s="23">
        <f t="shared" si="15"/>
        <v>0</v>
      </c>
      <c r="O103" s="23">
        <f t="shared" si="15"/>
        <v>0</v>
      </c>
      <c r="P103" s="23">
        <f t="shared" si="9"/>
        <v>130</v>
      </c>
      <c r="Q103" s="23">
        <f t="shared" si="15"/>
        <v>130</v>
      </c>
      <c r="R103" s="23">
        <f t="shared" si="15"/>
        <v>0</v>
      </c>
      <c r="S103" s="23">
        <f t="shared" si="15"/>
        <v>0</v>
      </c>
      <c r="T103" s="23">
        <f t="shared" si="10"/>
        <v>130</v>
      </c>
    </row>
    <row r="104" spans="1:20" ht="77.25" hidden="1" thickBot="1">
      <c r="A104" s="15" t="s">
        <v>80</v>
      </c>
      <c r="B104" s="4"/>
      <c r="C104" s="23"/>
      <c r="D104" s="47">
        <f t="shared" si="11"/>
        <v>40</v>
      </c>
      <c r="E104" s="23">
        <v>10</v>
      </c>
      <c r="F104" s="23"/>
      <c r="G104" s="23"/>
      <c r="H104" s="23">
        <f t="shared" si="7"/>
        <v>10</v>
      </c>
      <c r="I104" s="23">
        <v>10</v>
      </c>
      <c r="J104" s="23"/>
      <c r="K104" s="23"/>
      <c r="L104" s="23">
        <f t="shared" si="8"/>
        <v>10</v>
      </c>
      <c r="M104" s="23">
        <v>10</v>
      </c>
      <c r="N104" s="23"/>
      <c r="O104" s="23"/>
      <c r="P104" s="23">
        <f t="shared" si="9"/>
        <v>10</v>
      </c>
      <c r="Q104" s="23">
        <v>10</v>
      </c>
      <c r="R104" s="23"/>
      <c r="S104" s="23"/>
      <c r="T104" s="23">
        <f t="shared" si="10"/>
        <v>10</v>
      </c>
    </row>
    <row r="105" spans="1:20" ht="64.5" hidden="1" thickBot="1">
      <c r="A105" s="15" t="s">
        <v>83</v>
      </c>
      <c r="B105" s="4"/>
      <c r="C105" s="23"/>
      <c r="D105" s="47">
        <f t="shared" si="11"/>
        <v>480</v>
      </c>
      <c r="E105" s="23">
        <v>120</v>
      </c>
      <c r="F105" s="23"/>
      <c r="G105" s="23"/>
      <c r="H105" s="23">
        <f t="shared" si="7"/>
        <v>120</v>
      </c>
      <c r="I105" s="23">
        <v>120</v>
      </c>
      <c r="J105" s="23"/>
      <c r="K105" s="23"/>
      <c r="L105" s="23">
        <f t="shared" si="8"/>
        <v>120</v>
      </c>
      <c r="M105" s="23">
        <v>120</v>
      </c>
      <c r="N105" s="23"/>
      <c r="O105" s="23"/>
      <c r="P105" s="23">
        <f t="shared" si="9"/>
        <v>120</v>
      </c>
      <c r="Q105" s="23">
        <v>120</v>
      </c>
      <c r="R105" s="23"/>
      <c r="S105" s="23"/>
      <c r="T105" s="23">
        <f t="shared" si="10"/>
        <v>120</v>
      </c>
    </row>
    <row r="106" spans="1:20" ht="13.5" hidden="1" thickBot="1">
      <c r="A106" s="17" t="s">
        <v>86</v>
      </c>
      <c r="B106" s="4"/>
      <c r="C106" s="23"/>
      <c r="D106" s="47">
        <f t="shared" si="11"/>
        <v>450</v>
      </c>
      <c r="E106" s="23">
        <f aca="true" t="shared" si="16" ref="E106:S106">E107</f>
        <v>112</v>
      </c>
      <c r="F106" s="23">
        <f t="shared" si="16"/>
        <v>0</v>
      </c>
      <c r="G106" s="23">
        <f t="shared" si="16"/>
        <v>0</v>
      </c>
      <c r="H106" s="23">
        <f t="shared" si="7"/>
        <v>112</v>
      </c>
      <c r="I106" s="23">
        <f t="shared" si="16"/>
        <v>113</v>
      </c>
      <c r="J106" s="23">
        <f t="shared" si="16"/>
        <v>0</v>
      </c>
      <c r="K106" s="23">
        <f t="shared" si="16"/>
        <v>0</v>
      </c>
      <c r="L106" s="23">
        <f t="shared" si="8"/>
        <v>113</v>
      </c>
      <c r="M106" s="23">
        <f t="shared" si="16"/>
        <v>113</v>
      </c>
      <c r="N106" s="23">
        <f t="shared" si="16"/>
        <v>0</v>
      </c>
      <c r="O106" s="23">
        <f t="shared" si="16"/>
        <v>0</v>
      </c>
      <c r="P106" s="23">
        <f t="shared" si="9"/>
        <v>113</v>
      </c>
      <c r="Q106" s="23">
        <f t="shared" si="16"/>
        <v>112</v>
      </c>
      <c r="R106" s="23">
        <f t="shared" si="16"/>
        <v>0</v>
      </c>
      <c r="S106" s="23">
        <f t="shared" si="16"/>
        <v>0</v>
      </c>
      <c r="T106" s="23">
        <f t="shared" si="10"/>
        <v>112</v>
      </c>
    </row>
    <row r="107" spans="1:20" ht="64.5" hidden="1" thickBot="1">
      <c r="A107" s="15" t="s">
        <v>83</v>
      </c>
      <c r="B107" s="4"/>
      <c r="C107" s="23"/>
      <c r="D107" s="47">
        <f t="shared" si="11"/>
        <v>450</v>
      </c>
      <c r="E107" s="23">
        <v>112</v>
      </c>
      <c r="F107" s="23"/>
      <c r="G107" s="23"/>
      <c r="H107" s="23">
        <f t="shared" si="7"/>
        <v>112</v>
      </c>
      <c r="I107" s="23">
        <v>113</v>
      </c>
      <c r="J107" s="23"/>
      <c r="K107" s="23"/>
      <c r="L107" s="23">
        <f t="shared" si="8"/>
        <v>113</v>
      </c>
      <c r="M107" s="23">
        <v>113</v>
      </c>
      <c r="N107" s="23"/>
      <c r="O107" s="23"/>
      <c r="P107" s="23">
        <f t="shared" si="9"/>
        <v>113</v>
      </c>
      <c r="Q107" s="23">
        <v>112</v>
      </c>
      <c r="R107" s="23"/>
      <c r="S107" s="23"/>
      <c r="T107" s="23">
        <f t="shared" si="10"/>
        <v>112</v>
      </c>
    </row>
    <row r="108" spans="1:20" ht="26.25" hidden="1" thickBot="1">
      <c r="A108" s="17" t="s">
        <v>87</v>
      </c>
      <c r="B108" s="4"/>
      <c r="C108" s="23"/>
      <c r="D108" s="47">
        <f t="shared" si="11"/>
        <v>465</v>
      </c>
      <c r="E108" s="23">
        <f aca="true" t="shared" si="17" ref="E108:S108">E109+E110</f>
        <v>110</v>
      </c>
      <c r="F108" s="23">
        <f t="shared" si="17"/>
        <v>0</v>
      </c>
      <c r="G108" s="23">
        <f t="shared" si="17"/>
        <v>0</v>
      </c>
      <c r="H108" s="23">
        <f t="shared" si="7"/>
        <v>110</v>
      </c>
      <c r="I108" s="23">
        <f t="shared" si="17"/>
        <v>110</v>
      </c>
      <c r="J108" s="23">
        <f t="shared" si="17"/>
        <v>0</v>
      </c>
      <c r="K108" s="23">
        <f t="shared" si="17"/>
        <v>0</v>
      </c>
      <c r="L108" s="23">
        <f t="shared" si="8"/>
        <v>110</v>
      </c>
      <c r="M108" s="23">
        <f t="shared" si="17"/>
        <v>80</v>
      </c>
      <c r="N108" s="23">
        <f t="shared" si="17"/>
        <v>0</v>
      </c>
      <c r="O108" s="23">
        <f t="shared" si="17"/>
        <v>0</v>
      </c>
      <c r="P108" s="23">
        <f t="shared" si="9"/>
        <v>80</v>
      </c>
      <c r="Q108" s="23">
        <f t="shared" si="17"/>
        <v>165</v>
      </c>
      <c r="R108" s="23">
        <f t="shared" si="17"/>
        <v>0</v>
      </c>
      <c r="S108" s="23">
        <f t="shared" si="17"/>
        <v>0</v>
      </c>
      <c r="T108" s="23">
        <f t="shared" si="10"/>
        <v>165</v>
      </c>
    </row>
    <row r="109" spans="1:20" ht="64.5" hidden="1" thickBot="1">
      <c r="A109" s="15" t="s">
        <v>88</v>
      </c>
      <c r="B109" s="4"/>
      <c r="C109" s="23"/>
      <c r="D109" s="47">
        <f t="shared" si="11"/>
        <v>344</v>
      </c>
      <c r="E109" s="23">
        <v>80</v>
      </c>
      <c r="F109" s="23"/>
      <c r="G109" s="23"/>
      <c r="H109" s="23">
        <f t="shared" si="7"/>
        <v>80</v>
      </c>
      <c r="I109" s="23">
        <v>80</v>
      </c>
      <c r="J109" s="23"/>
      <c r="K109" s="23"/>
      <c r="L109" s="23">
        <f t="shared" si="8"/>
        <v>80</v>
      </c>
      <c r="M109" s="23">
        <v>50</v>
      </c>
      <c r="N109" s="23"/>
      <c r="O109" s="23"/>
      <c r="P109" s="23">
        <f t="shared" si="9"/>
        <v>50</v>
      </c>
      <c r="Q109" s="23">
        <v>134</v>
      </c>
      <c r="R109" s="23"/>
      <c r="S109" s="23"/>
      <c r="T109" s="23">
        <f t="shared" si="10"/>
        <v>134</v>
      </c>
    </row>
    <row r="110" spans="1:20" ht="39" hidden="1" thickBot="1">
      <c r="A110" s="15" t="s">
        <v>89</v>
      </c>
      <c r="B110" s="4"/>
      <c r="C110" s="23"/>
      <c r="D110" s="47">
        <f t="shared" si="11"/>
        <v>121</v>
      </c>
      <c r="E110" s="23">
        <v>30</v>
      </c>
      <c r="F110" s="23"/>
      <c r="G110" s="23"/>
      <c r="H110" s="23">
        <f t="shared" si="7"/>
        <v>30</v>
      </c>
      <c r="I110" s="23">
        <v>30</v>
      </c>
      <c r="J110" s="23"/>
      <c r="K110" s="23"/>
      <c r="L110" s="23">
        <f t="shared" si="8"/>
        <v>30</v>
      </c>
      <c r="M110" s="23">
        <v>30</v>
      </c>
      <c r="N110" s="23"/>
      <c r="O110" s="23"/>
      <c r="P110" s="23">
        <f t="shared" si="9"/>
        <v>30</v>
      </c>
      <c r="Q110" s="23">
        <v>31</v>
      </c>
      <c r="R110" s="23"/>
      <c r="S110" s="23"/>
      <c r="T110" s="23">
        <f t="shared" si="10"/>
        <v>31</v>
      </c>
    </row>
    <row r="111" spans="1:20" ht="26.25" hidden="1" thickBot="1">
      <c r="A111" s="17" t="s">
        <v>90</v>
      </c>
      <c r="B111" s="4"/>
      <c r="C111" s="23"/>
      <c r="D111" s="47">
        <f t="shared" si="11"/>
        <v>20629</v>
      </c>
      <c r="E111" s="23">
        <f aca="true" t="shared" si="18" ref="E111:S111">E112+E113</f>
        <v>4412</v>
      </c>
      <c r="F111" s="23">
        <f t="shared" si="18"/>
        <v>0</v>
      </c>
      <c r="G111" s="23">
        <f t="shared" si="18"/>
        <v>0</v>
      </c>
      <c r="H111" s="23">
        <f t="shared" si="7"/>
        <v>4412</v>
      </c>
      <c r="I111" s="23">
        <f t="shared" si="18"/>
        <v>5160</v>
      </c>
      <c r="J111" s="23">
        <f t="shared" si="18"/>
        <v>0</v>
      </c>
      <c r="K111" s="23">
        <f t="shared" si="18"/>
        <v>0</v>
      </c>
      <c r="L111" s="23">
        <f t="shared" si="8"/>
        <v>5160</v>
      </c>
      <c r="M111" s="23">
        <f t="shared" si="18"/>
        <v>5370</v>
      </c>
      <c r="N111" s="23">
        <f t="shared" si="18"/>
        <v>0</v>
      </c>
      <c r="O111" s="23">
        <f t="shared" si="18"/>
        <v>0</v>
      </c>
      <c r="P111" s="23">
        <f t="shared" si="9"/>
        <v>5370</v>
      </c>
      <c r="Q111" s="23">
        <f t="shared" si="18"/>
        <v>5687</v>
      </c>
      <c r="R111" s="23">
        <f t="shared" si="18"/>
        <v>0</v>
      </c>
      <c r="S111" s="23">
        <f t="shared" si="18"/>
        <v>0</v>
      </c>
      <c r="T111" s="23">
        <f t="shared" si="10"/>
        <v>5687</v>
      </c>
    </row>
    <row r="112" spans="1:20" ht="115.5" hidden="1" thickBot="1">
      <c r="A112" s="15" t="s">
        <v>91</v>
      </c>
      <c r="B112" s="4"/>
      <c r="C112" s="23"/>
      <c r="D112" s="47">
        <f t="shared" si="11"/>
        <v>4294</v>
      </c>
      <c r="E112" s="23">
        <v>1000</v>
      </c>
      <c r="F112" s="23"/>
      <c r="G112" s="23"/>
      <c r="H112" s="23">
        <f t="shared" si="7"/>
        <v>1000</v>
      </c>
      <c r="I112" s="23">
        <v>1000</v>
      </c>
      <c r="J112" s="23"/>
      <c r="K112" s="23"/>
      <c r="L112" s="23">
        <f t="shared" si="8"/>
        <v>1000</v>
      </c>
      <c r="M112" s="23">
        <v>1000</v>
      </c>
      <c r="N112" s="23"/>
      <c r="O112" s="23"/>
      <c r="P112" s="23">
        <f t="shared" si="9"/>
        <v>1000</v>
      </c>
      <c r="Q112" s="23">
        <v>1294</v>
      </c>
      <c r="R112" s="23"/>
      <c r="S112" s="23"/>
      <c r="T112" s="23">
        <f t="shared" si="10"/>
        <v>1294</v>
      </c>
    </row>
    <row r="113" spans="1:20" ht="26.25" hidden="1" thickBot="1">
      <c r="A113" s="15" t="s">
        <v>92</v>
      </c>
      <c r="B113" s="4"/>
      <c r="C113" s="23"/>
      <c r="D113" s="47">
        <f t="shared" si="11"/>
        <v>16335</v>
      </c>
      <c r="E113" s="23">
        <v>3412</v>
      </c>
      <c r="F113" s="23"/>
      <c r="G113" s="23"/>
      <c r="H113" s="23">
        <f t="shared" si="7"/>
        <v>3412</v>
      </c>
      <c r="I113" s="23">
        <v>4160</v>
      </c>
      <c r="J113" s="23"/>
      <c r="K113" s="23"/>
      <c r="L113" s="23">
        <f t="shared" si="8"/>
        <v>4160</v>
      </c>
      <c r="M113" s="23">
        <v>4370</v>
      </c>
      <c r="N113" s="23"/>
      <c r="O113" s="23"/>
      <c r="P113" s="23">
        <f t="shared" si="9"/>
        <v>4370</v>
      </c>
      <c r="Q113" s="23">
        <v>4393</v>
      </c>
      <c r="R113" s="23"/>
      <c r="S113" s="23"/>
      <c r="T113" s="23">
        <f t="shared" si="10"/>
        <v>4393</v>
      </c>
    </row>
    <row r="114" spans="1:20" ht="39" hidden="1" thickBot="1">
      <c r="A114" s="17" t="s">
        <v>93</v>
      </c>
      <c r="B114" s="4"/>
      <c r="C114" s="23"/>
      <c r="D114" s="47">
        <f t="shared" si="11"/>
        <v>29</v>
      </c>
      <c r="E114" s="23">
        <f aca="true" t="shared" si="19" ref="E114:S114">E115</f>
        <v>0</v>
      </c>
      <c r="F114" s="23">
        <f t="shared" si="19"/>
        <v>0</v>
      </c>
      <c r="G114" s="23">
        <f t="shared" si="19"/>
        <v>0</v>
      </c>
      <c r="H114" s="23">
        <f t="shared" si="7"/>
        <v>0</v>
      </c>
      <c r="I114" s="23">
        <f t="shared" si="19"/>
        <v>29</v>
      </c>
      <c r="J114" s="23">
        <f t="shared" si="19"/>
        <v>0</v>
      </c>
      <c r="K114" s="23">
        <f t="shared" si="19"/>
        <v>0</v>
      </c>
      <c r="L114" s="23">
        <f t="shared" si="8"/>
        <v>29</v>
      </c>
      <c r="M114" s="23">
        <f t="shared" si="19"/>
        <v>0</v>
      </c>
      <c r="N114" s="23">
        <f t="shared" si="19"/>
        <v>0</v>
      </c>
      <c r="O114" s="23">
        <f t="shared" si="19"/>
        <v>0</v>
      </c>
      <c r="P114" s="23">
        <f t="shared" si="9"/>
        <v>0</v>
      </c>
      <c r="Q114" s="23">
        <f t="shared" si="19"/>
        <v>0</v>
      </c>
      <c r="R114" s="23">
        <f t="shared" si="19"/>
        <v>0</v>
      </c>
      <c r="S114" s="23">
        <f t="shared" si="19"/>
        <v>0</v>
      </c>
      <c r="T114" s="23">
        <f t="shared" si="10"/>
        <v>0</v>
      </c>
    </row>
    <row r="115" spans="1:20" ht="39" hidden="1" thickBot="1">
      <c r="A115" s="15" t="s">
        <v>94</v>
      </c>
      <c r="B115" s="4"/>
      <c r="C115" s="23"/>
      <c r="D115" s="47">
        <f t="shared" si="11"/>
        <v>29</v>
      </c>
      <c r="E115" s="23"/>
      <c r="F115" s="23"/>
      <c r="G115" s="23"/>
      <c r="H115" s="23">
        <f t="shared" si="7"/>
        <v>0</v>
      </c>
      <c r="I115" s="23">
        <v>29</v>
      </c>
      <c r="J115" s="23"/>
      <c r="K115" s="23"/>
      <c r="L115" s="23">
        <f t="shared" si="8"/>
        <v>29</v>
      </c>
      <c r="M115" s="23"/>
      <c r="N115" s="23"/>
      <c r="O115" s="23"/>
      <c r="P115" s="23">
        <f t="shared" si="9"/>
        <v>0</v>
      </c>
      <c r="Q115" s="23"/>
      <c r="R115" s="23"/>
      <c r="S115" s="23"/>
      <c r="T115" s="23">
        <f t="shared" si="10"/>
        <v>0</v>
      </c>
    </row>
    <row r="116" spans="1:20" ht="26.25" hidden="1" thickBot="1">
      <c r="A116" s="17" t="s">
        <v>95</v>
      </c>
      <c r="B116" s="4"/>
      <c r="C116" s="23"/>
      <c r="D116" s="47">
        <f t="shared" si="11"/>
        <v>431</v>
      </c>
      <c r="E116" s="23">
        <f aca="true" t="shared" si="20" ref="E116:S116">E117</f>
        <v>0</v>
      </c>
      <c r="F116" s="23">
        <f t="shared" si="20"/>
        <v>0</v>
      </c>
      <c r="G116" s="23">
        <f t="shared" si="20"/>
        <v>0</v>
      </c>
      <c r="H116" s="23">
        <f t="shared" si="7"/>
        <v>0</v>
      </c>
      <c r="I116" s="23">
        <f t="shared" si="20"/>
        <v>431</v>
      </c>
      <c r="J116" s="23">
        <f t="shared" si="20"/>
        <v>0</v>
      </c>
      <c r="K116" s="23">
        <f t="shared" si="20"/>
        <v>0</v>
      </c>
      <c r="L116" s="23">
        <f t="shared" si="8"/>
        <v>431</v>
      </c>
      <c r="M116" s="23">
        <f t="shared" si="20"/>
        <v>0</v>
      </c>
      <c r="N116" s="23">
        <f t="shared" si="20"/>
        <v>0</v>
      </c>
      <c r="O116" s="23">
        <f t="shared" si="20"/>
        <v>0</v>
      </c>
      <c r="P116" s="23">
        <f t="shared" si="9"/>
        <v>0</v>
      </c>
      <c r="Q116" s="23">
        <f t="shared" si="20"/>
        <v>0</v>
      </c>
      <c r="R116" s="23">
        <f t="shared" si="20"/>
        <v>0</v>
      </c>
      <c r="S116" s="23">
        <f t="shared" si="20"/>
        <v>0</v>
      </c>
      <c r="T116" s="23">
        <f t="shared" si="10"/>
        <v>0</v>
      </c>
    </row>
    <row r="117" spans="1:20" ht="90" hidden="1" thickBot="1">
      <c r="A117" s="15" t="s">
        <v>97</v>
      </c>
      <c r="B117" s="4"/>
      <c r="C117" s="23"/>
      <c r="D117" s="47">
        <f t="shared" si="11"/>
        <v>431</v>
      </c>
      <c r="E117" s="23"/>
      <c r="F117" s="23"/>
      <c r="G117" s="23"/>
      <c r="H117" s="23">
        <f t="shared" si="7"/>
        <v>0</v>
      </c>
      <c r="I117" s="23">
        <v>431</v>
      </c>
      <c r="J117" s="23"/>
      <c r="K117" s="23"/>
      <c r="L117" s="23">
        <f t="shared" si="8"/>
        <v>431</v>
      </c>
      <c r="M117" s="23"/>
      <c r="N117" s="23"/>
      <c r="O117" s="23"/>
      <c r="P117" s="23">
        <f t="shared" si="9"/>
        <v>0</v>
      </c>
      <c r="Q117" s="23"/>
      <c r="R117" s="23"/>
      <c r="S117" s="23"/>
      <c r="T117" s="23">
        <f t="shared" si="10"/>
        <v>0</v>
      </c>
    </row>
    <row r="118" spans="1:20" ht="26.25" hidden="1" thickBot="1">
      <c r="A118" s="17" t="s">
        <v>98</v>
      </c>
      <c r="B118" s="4"/>
      <c r="C118" s="23"/>
      <c r="D118" s="47">
        <f t="shared" si="11"/>
        <v>466</v>
      </c>
      <c r="E118" s="23">
        <f aca="true" t="shared" si="21" ref="E118:S118">E119</f>
        <v>0</v>
      </c>
      <c r="F118" s="23">
        <f t="shared" si="21"/>
        <v>0</v>
      </c>
      <c r="G118" s="23">
        <f t="shared" si="21"/>
        <v>0</v>
      </c>
      <c r="H118" s="23">
        <f t="shared" si="7"/>
        <v>0</v>
      </c>
      <c r="I118" s="23">
        <f t="shared" si="21"/>
        <v>441</v>
      </c>
      <c r="J118" s="23">
        <f t="shared" si="21"/>
        <v>0</v>
      </c>
      <c r="K118" s="23">
        <f t="shared" si="21"/>
        <v>0</v>
      </c>
      <c r="L118" s="23">
        <f t="shared" si="8"/>
        <v>441</v>
      </c>
      <c r="M118" s="23">
        <f t="shared" si="21"/>
        <v>25</v>
      </c>
      <c r="N118" s="23">
        <f t="shared" si="21"/>
        <v>0</v>
      </c>
      <c r="O118" s="23">
        <f t="shared" si="21"/>
        <v>0</v>
      </c>
      <c r="P118" s="23">
        <f t="shared" si="9"/>
        <v>25</v>
      </c>
      <c r="Q118" s="23">
        <f t="shared" si="21"/>
        <v>0</v>
      </c>
      <c r="R118" s="23">
        <f t="shared" si="21"/>
        <v>0</v>
      </c>
      <c r="S118" s="23">
        <f t="shared" si="21"/>
        <v>0</v>
      </c>
      <c r="T118" s="23">
        <f t="shared" si="10"/>
        <v>0</v>
      </c>
    </row>
    <row r="119" spans="1:20" ht="90" hidden="1" thickBot="1">
      <c r="A119" s="15" t="s">
        <v>97</v>
      </c>
      <c r="B119" s="4"/>
      <c r="C119" s="23"/>
      <c r="D119" s="47">
        <f t="shared" si="11"/>
        <v>466</v>
      </c>
      <c r="E119" s="23"/>
      <c r="F119" s="23"/>
      <c r="G119" s="23"/>
      <c r="H119" s="23">
        <f t="shared" si="7"/>
        <v>0</v>
      </c>
      <c r="I119" s="23">
        <v>441</v>
      </c>
      <c r="J119" s="23"/>
      <c r="K119" s="23"/>
      <c r="L119" s="23">
        <f t="shared" si="8"/>
        <v>441</v>
      </c>
      <c r="M119" s="23">
        <v>25</v>
      </c>
      <c r="N119" s="23"/>
      <c r="O119" s="23"/>
      <c r="P119" s="23">
        <f t="shared" si="9"/>
        <v>25</v>
      </c>
      <c r="Q119" s="23"/>
      <c r="R119" s="23"/>
      <c r="S119" s="23"/>
      <c r="T119" s="23">
        <f t="shared" si="10"/>
        <v>0</v>
      </c>
    </row>
    <row r="120" spans="1:20" ht="26.25" hidden="1" thickBot="1">
      <c r="A120" s="17" t="s">
        <v>99</v>
      </c>
      <c r="B120" s="4"/>
      <c r="C120" s="23"/>
      <c r="D120" s="47">
        <f t="shared" si="11"/>
        <v>700</v>
      </c>
      <c r="E120" s="23">
        <f aca="true" t="shared" si="22" ref="E120:S120">E121</f>
        <v>0</v>
      </c>
      <c r="F120" s="23">
        <f t="shared" si="22"/>
        <v>0</v>
      </c>
      <c r="G120" s="23">
        <f t="shared" si="22"/>
        <v>0</v>
      </c>
      <c r="H120" s="23">
        <f t="shared" si="7"/>
        <v>0</v>
      </c>
      <c r="I120" s="23">
        <f t="shared" si="22"/>
        <v>0</v>
      </c>
      <c r="J120" s="23">
        <f t="shared" si="22"/>
        <v>0</v>
      </c>
      <c r="K120" s="23">
        <f t="shared" si="22"/>
        <v>0</v>
      </c>
      <c r="L120" s="23">
        <f t="shared" si="8"/>
        <v>0</v>
      </c>
      <c r="M120" s="23">
        <f t="shared" si="22"/>
        <v>700</v>
      </c>
      <c r="N120" s="23">
        <f t="shared" si="22"/>
        <v>0</v>
      </c>
      <c r="O120" s="23">
        <f t="shared" si="22"/>
        <v>0</v>
      </c>
      <c r="P120" s="23">
        <f t="shared" si="9"/>
        <v>700</v>
      </c>
      <c r="Q120" s="23">
        <f t="shared" si="22"/>
        <v>0</v>
      </c>
      <c r="R120" s="23">
        <f t="shared" si="22"/>
        <v>0</v>
      </c>
      <c r="S120" s="23">
        <f t="shared" si="22"/>
        <v>0</v>
      </c>
      <c r="T120" s="23">
        <f t="shared" si="10"/>
        <v>0</v>
      </c>
    </row>
    <row r="121" spans="1:20" ht="90" hidden="1" thickBot="1">
      <c r="A121" s="15" t="s">
        <v>97</v>
      </c>
      <c r="B121" s="4"/>
      <c r="C121" s="23"/>
      <c r="D121" s="47">
        <f t="shared" si="11"/>
        <v>700</v>
      </c>
      <c r="E121" s="23"/>
      <c r="F121" s="23"/>
      <c r="G121" s="23"/>
      <c r="H121" s="23">
        <f t="shared" si="7"/>
        <v>0</v>
      </c>
      <c r="I121" s="23">
        <v>0</v>
      </c>
      <c r="J121" s="23"/>
      <c r="K121" s="23"/>
      <c r="L121" s="23">
        <f t="shared" si="8"/>
        <v>0</v>
      </c>
      <c r="M121" s="23">
        <v>700</v>
      </c>
      <c r="N121" s="23"/>
      <c r="O121" s="23"/>
      <c r="P121" s="23">
        <f t="shared" si="9"/>
        <v>700</v>
      </c>
      <c r="Q121" s="23"/>
      <c r="R121" s="23"/>
      <c r="S121" s="23"/>
      <c r="T121" s="23">
        <f t="shared" si="10"/>
        <v>0</v>
      </c>
    </row>
    <row r="122" spans="1:20" ht="26.25" hidden="1" thickBot="1">
      <c r="A122" s="17" t="s">
        <v>100</v>
      </c>
      <c r="B122" s="4"/>
      <c r="C122" s="23"/>
      <c r="D122" s="47">
        <f t="shared" si="11"/>
        <v>582</v>
      </c>
      <c r="E122" s="23">
        <f aca="true" t="shared" si="23" ref="E122:S122">E123</f>
        <v>0</v>
      </c>
      <c r="F122" s="23">
        <f t="shared" si="23"/>
        <v>0</v>
      </c>
      <c r="G122" s="23">
        <f t="shared" si="23"/>
        <v>0</v>
      </c>
      <c r="H122" s="23">
        <f t="shared" si="7"/>
        <v>0</v>
      </c>
      <c r="I122" s="23">
        <f t="shared" si="23"/>
        <v>0</v>
      </c>
      <c r="J122" s="23">
        <f t="shared" si="23"/>
        <v>0</v>
      </c>
      <c r="K122" s="23">
        <f t="shared" si="23"/>
        <v>0</v>
      </c>
      <c r="L122" s="23">
        <f t="shared" si="8"/>
        <v>0</v>
      </c>
      <c r="M122" s="23">
        <f t="shared" si="23"/>
        <v>582</v>
      </c>
      <c r="N122" s="23">
        <f t="shared" si="23"/>
        <v>0</v>
      </c>
      <c r="O122" s="23">
        <f t="shared" si="23"/>
        <v>0</v>
      </c>
      <c r="P122" s="23">
        <f t="shared" si="9"/>
        <v>582</v>
      </c>
      <c r="Q122" s="23">
        <f t="shared" si="23"/>
        <v>0</v>
      </c>
      <c r="R122" s="23">
        <f t="shared" si="23"/>
        <v>0</v>
      </c>
      <c r="S122" s="23">
        <f t="shared" si="23"/>
        <v>0</v>
      </c>
      <c r="T122" s="23">
        <f t="shared" si="10"/>
        <v>0</v>
      </c>
    </row>
    <row r="123" spans="1:20" ht="90" hidden="1" thickBot="1">
      <c r="A123" s="15" t="s">
        <v>97</v>
      </c>
      <c r="B123" s="4"/>
      <c r="C123" s="23"/>
      <c r="D123" s="47">
        <f t="shared" si="11"/>
        <v>582</v>
      </c>
      <c r="E123" s="23"/>
      <c r="F123" s="23"/>
      <c r="G123" s="23"/>
      <c r="H123" s="23">
        <f t="shared" si="7"/>
        <v>0</v>
      </c>
      <c r="I123" s="23"/>
      <c r="J123" s="23"/>
      <c r="K123" s="23"/>
      <c r="L123" s="23">
        <f t="shared" si="8"/>
        <v>0</v>
      </c>
      <c r="M123" s="23">
        <v>582</v>
      </c>
      <c r="N123" s="23"/>
      <c r="O123" s="23"/>
      <c r="P123" s="23">
        <f t="shared" si="9"/>
        <v>582</v>
      </c>
      <c r="Q123" s="23"/>
      <c r="R123" s="23"/>
      <c r="S123" s="23"/>
      <c r="T123" s="23">
        <f t="shared" si="10"/>
        <v>0</v>
      </c>
    </row>
    <row r="124" spans="1:20" ht="26.25" thickBot="1">
      <c r="A124" s="14" t="s">
        <v>104</v>
      </c>
      <c r="B124" s="38" t="s">
        <v>20</v>
      </c>
      <c r="C124" s="23">
        <v>43699.2</v>
      </c>
      <c r="D124" s="47">
        <f t="shared" si="11"/>
        <v>43699.2</v>
      </c>
      <c r="E124" s="23"/>
      <c r="F124" s="23"/>
      <c r="G124" s="23"/>
      <c r="H124" s="23">
        <f t="shared" si="7"/>
        <v>0</v>
      </c>
      <c r="I124" s="23"/>
      <c r="J124" s="23"/>
      <c r="K124" s="23"/>
      <c r="L124" s="23">
        <f t="shared" si="8"/>
        <v>0</v>
      </c>
      <c r="M124" s="23"/>
      <c r="N124" s="23">
        <v>15000</v>
      </c>
      <c r="O124" s="23"/>
      <c r="P124" s="23">
        <f t="shared" si="9"/>
        <v>15000</v>
      </c>
      <c r="Q124" s="23"/>
      <c r="R124" s="23"/>
      <c r="S124" s="23">
        <v>28699.2</v>
      </c>
      <c r="T124" s="23">
        <f t="shared" si="10"/>
        <v>28699.2</v>
      </c>
    </row>
    <row r="125" spans="1:20" ht="38.25">
      <c r="A125" s="11" t="s">
        <v>148</v>
      </c>
      <c r="B125" s="4" t="s">
        <v>21</v>
      </c>
      <c r="C125" s="23"/>
      <c r="D125" s="47">
        <f>H125+L125+P125+T125</f>
        <v>300723.79</v>
      </c>
      <c r="E125" s="23">
        <v>19021.9</v>
      </c>
      <c r="F125" s="23">
        <v>23191.3</v>
      </c>
      <c r="G125" s="23">
        <v>21052.7</v>
      </c>
      <c r="H125" s="23">
        <f>E125+F125+G125</f>
        <v>63265.899999999994</v>
      </c>
      <c r="I125" s="23">
        <v>24880.52</v>
      </c>
      <c r="J125" s="23">
        <v>41254.4</v>
      </c>
      <c r="K125" s="23">
        <v>32670.1</v>
      </c>
      <c r="L125" s="23">
        <f>I125+J125+K125</f>
        <v>98805.01999999999</v>
      </c>
      <c r="M125" s="23">
        <v>28929.08</v>
      </c>
      <c r="N125" s="23">
        <v>23429.01</v>
      </c>
      <c r="O125" s="23">
        <v>41058.7</v>
      </c>
      <c r="P125" s="23">
        <f t="shared" si="9"/>
        <v>93416.79</v>
      </c>
      <c r="Q125" s="23">
        <v>12429.46</v>
      </c>
      <c r="R125" s="23">
        <v>10231.7</v>
      </c>
      <c r="S125" s="23">
        <v>22574.92</v>
      </c>
      <c r="T125" s="23">
        <f>Q125+R125+S125</f>
        <v>45236.08</v>
      </c>
    </row>
    <row r="126" spans="1:20" ht="25.5" customHeight="1">
      <c r="A126" s="6" t="s">
        <v>152</v>
      </c>
      <c r="B126" s="4" t="s">
        <v>22</v>
      </c>
      <c r="C126" s="23"/>
      <c r="D126" s="47">
        <f>H126+L126+P126+T126</f>
        <v>9602</v>
      </c>
      <c r="E126" s="23">
        <v>960</v>
      </c>
      <c r="F126" s="23">
        <v>1440</v>
      </c>
      <c r="G126" s="23">
        <v>480</v>
      </c>
      <c r="H126" s="23">
        <f>E126+F126+G126</f>
        <v>2880</v>
      </c>
      <c r="I126" s="23">
        <v>1540</v>
      </c>
      <c r="J126" s="23">
        <v>740</v>
      </c>
      <c r="K126" s="23">
        <v>0</v>
      </c>
      <c r="L126" s="23">
        <f>I126+J126+K126</f>
        <v>2280</v>
      </c>
      <c r="M126" s="23">
        <v>740</v>
      </c>
      <c r="N126" s="23">
        <v>740</v>
      </c>
      <c r="O126" s="23">
        <v>740</v>
      </c>
      <c r="P126" s="23">
        <f>M126+N126+O126</f>
        <v>2220</v>
      </c>
      <c r="Q126" s="23">
        <v>740.7</v>
      </c>
      <c r="R126" s="23"/>
      <c r="S126" s="23">
        <v>1481.3</v>
      </c>
      <c r="T126" s="23">
        <f>Q126+R126+S126</f>
        <v>2222</v>
      </c>
    </row>
    <row r="127" spans="1:20" ht="25.5">
      <c r="A127" s="6" t="s">
        <v>144</v>
      </c>
      <c r="B127" s="4" t="s">
        <v>23</v>
      </c>
      <c r="C127" s="51">
        <f>C12+C124+C125+C126</f>
        <v>622986.32266</v>
      </c>
      <c r="D127" s="47">
        <f aca="true" t="shared" si="24" ref="D127:T127">D12+D124+D125+D126</f>
        <v>627374.09</v>
      </c>
      <c r="E127" s="25">
        <f t="shared" si="24"/>
        <v>33493.7</v>
      </c>
      <c r="F127" s="25">
        <f t="shared" si="24"/>
        <v>43886.3</v>
      </c>
      <c r="G127" s="25">
        <f t="shared" si="24"/>
        <v>36104.7</v>
      </c>
      <c r="H127" s="25">
        <f t="shared" si="24"/>
        <v>113484.7</v>
      </c>
      <c r="I127" s="25">
        <f t="shared" si="24"/>
        <v>52409.92</v>
      </c>
      <c r="J127" s="25">
        <f t="shared" si="24"/>
        <v>60463.7</v>
      </c>
      <c r="K127" s="25">
        <f t="shared" si="24"/>
        <v>56259.7</v>
      </c>
      <c r="L127" s="25">
        <f t="shared" si="24"/>
        <v>169133.31999999998</v>
      </c>
      <c r="M127" s="25">
        <f t="shared" si="24"/>
        <v>54057.78</v>
      </c>
      <c r="N127" s="25">
        <f t="shared" si="24"/>
        <v>55526.61</v>
      </c>
      <c r="O127" s="25">
        <f t="shared" si="24"/>
        <v>56560.299999999996</v>
      </c>
      <c r="P127" s="25">
        <f t="shared" si="24"/>
        <v>166144.69</v>
      </c>
      <c r="Q127" s="25">
        <f t="shared" si="24"/>
        <v>39313.95999999999</v>
      </c>
      <c r="R127" s="25">
        <f t="shared" si="24"/>
        <v>24273.5</v>
      </c>
      <c r="S127" s="25">
        <f t="shared" si="24"/>
        <v>115023.92</v>
      </c>
      <c r="T127" s="25">
        <f t="shared" si="24"/>
        <v>178611.38</v>
      </c>
    </row>
    <row r="128" spans="1:20" ht="12.75">
      <c r="A128" s="6" t="s">
        <v>39</v>
      </c>
      <c r="B128" s="4" t="s">
        <v>24</v>
      </c>
      <c r="C128" s="51">
        <v>596322.18994</v>
      </c>
      <c r="D128" s="47">
        <f>D130+D131+D129</f>
        <v>600709.9600000001</v>
      </c>
      <c r="E128" s="47">
        <f>E130+E131+E129</f>
        <v>33689.13</v>
      </c>
      <c r="F128" s="47">
        <f aca="true" t="shared" si="25" ref="F128:T128">F130+F131+F129</f>
        <v>42917.3</v>
      </c>
      <c r="G128" s="47">
        <f t="shared" si="25"/>
        <v>37792.46</v>
      </c>
      <c r="H128" s="47">
        <f t="shared" si="25"/>
        <v>114398.89</v>
      </c>
      <c r="I128" s="47">
        <f t="shared" si="25"/>
        <v>45667.08</v>
      </c>
      <c r="J128" s="47">
        <f t="shared" si="25"/>
        <v>48642.67</v>
      </c>
      <c r="K128" s="47">
        <f t="shared" si="25"/>
        <v>70250.51</v>
      </c>
      <c r="L128" s="47">
        <f t="shared" si="25"/>
        <v>164560.26</v>
      </c>
      <c r="M128" s="47">
        <f t="shared" si="25"/>
        <v>45188.06</v>
      </c>
      <c r="N128" s="47">
        <f t="shared" si="25"/>
        <v>35072.990000000005</v>
      </c>
      <c r="O128" s="47">
        <f t="shared" si="25"/>
        <v>50930.770000000004</v>
      </c>
      <c r="P128" s="47">
        <f t="shared" si="25"/>
        <v>131191.82</v>
      </c>
      <c r="Q128" s="47">
        <f t="shared" si="25"/>
        <v>41870.979999999996</v>
      </c>
      <c r="R128" s="47">
        <f t="shared" si="25"/>
        <v>42470.740000000005</v>
      </c>
      <c r="S128" s="47">
        <f t="shared" si="25"/>
        <v>106217.26999999999</v>
      </c>
      <c r="T128" s="47">
        <f t="shared" si="25"/>
        <v>190558.99</v>
      </c>
    </row>
    <row r="129" spans="1:20" ht="12.75">
      <c r="A129" s="6" t="s">
        <v>150</v>
      </c>
      <c r="B129" s="4"/>
      <c r="C129" s="47"/>
      <c r="D129" s="47">
        <f>H129+L129+P129+T129</f>
        <v>4674.17</v>
      </c>
      <c r="E129" s="47">
        <v>4674.17</v>
      </c>
      <c r="F129" s="25"/>
      <c r="G129" s="25"/>
      <c r="H129" s="23">
        <f>E129+F129+G129</f>
        <v>4674.17</v>
      </c>
      <c r="I129" s="25"/>
      <c r="J129" s="47"/>
      <c r="K129" s="25"/>
      <c r="L129" s="23">
        <f>I129+J129+K129</f>
        <v>0</v>
      </c>
      <c r="M129" s="25"/>
      <c r="N129" s="25"/>
      <c r="O129" s="25"/>
      <c r="P129" s="23">
        <f>M129+N129+O129</f>
        <v>0</v>
      </c>
      <c r="Q129" s="25"/>
      <c r="R129" s="25"/>
      <c r="S129" s="25"/>
      <c r="T129" s="23">
        <f>Q129+R129+S129</f>
        <v>0</v>
      </c>
    </row>
    <row r="130" spans="1:20" ht="12.75">
      <c r="A130" s="6" t="s">
        <v>147</v>
      </c>
      <c r="B130" s="4"/>
      <c r="C130" s="23"/>
      <c r="D130" s="47">
        <f>H130+L130+P130+T130</f>
        <v>295312</v>
      </c>
      <c r="E130" s="23">
        <v>13500.16</v>
      </c>
      <c r="F130" s="23">
        <v>18580.6</v>
      </c>
      <c r="G130" s="23">
        <v>20354.16</v>
      </c>
      <c r="H130" s="23">
        <f>E130+F130+G130</f>
        <v>52434.92</v>
      </c>
      <c r="I130" s="23">
        <v>20079.68</v>
      </c>
      <c r="J130" s="23">
        <v>23124.47</v>
      </c>
      <c r="K130" s="23">
        <v>41544.21</v>
      </c>
      <c r="L130" s="23">
        <f>I130+J130+K130</f>
        <v>84748.36</v>
      </c>
      <c r="M130" s="23">
        <v>28772.75</v>
      </c>
      <c r="N130" s="23">
        <v>23776.38</v>
      </c>
      <c r="O130" s="23">
        <v>15578.48</v>
      </c>
      <c r="P130" s="23">
        <f>M130+N130+O130</f>
        <v>68127.61</v>
      </c>
      <c r="Q130" s="23">
        <v>19469.54</v>
      </c>
      <c r="R130" s="23">
        <v>19073.04</v>
      </c>
      <c r="S130" s="23">
        <v>51458.53</v>
      </c>
      <c r="T130" s="23">
        <f>Q130+R130+S130</f>
        <v>90001.11</v>
      </c>
    </row>
    <row r="131" spans="1:20" ht="25.5">
      <c r="A131" s="6" t="s">
        <v>149</v>
      </c>
      <c r="B131" s="4"/>
      <c r="C131" s="23"/>
      <c r="D131" s="47">
        <f>H131+L131+P131+T131</f>
        <v>300723.79000000004</v>
      </c>
      <c r="E131" s="23">
        <v>15514.8</v>
      </c>
      <c r="F131" s="23">
        <v>24336.7</v>
      </c>
      <c r="G131" s="23">
        <v>17438.3</v>
      </c>
      <c r="H131" s="23">
        <f>E131+F131+G131</f>
        <v>57289.8</v>
      </c>
      <c r="I131" s="23">
        <v>25587.4</v>
      </c>
      <c r="J131" s="23">
        <v>25518.2</v>
      </c>
      <c r="K131" s="23">
        <v>28706.3</v>
      </c>
      <c r="L131" s="23">
        <f>I131+J131+K131</f>
        <v>79811.90000000001</v>
      </c>
      <c r="M131" s="23">
        <v>16415.31</v>
      </c>
      <c r="N131" s="23">
        <v>11296.61</v>
      </c>
      <c r="O131" s="23">
        <v>35352.29</v>
      </c>
      <c r="P131" s="23">
        <f>M131+N131+O131</f>
        <v>63064.21000000001</v>
      </c>
      <c r="Q131" s="23">
        <v>22401.44</v>
      </c>
      <c r="R131" s="23">
        <v>23397.7</v>
      </c>
      <c r="S131" s="23">
        <v>54758.74</v>
      </c>
      <c r="T131" s="23">
        <f>Q131+R131+S131</f>
        <v>100557.88</v>
      </c>
    </row>
    <row r="132" spans="1:20" ht="25.5">
      <c r="A132" s="6" t="s">
        <v>40</v>
      </c>
      <c r="B132" s="4" t="s">
        <v>25</v>
      </c>
      <c r="C132" s="23">
        <v>29595.57</v>
      </c>
      <c r="D132" s="47">
        <f>H132+L132+P132+T132</f>
        <v>29595.56918</v>
      </c>
      <c r="E132" s="23"/>
      <c r="F132" s="23"/>
      <c r="G132" s="23"/>
      <c r="H132" s="23">
        <f>E132+F132+G132</f>
        <v>0</v>
      </c>
      <c r="I132" s="23"/>
      <c r="J132" s="23"/>
      <c r="K132" s="23"/>
      <c r="L132" s="23">
        <f>I132+J132+K132</f>
        <v>0</v>
      </c>
      <c r="M132" s="23"/>
      <c r="N132" s="23">
        <v>14334.1</v>
      </c>
      <c r="O132" s="23"/>
      <c r="P132" s="23">
        <f>M132+N132+O132</f>
        <v>14334.1</v>
      </c>
      <c r="Q132" s="23"/>
      <c r="R132" s="23"/>
      <c r="S132" s="23">
        <v>15261.46918</v>
      </c>
      <c r="T132" s="23">
        <f>Q132+R132+S132</f>
        <v>15261.46918</v>
      </c>
    </row>
    <row r="133" spans="1:20" ht="25.5">
      <c r="A133" s="6" t="s">
        <v>138</v>
      </c>
      <c r="B133" s="4" t="s">
        <v>26</v>
      </c>
      <c r="C133" s="23">
        <f>C128+C132+C129</f>
        <v>625917.7599399999</v>
      </c>
      <c r="D133" s="23">
        <f>D128+D132</f>
        <v>630305.5291800001</v>
      </c>
      <c r="E133" s="45">
        <f aca="true" t="shared" si="26" ref="E133:T133">E128+E132</f>
        <v>33689.13</v>
      </c>
      <c r="F133" s="45">
        <f t="shared" si="26"/>
        <v>42917.3</v>
      </c>
      <c r="G133" s="45">
        <f t="shared" si="26"/>
        <v>37792.46</v>
      </c>
      <c r="H133" s="45">
        <f t="shared" si="26"/>
        <v>114398.89</v>
      </c>
      <c r="I133" s="45">
        <f t="shared" si="26"/>
        <v>45667.08</v>
      </c>
      <c r="J133" s="45">
        <f t="shared" si="26"/>
        <v>48642.67</v>
      </c>
      <c r="K133" s="45">
        <f t="shared" si="26"/>
        <v>70250.51</v>
      </c>
      <c r="L133" s="45">
        <f t="shared" si="26"/>
        <v>164560.26</v>
      </c>
      <c r="M133" s="45">
        <f t="shared" si="26"/>
        <v>45188.06</v>
      </c>
      <c r="N133" s="45">
        <f t="shared" si="26"/>
        <v>49407.090000000004</v>
      </c>
      <c r="O133" s="45">
        <f t="shared" si="26"/>
        <v>50930.770000000004</v>
      </c>
      <c r="P133" s="45">
        <f t="shared" si="26"/>
        <v>145525.92</v>
      </c>
      <c r="Q133" s="45">
        <f t="shared" si="26"/>
        <v>41870.979999999996</v>
      </c>
      <c r="R133" s="45">
        <f t="shared" si="26"/>
        <v>42470.740000000005</v>
      </c>
      <c r="S133" s="45">
        <f t="shared" si="26"/>
        <v>121478.73917999999</v>
      </c>
      <c r="T133" s="45">
        <f t="shared" si="26"/>
        <v>205820.45918</v>
      </c>
    </row>
    <row r="134" spans="1:20" ht="25.5">
      <c r="A134" s="6" t="s">
        <v>143</v>
      </c>
      <c r="B134" s="4" t="s">
        <v>139</v>
      </c>
      <c r="C134" s="23">
        <f>C127-C133</f>
        <v>-2931.4372799999546</v>
      </c>
      <c r="D134" s="23">
        <f>D127-D133</f>
        <v>-2931.439180000103</v>
      </c>
      <c r="E134" s="45">
        <f aca="true" t="shared" si="27" ref="E134:T134">E127-E133</f>
        <v>-195.4300000000003</v>
      </c>
      <c r="F134" s="45">
        <f t="shared" si="27"/>
        <v>969</v>
      </c>
      <c r="G134" s="45">
        <f t="shared" si="27"/>
        <v>-1687.760000000002</v>
      </c>
      <c r="H134" s="45">
        <f t="shared" si="27"/>
        <v>-914.1900000000023</v>
      </c>
      <c r="I134" s="45">
        <f t="shared" si="27"/>
        <v>6742.8399999999965</v>
      </c>
      <c r="J134" s="45">
        <f t="shared" si="27"/>
        <v>11821.029999999999</v>
      </c>
      <c r="K134" s="45">
        <f t="shared" si="27"/>
        <v>-13990.809999999998</v>
      </c>
      <c r="L134" s="45">
        <f t="shared" si="27"/>
        <v>4573.059999999969</v>
      </c>
      <c r="M134" s="45">
        <f t="shared" si="27"/>
        <v>8869.720000000001</v>
      </c>
      <c r="N134" s="45">
        <f t="shared" si="27"/>
        <v>6119.519999999997</v>
      </c>
      <c r="O134" s="45">
        <f t="shared" si="27"/>
        <v>5629.529999999992</v>
      </c>
      <c r="P134" s="45">
        <f t="shared" si="27"/>
        <v>20618.76999999999</v>
      </c>
      <c r="Q134" s="45">
        <f t="shared" si="27"/>
        <v>-2557.020000000004</v>
      </c>
      <c r="R134" s="45">
        <f t="shared" si="27"/>
        <v>-18197.240000000005</v>
      </c>
      <c r="S134" s="45">
        <f t="shared" si="27"/>
        <v>-6454.819179999991</v>
      </c>
      <c r="T134" s="45">
        <f t="shared" si="27"/>
        <v>-27209.07918</v>
      </c>
    </row>
    <row r="135" spans="1:20" ht="25.5">
      <c r="A135" s="6" t="s">
        <v>145</v>
      </c>
      <c r="B135" s="4" t="s">
        <v>140</v>
      </c>
      <c r="C135" s="23">
        <f aca="true" t="shared" si="28" ref="C135:T135">C11+C134</f>
        <v>-0.0008199999547287007</v>
      </c>
      <c r="D135" s="23">
        <f t="shared" si="28"/>
        <v>0.0008199998969757871</v>
      </c>
      <c r="E135" s="23">
        <f t="shared" si="28"/>
        <v>2736.0099999999998</v>
      </c>
      <c r="F135" s="23">
        <f>F11+F134</f>
        <v>3705.0099999999998</v>
      </c>
      <c r="G135" s="23">
        <f>G11+G134</f>
        <v>2017.2499999999977</v>
      </c>
      <c r="H135" s="23">
        <f t="shared" si="28"/>
        <v>2017.2499999999977</v>
      </c>
      <c r="I135" s="23">
        <f t="shared" si="28"/>
        <v>8760.089999999995</v>
      </c>
      <c r="J135" s="23">
        <f t="shared" si="28"/>
        <v>20581.119999999995</v>
      </c>
      <c r="K135" s="23">
        <f t="shared" si="28"/>
        <v>6590.309999999998</v>
      </c>
      <c r="L135" s="23">
        <f t="shared" si="28"/>
        <v>6590.309999999967</v>
      </c>
      <c r="M135" s="23">
        <f t="shared" si="28"/>
        <v>15460.029999999968</v>
      </c>
      <c r="N135" s="23">
        <f t="shared" si="28"/>
        <v>21579.549999999967</v>
      </c>
      <c r="O135" s="23">
        <f t="shared" si="28"/>
        <v>27209.079999999958</v>
      </c>
      <c r="P135" s="23">
        <f t="shared" si="28"/>
        <v>27209.079999999958</v>
      </c>
      <c r="Q135" s="23">
        <f t="shared" si="28"/>
        <v>24652.059999999954</v>
      </c>
      <c r="R135" s="23">
        <f>R11+R134</f>
        <v>6454.819999999949</v>
      </c>
      <c r="S135" s="23">
        <f t="shared" si="28"/>
        <v>0.0008199999574571848</v>
      </c>
      <c r="T135" s="23">
        <f t="shared" si="28"/>
        <v>0.0008199999574571848</v>
      </c>
    </row>
    <row r="136" spans="1:20" ht="51">
      <c r="A136" s="33" t="s">
        <v>141</v>
      </c>
      <c r="B136" s="36" t="s">
        <v>142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48" s="5" customFormat="1" ht="51">
      <c r="A137" s="6" t="s">
        <v>151</v>
      </c>
      <c r="B137" s="5">
        <v>130</v>
      </c>
      <c r="C137" s="23">
        <f>C135+C136</f>
        <v>-0.0008199999547287007</v>
      </c>
      <c r="D137" s="23">
        <f>D135-D11</f>
        <v>-2931.439180000103</v>
      </c>
      <c r="E137" s="23">
        <f>E135-D11</f>
        <v>-195.4300000000003</v>
      </c>
      <c r="F137" s="23">
        <f>F135-D11</f>
        <v>773.5699999999997</v>
      </c>
      <c r="G137" s="23">
        <f>G135-D11</f>
        <v>-914.1900000000023</v>
      </c>
      <c r="H137" s="23">
        <f>H135-D11</f>
        <v>-914.1900000000023</v>
      </c>
      <c r="I137" s="23">
        <f>I135-D11</f>
        <v>5828.649999999994</v>
      </c>
      <c r="J137" s="23">
        <f>J135-D11</f>
        <v>17649.679999999997</v>
      </c>
      <c r="K137" s="23">
        <f>K135-D11</f>
        <v>3658.8699999999976</v>
      </c>
      <c r="L137" s="23">
        <f>L135-D11</f>
        <v>3658.8699999999667</v>
      </c>
      <c r="M137" s="23">
        <f>M135-D11</f>
        <v>12528.589999999967</v>
      </c>
      <c r="N137" s="23">
        <f>N135-D11</f>
        <v>18648.109999999968</v>
      </c>
      <c r="O137" s="23">
        <f>O135-D11</f>
        <v>24277.63999999996</v>
      </c>
      <c r="P137" s="23">
        <f>P135-D11</f>
        <v>24277.63999999996</v>
      </c>
      <c r="Q137" s="23">
        <f>Q135-D11</f>
        <v>21720.619999999955</v>
      </c>
      <c r="R137" s="23">
        <f>R135-D11</f>
        <v>3523.3799999999487</v>
      </c>
      <c r="S137" s="23">
        <f>S135-D11</f>
        <v>-2931.4391800000426</v>
      </c>
      <c r="T137" s="23">
        <f>T135-D11</f>
        <v>-2931.4391800000426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</row>
    <row r="141" ht="12.75">
      <c r="D141" s="46" t="s">
        <v>146</v>
      </c>
    </row>
  </sheetData>
  <mergeCells count="14">
    <mergeCell ref="A2:T2"/>
    <mergeCell ref="A8:A9"/>
    <mergeCell ref="B8:B9"/>
    <mergeCell ref="C8:C9"/>
    <mergeCell ref="D8:D9"/>
    <mergeCell ref="M8:O8"/>
    <mergeCell ref="P8:P9"/>
    <mergeCell ref="Q8:S8"/>
    <mergeCell ref="T8:T9"/>
    <mergeCell ref="E8:G8"/>
    <mergeCell ref="H8:H9"/>
    <mergeCell ref="I8:K8"/>
    <mergeCell ref="L8:L9"/>
    <mergeCell ref="C3:Q3"/>
  </mergeCells>
  <printOptions horizontalCentered="1"/>
  <pageMargins left="0.1968503937007874" right="0.1968503937007874" top="0.47" bottom="0.2755905511811024" header="0.5118110236220472" footer="0.1968503937007874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Пользователь</cp:lastModifiedBy>
  <cp:lastPrinted>2014-12-10T01:18:27Z</cp:lastPrinted>
  <dcterms:created xsi:type="dcterms:W3CDTF">2007-12-12T12:07:30Z</dcterms:created>
  <dcterms:modified xsi:type="dcterms:W3CDTF">2014-12-10T01:19:53Z</dcterms:modified>
  <cp:category/>
  <cp:version/>
  <cp:contentType/>
  <cp:contentStatus/>
</cp:coreProperties>
</file>