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2525"/>
  </bookViews>
  <sheets>
    <sheet name="Сводный реестр" sheetId="1" r:id="rId1"/>
  </sheets>
  <definedNames>
    <definedName name="_xlnm._FilterDatabase" localSheetId="0" hidden="1">'Сводный реестр'!$A$5:$WC$796</definedName>
    <definedName name="_xlnm.Print_Titles" localSheetId="0">'Сводный реестр'!$2:$5</definedName>
    <definedName name="_xlnm.Print_Area" localSheetId="0">'Сводный реестр'!$A$1:$S$796</definedName>
  </definedNames>
  <calcPr calcId="124519"/>
</workbook>
</file>

<file path=xl/calcChain.xml><?xml version="1.0" encoding="utf-8"?>
<calcChain xmlns="http://schemas.openxmlformats.org/spreadsheetml/2006/main">
  <c r="O789" i="1"/>
  <c r="N789"/>
  <c r="M789"/>
  <c r="R787"/>
  <c r="Q787"/>
  <c r="P787"/>
  <c r="O787"/>
  <c r="N787"/>
  <c r="M787"/>
  <c r="R785"/>
  <c r="Q785"/>
  <c r="P785"/>
  <c r="O785"/>
  <c r="N785"/>
  <c r="M785"/>
  <c r="R783"/>
  <c r="R782" s="1"/>
  <c r="Q783"/>
  <c r="Q782" s="1"/>
  <c r="P783"/>
  <c r="P782" s="1"/>
  <c r="O780"/>
  <c r="O779" s="1"/>
  <c r="R773"/>
  <c r="Q773"/>
  <c r="P773"/>
  <c r="O773"/>
  <c r="N773"/>
  <c r="M773"/>
  <c r="O770"/>
  <c r="N770"/>
  <c r="M770"/>
  <c r="R768"/>
  <c r="Q768"/>
  <c r="P768"/>
  <c r="O768"/>
  <c r="N768"/>
  <c r="M768"/>
  <c r="R764"/>
  <c r="Q764"/>
  <c r="P764"/>
  <c r="O764"/>
  <c r="N764"/>
  <c r="M764"/>
  <c r="R763"/>
  <c r="Q763"/>
  <c r="P763"/>
  <c r="O763"/>
  <c r="N763"/>
  <c r="M763"/>
  <c r="N762" l="1"/>
  <c r="R762"/>
  <c r="N793"/>
  <c r="P793"/>
  <c r="R793"/>
  <c r="P762"/>
  <c r="M793"/>
  <c r="O793"/>
  <c r="Q793"/>
  <c r="M762"/>
  <c r="O762"/>
  <c r="Q762"/>
  <c r="R758"/>
  <c r="Q758"/>
  <c r="P758"/>
  <c r="O758"/>
  <c r="N758"/>
  <c r="M758"/>
  <c r="R756"/>
  <c r="Q756"/>
  <c r="P756"/>
  <c r="O756"/>
  <c r="N756"/>
  <c r="M756"/>
  <c r="R752"/>
  <c r="Q752"/>
  <c r="P752"/>
  <c r="O752"/>
  <c r="N752"/>
  <c r="M752"/>
  <c r="R749"/>
  <c r="Q749"/>
  <c r="P749"/>
  <c r="O749"/>
  <c r="N749"/>
  <c r="M749"/>
  <c r="R747"/>
  <c r="Q747"/>
  <c r="P747"/>
  <c r="O747"/>
  <c r="N747"/>
  <c r="M747"/>
  <c r="R742"/>
  <c r="Q742"/>
  <c r="P742"/>
  <c r="O742"/>
  <c r="N742"/>
  <c r="M742"/>
  <c r="R740"/>
  <c r="Q740"/>
  <c r="P740"/>
  <c r="O740"/>
  <c r="N740"/>
  <c r="M740"/>
  <c r="R737"/>
  <c r="Q737"/>
  <c r="P737"/>
  <c r="O737"/>
  <c r="N737"/>
  <c r="M737"/>
  <c r="R734"/>
  <c r="Q734"/>
  <c r="P734"/>
  <c r="O734"/>
  <c r="N734"/>
  <c r="M734"/>
  <c r="R732"/>
  <c r="Q732"/>
  <c r="P732"/>
  <c r="O732"/>
  <c r="N732"/>
  <c r="M732"/>
  <c r="R729"/>
  <c r="Q729"/>
  <c r="P729"/>
  <c r="O729"/>
  <c r="N729"/>
  <c r="M729"/>
  <c r="R724"/>
  <c r="Q724"/>
  <c r="P724"/>
  <c r="O724"/>
  <c r="N724"/>
  <c r="M724"/>
  <c r="R716"/>
  <c r="Q716"/>
  <c r="P716"/>
  <c r="O716"/>
  <c r="N716"/>
  <c r="M716"/>
  <c r="R712"/>
  <c r="Q712"/>
  <c r="P712"/>
  <c r="O712"/>
  <c r="N712"/>
  <c r="M712"/>
  <c r="R708"/>
  <c r="Q708"/>
  <c r="P708"/>
  <c r="O708"/>
  <c r="N708"/>
  <c r="M708"/>
  <c r="R703"/>
  <c r="Q703"/>
  <c r="P703"/>
  <c r="O703"/>
  <c r="N703"/>
  <c r="M703"/>
  <c r="R701"/>
  <c r="Q701"/>
  <c r="P701"/>
  <c r="O701"/>
  <c r="N701"/>
  <c r="M701"/>
  <c r="R698"/>
  <c r="Q698"/>
  <c r="P698"/>
  <c r="O698"/>
  <c r="N698"/>
  <c r="M698"/>
  <c r="R696"/>
  <c r="Q696"/>
  <c r="P696"/>
  <c r="O696"/>
  <c r="R694"/>
  <c r="Q694"/>
  <c r="P694"/>
  <c r="O694"/>
  <c r="R692"/>
  <c r="Q692"/>
  <c r="P692"/>
  <c r="O692"/>
  <c r="N692"/>
  <c r="M692"/>
  <c r="R690"/>
  <c r="Q690"/>
  <c r="P690"/>
  <c r="O690"/>
  <c r="N690"/>
  <c r="M690"/>
  <c r="R687"/>
  <c r="Q687"/>
  <c r="P687"/>
  <c r="O687"/>
  <c r="N687"/>
  <c r="M687"/>
  <c r="R685"/>
  <c r="Q685"/>
  <c r="P685"/>
  <c r="O685"/>
  <c r="N685"/>
  <c r="M685"/>
  <c r="R682"/>
  <c r="Q682"/>
  <c r="P682"/>
  <c r="O682"/>
  <c r="N682"/>
  <c r="M682"/>
  <c r="R678"/>
  <c r="Q678"/>
  <c r="P678"/>
  <c r="O678"/>
  <c r="N678"/>
  <c r="M678"/>
  <c r="R676"/>
  <c r="Q676"/>
  <c r="P676"/>
  <c r="O676"/>
  <c r="N676"/>
  <c r="M676"/>
  <c r="R674"/>
  <c r="Q674"/>
  <c r="P674"/>
  <c r="O674"/>
  <c r="N674"/>
  <c r="M674"/>
  <c r="R672"/>
  <c r="Q672"/>
  <c r="P672"/>
  <c r="O672"/>
  <c r="N672"/>
  <c r="M672"/>
  <c r="R670"/>
  <c r="Q670"/>
  <c r="P670"/>
  <c r="O670"/>
  <c r="N670"/>
  <c r="M670"/>
  <c r="R668"/>
  <c r="Q668"/>
  <c r="P668"/>
  <c r="O668"/>
  <c r="N668"/>
  <c r="M668"/>
  <c r="R665"/>
  <c r="Q665"/>
  <c r="P665"/>
  <c r="O665"/>
  <c r="N665"/>
  <c r="M665"/>
  <c r="R663"/>
  <c r="Q663"/>
  <c r="P663"/>
  <c r="O663"/>
  <c r="N663"/>
  <c r="M663"/>
  <c r="R661"/>
  <c r="Q661"/>
  <c r="P661"/>
  <c r="O661"/>
  <c r="N661"/>
  <c r="M661"/>
  <c r="R659"/>
  <c r="Q659"/>
  <c r="P659"/>
  <c r="O659"/>
  <c r="N659"/>
  <c r="M659"/>
  <c r="R657"/>
  <c r="Q657"/>
  <c r="P657"/>
  <c r="O657"/>
  <c r="N657"/>
  <c r="M657"/>
  <c r="R655"/>
  <c r="Q655"/>
  <c r="P655"/>
  <c r="O655"/>
  <c r="N655"/>
  <c r="M655"/>
  <c r="R653"/>
  <c r="Q653"/>
  <c r="P653"/>
  <c r="O653"/>
  <c r="N653"/>
  <c r="M653"/>
  <c r="R651"/>
  <c r="Q651"/>
  <c r="P651"/>
  <c r="O651"/>
  <c r="N651"/>
  <c r="M651"/>
  <c r="R649"/>
  <c r="Q649"/>
  <c r="P649"/>
  <c r="O649"/>
  <c r="N649"/>
  <c r="M649"/>
  <c r="R647"/>
  <c r="Q647"/>
  <c r="P647"/>
  <c r="O647"/>
  <c r="N647"/>
  <c r="M647"/>
  <c r="R645"/>
  <c r="Q645"/>
  <c r="P645"/>
  <c r="O645"/>
  <c r="N645"/>
  <c r="M645"/>
  <c r="R643"/>
  <c r="Q643"/>
  <c r="P643"/>
  <c r="O643"/>
  <c r="N643"/>
  <c r="M643"/>
  <c r="R639"/>
  <c r="Q639"/>
  <c r="P639"/>
  <c r="O639"/>
  <c r="N639"/>
  <c r="M639"/>
  <c r="R636"/>
  <c r="Q636"/>
  <c r="P636"/>
  <c r="O636"/>
  <c r="N636"/>
  <c r="M636"/>
  <c r="R633"/>
  <c r="Q633"/>
  <c r="P633"/>
  <c r="O633"/>
  <c r="N633"/>
  <c r="M633"/>
  <c r="R630"/>
  <c r="Q630"/>
  <c r="P630"/>
  <c r="O630"/>
  <c r="N630"/>
  <c r="M630"/>
  <c r="R627"/>
  <c r="Q627"/>
  <c r="P627"/>
  <c r="O627"/>
  <c r="N627"/>
  <c r="M627"/>
  <c r="R620"/>
  <c r="Q620"/>
  <c r="P620"/>
  <c r="O620"/>
  <c r="N620"/>
  <c r="M620"/>
  <c r="R618"/>
  <c r="Q618"/>
  <c r="P618"/>
  <c r="O618"/>
  <c r="N618"/>
  <c r="M618"/>
  <c r="R616"/>
  <c r="Q616"/>
  <c r="P616"/>
  <c r="O616"/>
  <c r="N616"/>
  <c r="M616"/>
  <c r="R614"/>
  <c r="Q614"/>
  <c r="P614"/>
  <c r="O614"/>
  <c r="N614"/>
  <c r="M614"/>
  <c r="R612"/>
  <c r="Q612"/>
  <c r="P612"/>
  <c r="O612"/>
  <c r="N612"/>
  <c r="M612"/>
  <c r="R610"/>
  <c r="Q610"/>
  <c r="P610"/>
  <c r="O610"/>
  <c r="N610"/>
  <c r="M610"/>
  <c r="R607"/>
  <c r="Q607"/>
  <c r="P607"/>
  <c r="O607"/>
  <c r="N607"/>
  <c r="M607"/>
  <c r="R604"/>
  <c r="Q604"/>
  <c r="P604"/>
  <c r="O604"/>
  <c r="N604"/>
  <c r="M604"/>
  <c r="R602"/>
  <c r="Q602"/>
  <c r="P602"/>
  <c r="O602"/>
  <c r="N602"/>
  <c r="M602"/>
  <c r="R600"/>
  <c r="Q600"/>
  <c r="P600"/>
  <c r="O600"/>
  <c r="R598"/>
  <c r="Q598"/>
  <c r="P598"/>
  <c r="O598"/>
  <c r="N598"/>
  <c r="M598"/>
  <c r="R594"/>
  <c r="Q594"/>
  <c r="P594"/>
  <c r="O594"/>
  <c r="N594"/>
  <c r="M594"/>
  <c r="R592"/>
  <c r="Q592"/>
  <c r="P592"/>
  <c r="O592"/>
  <c r="N592"/>
  <c r="M592"/>
  <c r="R590"/>
  <c r="Q590"/>
  <c r="P590"/>
  <c r="O590"/>
  <c r="N590"/>
  <c r="M590"/>
  <c r="R588"/>
  <c r="Q588"/>
  <c r="P588"/>
  <c r="O588"/>
  <c r="N588"/>
  <c r="M588"/>
  <c r="R585"/>
  <c r="Q585"/>
  <c r="P585"/>
  <c r="O585"/>
  <c r="N585"/>
  <c r="M585"/>
  <c r="R583"/>
  <c r="Q583"/>
  <c r="P583"/>
  <c r="O583"/>
  <c r="N583"/>
  <c r="M583"/>
  <c r="R581"/>
  <c r="Q581"/>
  <c r="P581"/>
  <c r="O581"/>
  <c r="N581"/>
  <c r="M581"/>
  <c r="R578"/>
  <c r="Q578"/>
  <c r="P578"/>
  <c r="O578"/>
  <c r="N578"/>
  <c r="M578"/>
  <c r="R575"/>
  <c r="Q575"/>
  <c r="P575"/>
  <c r="O575"/>
  <c r="N575"/>
  <c r="M575"/>
  <c r="R572"/>
  <c r="Q572"/>
  <c r="P572"/>
  <c r="O572"/>
  <c r="N572"/>
  <c r="M572"/>
  <c r="R569"/>
  <c r="Q569"/>
  <c r="P569"/>
  <c r="O569"/>
  <c r="N569"/>
  <c r="M569"/>
  <c r="R567"/>
  <c r="Q567"/>
  <c r="P567"/>
  <c r="O567"/>
  <c r="N567"/>
  <c r="M567"/>
  <c r="R565"/>
  <c r="Q565"/>
  <c r="P565"/>
  <c r="O565"/>
  <c r="N565"/>
  <c r="M565"/>
  <c r="R562"/>
  <c r="Q562"/>
  <c r="P562"/>
  <c r="O562"/>
  <c r="N562"/>
  <c r="M562"/>
  <c r="R558"/>
  <c r="Q558"/>
  <c r="P558"/>
  <c r="O558"/>
  <c r="N558"/>
  <c r="M558"/>
  <c r="R551"/>
  <c r="Q551"/>
  <c r="P551"/>
  <c r="O551"/>
  <c r="N551"/>
  <c r="M551"/>
  <c r="R547"/>
  <c r="Q547"/>
  <c r="P547"/>
  <c r="O547"/>
  <c r="N547"/>
  <c r="M547"/>
  <c r="R543"/>
  <c r="Q543"/>
  <c r="P543"/>
  <c r="O543"/>
  <c r="N543"/>
  <c r="M543"/>
  <c r="R539"/>
  <c r="Q539"/>
  <c r="P539"/>
  <c r="O539"/>
  <c r="N539"/>
  <c r="M539"/>
  <c r="R535"/>
  <c r="Q535"/>
  <c r="P535"/>
  <c r="O535"/>
  <c r="N535"/>
  <c r="M535"/>
  <c r="R533"/>
  <c r="Q533"/>
  <c r="P533"/>
  <c r="O533"/>
  <c r="N533"/>
  <c r="M533"/>
  <c r="R531"/>
  <c r="Q531"/>
  <c r="P531"/>
  <c r="O531"/>
  <c r="N531"/>
  <c r="M531"/>
  <c r="R529"/>
  <c r="Q529"/>
  <c r="P529"/>
  <c r="O529"/>
  <c r="N529"/>
  <c r="M529"/>
  <c r="R527"/>
  <c r="Q527"/>
  <c r="P527"/>
  <c r="O527"/>
  <c r="N527"/>
  <c r="M527"/>
  <c r="R525"/>
  <c r="Q525"/>
  <c r="P525"/>
  <c r="O525"/>
  <c r="N525"/>
  <c r="M525"/>
  <c r="R522"/>
  <c r="Q522"/>
  <c r="P522"/>
  <c r="O522"/>
  <c r="N522"/>
  <c r="M522"/>
  <c r="R519"/>
  <c r="Q519"/>
  <c r="P519"/>
  <c r="O519"/>
  <c r="N519"/>
  <c r="M519"/>
  <c r="R515"/>
  <c r="Q515"/>
  <c r="P515"/>
  <c r="O515"/>
  <c r="N515"/>
  <c r="M515"/>
  <c r="R513"/>
  <c r="Q513"/>
  <c r="P513"/>
  <c r="O513"/>
  <c r="N513"/>
  <c r="M513"/>
  <c r="R511"/>
  <c r="Q511"/>
  <c r="P511"/>
  <c r="O511"/>
  <c r="N511"/>
  <c r="M511"/>
  <c r="R509"/>
  <c r="Q509"/>
  <c r="P509"/>
  <c r="O509"/>
  <c r="N509"/>
  <c r="M509"/>
  <c r="R507"/>
  <c r="Q507"/>
  <c r="P507"/>
  <c r="O507"/>
  <c r="N507"/>
  <c r="M507"/>
  <c r="R504"/>
  <c r="Q504"/>
  <c r="P504"/>
  <c r="O504"/>
  <c r="N504"/>
  <c r="M504"/>
  <c r="R502"/>
  <c r="Q502"/>
  <c r="P502"/>
  <c r="O502"/>
  <c r="R498"/>
  <c r="Q498"/>
  <c r="P498"/>
  <c r="O498"/>
  <c r="N498"/>
  <c r="M498"/>
  <c r="R492"/>
  <c r="Q492"/>
  <c r="P492"/>
  <c r="O492"/>
  <c r="N492"/>
  <c r="M492"/>
  <c r="R489"/>
  <c r="Q489"/>
  <c r="P489"/>
  <c r="O489"/>
  <c r="N489"/>
  <c r="M489"/>
  <c r="P487"/>
  <c r="O487"/>
  <c r="N487"/>
  <c r="M487"/>
  <c r="R484"/>
  <c r="Q484"/>
  <c r="P484"/>
  <c r="O484"/>
  <c r="N484"/>
  <c r="M484"/>
  <c r="R481"/>
  <c r="Q481"/>
  <c r="P481"/>
  <c r="O481"/>
  <c r="N481"/>
  <c r="M481"/>
  <c r="R470"/>
  <c r="Q470"/>
  <c r="P470"/>
  <c r="O470"/>
  <c r="N470"/>
  <c r="M470"/>
  <c r="R468"/>
  <c r="Q468"/>
  <c r="P468"/>
  <c r="O468"/>
  <c r="R465"/>
  <c r="Q465"/>
  <c r="P465"/>
  <c r="O465"/>
  <c r="N465"/>
  <c r="M465"/>
  <c r="R463"/>
  <c r="Q463"/>
  <c r="P463"/>
  <c r="O463"/>
  <c r="N463"/>
  <c r="M463"/>
  <c r="R460"/>
  <c r="Q460"/>
  <c r="P460"/>
  <c r="O460"/>
  <c r="N460"/>
  <c r="M460"/>
  <c r="R458"/>
  <c r="Q458"/>
  <c r="P458"/>
  <c r="O458"/>
  <c r="N458"/>
  <c r="M458"/>
  <c r="R455"/>
  <c r="Q455"/>
  <c r="P455"/>
  <c r="O455"/>
  <c r="N455"/>
  <c r="M455"/>
  <c r="R452"/>
  <c r="Q452"/>
  <c r="P452"/>
  <c r="O452"/>
  <c r="N452"/>
  <c r="M452"/>
  <c r="R446"/>
  <c r="Q446"/>
  <c r="P446"/>
  <c r="O446"/>
  <c r="N446"/>
  <c r="M446"/>
  <c r="R443"/>
  <c r="Q443"/>
  <c r="P443"/>
  <c r="O443"/>
  <c r="N443"/>
  <c r="M443"/>
  <c r="R441"/>
  <c r="Q441"/>
  <c r="P441"/>
  <c r="O441"/>
  <c r="N441"/>
  <c r="M441"/>
  <c r="R438"/>
  <c r="Q438"/>
  <c r="P438"/>
  <c r="O438"/>
  <c r="N438"/>
  <c r="M438"/>
  <c r="R430"/>
  <c r="Q430"/>
  <c r="P430"/>
  <c r="O430"/>
  <c r="N430"/>
  <c r="M430"/>
  <c r="R428"/>
  <c r="Q428"/>
  <c r="P428"/>
  <c r="O428"/>
  <c r="N428"/>
  <c r="M428"/>
  <c r="R427"/>
  <c r="R760" s="1"/>
  <c r="Q427"/>
  <c r="Q760" s="1"/>
  <c r="P427"/>
  <c r="P760" s="1"/>
  <c r="O427"/>
  <c r="O760" s="1"/>
  <c r="N427"/>
  <c r="N760" s="1"/>
  <c r="M427"/>
  <c r="M760" s="1"/>
  <c r="R421" l="1"/>
  <c r="Q421"/>
  <c r="P421"/>
  <c r="O421"/>
  <c r="N421"/>
  <c r="M421"/>
  <c r="R412"/>
  <c r="Q412"/>
  <c r="P412"/>
  <c r="O412"/>
  <c r="N412"/>
  <c r="M412"/>
  <c r="R409"/>
  <c r="R425" s="1"/>
  <c r="Q409"/>
  <c r="Q425" s="1"/>
  <c r="P409"/>
  <c r="P425" s="1"/>
  <c r="O409"/>
  <c r="O425" s="1"/>
  <c r="N409"/>
  <c r="N425" s="1"/>
  <c r="M409"/>
  <c r="M425" s="1"/>
  <c r="R386"/>
  <c r="Q386"/>
  <c r="P386"/>
  <c r="O386"/>
  <c r="N386"/>
  <c r="M386"/>
  <c r="R353"/>
  <c r="R407" s="1"/>
  <c r="Q353"/>
  <c r="Q407" s="1"/>
  <c r="P353"/>
  <c r="P407" s="1"/>
  <c r="O353"/>
  <c r="O407" s="1"/>
  <c r="N353"/>
  <c r="N407" s="1"/>
  <c r="M353"/>
  <c r="M407" s="1"/>
  <c r="N288" l="1"/>
  <c r="M288"/>
  <c r="R266" l="1"/>
  <c r="Q266"/>
  <c r="P266"/>
  <c r="O266"/>
  <c r="N266"/>
  <c r="M266"/>
  <c r="R263"/>
  <c r="Q263"/>
  <c r="P263"/>
  <c r="O263"/>
  <c r="N263"/>
  <c r="M263"/>
  <c r="R219"/>
  <c r="Q219"/>
  <c r="P219"/>
  <c r="O219"/>
  <c r="N219"/>
  <c r="M219"/>
  <c r="R215"/>
  <c r="Q215"/>
  <c r="P215"/>
  <c r="O215"/>
  <c r="N215"/>
  <c r="M215"/>
  <c r="R209"/>
  <c r="Q209"/>
  <c r="P209"/>
  <c r="O209"/>
  <c r="N209"/>
  <c r="M209"/>
  <c r="R199"/>
  <c r="Q199"/>
  <c r="P199"/>
  <c r="O199"/>
  <c r="N199"/>
  <c r="N284" s="1"/>
  <c r="N794" s="1"/>
  <c r="N796" s="1"/>
  <c r="M199"/>
  <c r="M284" s="1"/>
  <c r="M794" s="1"/>
  <c r="M796" s="1"/>
  <c r="R174"/>
  <c r="Q174"/>
  <c r="P174"/>
  <c r="O174"/>
  <c r="R146"/>
  <c r="Q146"/>
  <c r="P146"/>
  <c r="O146"/>
  <c r="N146"/>
  <c r="M146"/>
  <c r="R137"/>
  <c r="Q137"/>
  <c r="P137"/>
  <c r="O137"/>
  <c r="N137"/>
  <c r="M137"/>
  <c r="O117"/>
  <c r="N117"/>
  <c r="M117"/>
  <c r="R111"/>
  <c r="Q111"/>
  <c r="P111"/>
  <c r="O111"/>
  <c r="N111"/>
  <c r="M111"/>
  <c r="R107"/>
  <c r="Q107"/>
  <c r="P107"/>
  <c r="O107"/>
  <c r="N107"/>
  <c r="M107"/>
  <c r="R97"/>
  <c r="Q97"/>
  <c r="P97"/>
  <c r="N97"/>
  <c r="M97"/>
  <c r="R90"/>
  <c r="Q90"/>
  <c r="P90"/>
  <c r="O90"/>
  <c r="N90"/>
  <c r="M90"/>
  <c r="R83"/>
  <c r="Q83"/>
  <c r="P83"/>
  <c r="O83"/>
  <c r="N83"/>
  <c r="M83"/>
  <c r="R68"/>
  <c r="Q68"/>
  <c r="P68"/>
  <c r="O68"/>
  <c r="N68"/>
  <c r="M68"/>
  <c r="R53"/>
  <c r="Q53"/>
  <c r="P53"/>
  <c r="O53"/>
  <c r="O50"/>
  <c r="N50"/>
  <c r="M50"/>
  <c r="R44"/>
  <c r="Q44"/>
  <c r="P44"/>
  <c r="O44"/>
  <c r="N44"/>
  <c r="M44"/>
  <c r="O38"/>
  <c r="N38"/>
  <c r="M38"/>
  <c r="R35"/>
  <c r="Q35"/>
  <c r="P35"/>
  <c r="O35"/>
  <c r="N35"/>
  <c r="M35"/>
  <c r="R28"/>
  <c r="Q28"/>
  <c r="P28"/>
  <c r="O28"/>
  <c r="N28"/>
  <c r="M28"/>
  <c r="R24"/>
  <c r="Q24"/>
  <c r="P24"/>
  <c r="O24"/>
  <c r="N24"/>
  <c r="M24"/>
  <c r="R20"/>
  <c r="Q20"/>
  <c r="P20"/>
  <c r="O20"/>
  <c r="N20"/>
  <c r="M20"/>
  <c r="R16"/>
  <c r="Q16"/>
  <c r="P16"/>
  <c r="O16"/>
  <c r="N16"/>
  <c r="M16"/>
  <c r="R13"/>
  <c r="Q13"/>
  <c r="P13"/>
  <c r="O13"/>
  <c r="N13"/>
  <c r="M13"/>
  <c r="R7"/>
  <c r="Q7"/>
  <c r="P7"/>
  <c r="O7"/>
  <c r="N7"/>
  <c r="M7"/>
  <c r="O284" l="1"/>
  <c r="O794" s="1"/>
  <c r="O796" s="1"/>
  <c r="Q284"/>
  <c r="Q794" s="1"/>
  <c r="Q796" s="1"/>
  <c r="P284"/>
  <c r="P794" s="1"/>
  <c r="P796" s="1"/>
  <c r="R284"/>
  <c r="R794" s="1"/>
  <c r="R796" s="1"/>
</calcChain>
</file>

<file path=xl/sharedStrings.xml><?xml version="1.0" encoding="utf-8"?>
<sst xmlns="http://schemas.openxmlformats.org/spreadsheetml/2006/main" count="5094" uniqueCount="1558">
  <si>
    <t>Код ГРБС</t>
  </si>
  <si>
    <t>Код расход-ного обяза-тельства</t>
  </si>
  <si>
    <t>Наименование расходного обязательства</t>
  </si>
  <si>
    <t xml:space="preserve">Правовое основание финансового обеспечения полномочия (федеральный закон: номер, дата, статья,  подстатья, пункт, подпункт)  </t>
  </si>
  <si>
    <t>Реквизиты нормативного правового акта, договора, соглашения</t>
  </si>
  <si>
    <t>Статья, пункт, подпункт, абзац муниципального правового акта, договора, соглашения</t>
  </si>
  <si>
    <t>Дата вступления в силу муниципального правового акта, договора, соглашения</t>
  </si>
  <si>
    <t>Срок действия нормативного муниципального правового акта, договора, соглашения</t>
  </si>
  <si>
    <t>Код раздела классификации расходов бюджета</t>
  </si>
  <si>
    <t>Код подраз-дела класси-фикации расходов бюджета</t>
  </si>
  <si>
    <t>Код целевой статьи класси-фикации расходов бюджета</t>
  </si>
  <si>
    <t>Код вида расходов класси-фикации расходов бюджета</t>
  </si>
  <si>
    <t>Объем средств на исполнение расходного обязательства (руб.)</t>
  </si>
  <si>
    <t>Код методики расчета объема расходов</t>
  </si>
  <si>
    <t xml:space="preserve">отчетный год    2023                                </t>
  </si>
  <si>
    <t xml:space="preserve"> текущий год на 01.09.2024 </t>
  </si>
  <si>
    <t>очередной год    2025</t>
  </si>
  <si>
    <t xml:space="preserve">Плановый период               </t>
  </si>
  <si>
    <t xml:space="preserve">плановый (уточненный) </t>
  </si>
  <si>
    <t xml:space="preserve">фактический </t>
  </si>
  <si>
    <t>первый год                       2026</t>
  </si>
  <si>
    <t>второй год                2027</t>
  </si>
  <si>
    <t>9</t>
  </si>
  <si>
    <t>10</t>
  </si>
  <si>
    <t>11</t>
  </si>
  <si>
    <t>12</t>
  </si>
  <si>
    <t>Р-4.3.1.001</t>
  </si>
  <si>
    <t>Расходы на выплаты по оплате труда работников органов местного самоуправления</t>
  </si>
  <si>
    <t>№ 131-ФЗ от 06.10.2003 ст.17,ч.1, п.1.</t>
  </si>
  <si>
    <t>Решение Совета народных депутатов Киржачского района Владимирской области от 26.12.2007 №34/546 " Об утверждении нормативных правовых актов об оплате труда муниципальных служащих и лиц, замещающих муниципальные должности в муниципальном образовании Киржачский район Владимирской области"</t>
  </si>
  <si>
    <t>п.2</t>
  </si>
  <si>
    <t>не установлен</t>
  </si>
  <si>
    <t>01</t>
  </si>
  <si>
    <t>03</t>
  </si>
  <si>
    <t>9990000110</t>
  </si>
  <si>
    <t>000</t>
  </si>
  <si>
    <t>121</t>
  </si>
  <si>
    <t>129</t>
  </si>
  <si>
    <t>Р-4.3.1.002</t>
  </si>
  <si>
    <t xml:space="preserve">Расходы на обеспечение  функций органов местного самоуправления </t>
  </si>
  <si>
    <t xml:space="preserve">Решение районного Совета народных депутатов Киржачского района Владимирской области от 28.07.2006 №11/141 "О Положении о Совете народных депутатов Киржачского района"        </t>
  </si>
  <si>
    <t xml:space="preserve">п.7 раз.1                                                                                                                                                                                                                                                                                                                                                                                                           </t>
  </si>
  <si>
    <t>9990000190</t>
  </si>
  <si>
    <t>244</t>
  </si>
  <si>
    <t>853</t>
  </si>
  <si>
    <t>Р-4.1.2.003</t>
  </si>
  <si>
    <t xml:space="preserve">Обеспечение деятельности комиссий по делам несовершеннолетних  и защите их прав </t>
  </si>
  <si>
    <t xml:space="preserve">№ 131-ФЗ от 06.10.2003  ст.19,ч.2.       </t>
  </si>
  <si>
    <t>Решение Совета народных депутатов Киржачского района Владимирской области от 26.12.2007 №34/546 "Об утверждении нормативных правовых актов об оплате труда муниципальных служащих и лиц, замещающих муниципальные должности в муниципальном образовании Киржачский район Владимирской области (с учетом изменений)</t>
  </si>
  <si>
    <t>п.3 раз.1</t>
  </si>
  <si>
    <t>04</t>
  </si>
  <si>
    <t>9990070010</t>
  </si>
  <si>
    <t>Постановление главы  Киржачского района Владимирской области  от 01.02.2006 №55 "О мерах по реализации Закона Владимирской области "О наделении органов местного самоуправления отдельными государственными полномочиями по организации деятельности комиссии по делам несовершеннолетних"</t>
  </si>
  <si>
    <t>п.3</t>
  </si>
  <si>
    <t>Р-4.1.2.004</t>
  </si>
  <si>
    <t xml:space="preserve">Реализация отдельных государственных полномочий по вопросам административного законодательства </t>
  </si>
  <si>
    <t xml:space="preserve">№ 131-ФЗ от 06.10.2003  ст.19,ч.2.   </t>
  </si>
  <si>
    <t xml:space="preserve">Решение Совета народных депутатов Киржачского района Владимирской области от 26.12.2007 №34/546 "Об утверждении нормативных правовых актов об оплате труда муниципальных служащих и лиц, замещающих муниципальные должности в муниципальном образовании Киржачский района Владимирской области" </t>
  </si>
  <si>
    <t>9990070020</t>
  </si>
  <si>
    <t xml:space="preserve">Постановление главы администрации Киржачского района Владимирской области от 25.12.2006 №1327 "О порядке финансирования переданных администрации Киржачского района отдельных государственных полномочий Владимирской области по вопросам административного законодательства" </t>
  </si>
  <si>
    <t>в целом</t>
  </si>
  <si>
    <t>Р-4.3.1.005</t>
  </si>
  <si>
    <t xml:space="preserve">Расходы на выплаты по оплате труда работников органов местного самоуправления </t>
  </si>
  <si>
    <t>№ 131-ФЗ от 06.10.2003 ст.17,ч.1, п.9.</t>
  </si>
  <si>
    <t xml:space="preserve">Постановление главы администрации Киржачского района Владимирской области от 18.04.2011 № 72 "Об утверждении Положения об администрации Киржачского района" </t>
  </si>
  <si>
    <t>п.1</t>
  </si>
  <si>
    <t>122</t>
  </si>
  <si>
    <t>Р-4.3.1.006</t>
  </si>
  <si>
    <t>Постановление главы администрации Киржачского района Владимирской области от 18.04.2011 № 72 "Об утверждении Положения об администрации Киржачского района" (с изменениями)</t>
  </si>
  <si>
    <t xml:space="preserve">в целом               </t>
  </si>
  <si>
    <t xml:space="preserve">Постановление администрации Киржачского района Владимирской области от 15.03.2024 № 281 "Об определении структурного подразделения администрации Киржачского района, муниципального казенного учреждения, подведомственного администрации Киржачског0 района в качестве уполномоченных органов, утверждении Порядка  возмещения расходов по аренде, найму жилого помещения муниципальным служащим администрации Киржачского района, руководителям и специалистам муниципальных учреждений, подведомственных администрации Киржачского района"    </t>
  </si>
  <si>
    <t>Р-4.3.1.007</t>
  </si>
  <si>
    <t xml:space="preserve">Расходы по обеспечению муниципальной службы Киржачского района </t>
  </si>
  <si>
    <t>№ 131-ФЗ от 06.10.2003 ст.17,ч.1,п.8, п.п 8.1.</t>
  </si>
  <si>
    <t>Постановление администрации Киржачского района Владимирской области от 20.06.2017 № 881 "Об утверждении муниципальной программы "Развитие муниципальной службы Киржачского района"</t>
  </si>
  <si>
    <t>2000320780</t>
  </si>
  <si>
    <t>3</t>
  </si>
  <si>
    <t>2000421140</t>
  </si>
  <si>
    <t>1</t>
  </si>
  <si>
    <t>Р-4.3.1.008</t>
  </si>
  <si>
    <t>Расходы на выплаты по оплате труда главы местной администрации (исполнительно-распорядительного органа муниципального образования)</t>
  </si>
  <si>
    <t>999000Г110</t>
  </si>
  <si>
    <t>Р-4.2.1.009</t>
  </si>
  <si>
    <t>Поощрение муниципальных управленческих команд за достижение показателей деятельности органов исполнительной власти субъектов российской Федерации</t>
  </si>
  <si>
    <t>Постановление администрации Киржачского района Владимирской области от 18.07.2023 № 927 "О распределении средств прочей дотации , предоставленной из областного бюджета на поощрение муниципальных управленческих команд за достижение показателей деятельности органов исполнительной власти субьектов Российской Федерации, и утверждении   Порядка выплаты  выплаты поощрения лицам, входящим в муниципальные управленческие команды"</t>
  </si>
  <si>
    <t>1 год</t>
  </si>
  <si>
    <t>9990055491</t>
  </si>
  <si>
    <t>99900055491</t>
  </si>
  <si>
    <t>Постановление администрации Киржачского района Владимирской области     от 15.07.2024 № 951 «О распределении средств прочей дотации, предоставленной из областного бюджета для поощрения муниципальных  управленческих команд за достижение значений (уровней) показателей деятельности органов исполнительных органов Владимирской области в 2023 году, и утверждении Порядка выплаты поощрения лицам, входящим в муниципальные управленческие команды»</t>
  </si>
  <si>
    <t>Р-4.2.2.010</t>
  </si>
  <si>
    <t xml:space="preserve">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</si>
  <si>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 113-ФЗ от 20.08.2004</t>
  </si>
  <si>
    <t xml:space="preserve">Постановление главы Киржачского района от 31.03.2006 №323 "О порядке финансирования государственных полномочий по составлению списков кандидатов в присяжные заседатели федеральных судов общей юрисдикции на территории муниципального образования Киржачский район" </t>
  </si>
  <si>
    <t>05</t>
  </si>
  <si>
    <t>9990051200</t>
  </si>
  <si>
    <t>Р-4.3.1.011</t>
  </si>
  <si>
    <t>Резервный фонд</t>
  </si>
  <si>
    <t>№ 131-ФЗ от 06.10.2003 ст.15,ч.1, п.7.</t>
  </si>
  <si>
    <t>Постановление администрации Киржачского района Владимирской области от 15.03.2021 №304 "Об утверждении Порядка расходования средств резервного фонда администрации Киржачского района Владимирской области"</t>
  </si>
  <si>
    <t>9990020020</t>
  </si>
  <si>
    <t>870</t>
  </si>
  <si>
    <t>Р-4.3.1.012</t>
  </si>
  <si>
    <t>Обеспечение участия представителей общественных организаций района в региональных и всероссийских мероприятиях (услуги)</t>
  </si>
  <si>
    <t>№ 131-ФЗ от 06.10.2003 ст.15,ч.1, п.25.</t>
  </si>
  <si>
    <t xml:space="preserve">Постановление администрации Киржачского района ВО от 11.03.2020г.        № 237 "Об утверждении порядка расходования средств бюджета муниципального образования Киржачский район, предусмотренных на реализацию муниципальных программ муниципального образования Киржачский район «Социальное и демографическое развитие Киржачского района», «Противодействие злоупотреблению наркотиками и их незаконному обороту»,  «Формирование доступной среды жизнедеятельности для инвалидов  муниципального образования Киржачский район», «Укрепление единства российской нации и этнокультурное развитие народов, проживающих на территории Киржачского  района Владимирской области» </t>
  </si>
  <si>
    <t>13</t>
  </si>
  <si>
    <t>0700120490</t>
  </si>
  <si>
    <t>Р-4.3.1.013</t>
  </si>
  <si>
    <t>Поддержка общественных инициатив и мероприятий, направленных на формирование и укрепление гражданского патриотизма и российской гражданской идентичности</t>
  </si>
  <si>
    <t>131-ФЗ  06.10.2003  ст.15,   ч. 1, п.6.2</t>
  </si>
  <si>
    <t>Постановление администрации Киржачского района ВО от 11.03.2020г. № 237 "Об утверждении порядка расходования средств бюджета муниципального образования Киржачский район, предусмотренных на реализацию муниципальных программ муниципального образования Киржачский район "Социальное и демографическое развитие Киржачского района","Противодействие злоупотреблению наркотиками и их незаконному обороту","Формирование доступной среды, жизнедеятельности инвалидов муниципального образования Киржачский район", "Укрепление единства российской нации и этнокультурное развитие народов, проживающих на  территории Киржачского района Владимирской области"</t>
  </si>
  <si>
    <t>2100120720</t>
  </si>
  <si>
    <t>Р-4.3.1.014</t>
  </si>
  <si>
    <t>Резервный фонд администрации Киржачского района</t>
  </si>
  <si>
    <t>Р-4.3.1.015</t>
  </si>
  <si>
    <t xml:space="preserve">Расходы на выполнение обязательств муниципального района, связанных с исполнением решений судов </t>
  </si>
  <si>
    <t>№ 131-ФЗ от 06.10.2003 ст.17,пст.1, п.3.</t>
  </si>
  <si>
    <t>Постановление администрации Киржачского района Владимирской области от 18.12.2013 № 1727 "О порядке финансирования расходов, связанных с исполнением решений судов и возмещением прочих судебных расходов"</t>
  </si>
  <si>
    <t>9990020030</t>
  </si>
  <si>
    <t>831</t>
  </si>
  <si>
    <t>Р-4.3.1.016</t>
  </si>
  <si>
    <t xml:space="preserve">Расходы на выполнение обязательств муниципального района, связанных с уплатой членских взносов в ассоциации </t>
  </si>
  <si>
    <t>№ 131-ФЗ от 06.10.2003 ст.17,ч.1, п.3.</t>
  </si>
  <si>
    <t xml:space="preserve">Решение районного Совета народных депутатов от 28.09.2011 № 7/55 "О выделении администрации района ассигнований на оплату членских взносов в Ассоциацию "Совет муниципальных образований Владимирской области" </t>
  </si>
  <si>
    <t>9990020040</t>
  </si>
  <si>
    <t>Р-4.3.1.017</t>
  </si>
  <si>
    <t>Расходы на оплату коммунальных услуг зданий, находящихся в казне муниципального образования Киржачский район</t>
  </si>
  <si>
    <t>Постановление администрации Киржачского района Владимирской области от 08.06.2023 № 730 "О прекращении права оперативного управления МБДОУ № 5"</t>
  </si>
  <si>
    <t>9990020350</t>
  </si>
  <si>
    <t>247</t>
  </si>
  <si>
    <t>Р-4.3.1.018</t>
  </si>
  <si>
    <t>Расходы на уплату земельного налога на участки, предоставленные администрацией Киржачского района в постоянное (бессрочное) пользование</t>
  </si>
  <si>
    <t>Решение Совета народных депутатов Киржачского района Владимирской области от 29.04.2015 № 54/429 "О выделении ассигнований на уплату земельного налога на участки, предоставленные администрации Киржачского района в постоянное (бессрочное) пользование"</t>
  </si>
  <si>
    <t>9990020460</t>
  </si>
  <si>
    <t>800</t>
  </si>
  <si>
    <t>851</t>
  </si>
  <si>
    <t>Р-4.3.1.019</t>
  </si>
  <si>
    <t>Разработка стратегии социально-экономического развития территории Киржачского района</t>
  </si>
  <si>
    <t xml:space="preserve">№ 131-ФЗ от 06.10.2003, ст. 17, ч. 1, п. 4.4) </t>
  </si>
  <si>
    <t>Решение Совета народных депутатов Киржачского района от 25.04.2024 № 76/500 "О выделении средств из  бюджета муниципального образования Киржачский район на оказание услуги по выполнению научно-исследовательской работы «Актуализация Стратегии социально-экономического развития муниципального образования Киржачский район Владимирской области до 2030 года»</t>
  </si>
  <si>
    <t>9990020600</t>
  </si>
  <si>
    <t>Р-4.3.1.020</t>
  </si>
  <si>
    <t xml:space="preserve">  Расходы на эксплуатацию и содержание имущества, находящегося в казне муниципального района</t>
  </si>
  <si>
    <t>№ 131-ФЗ от 06.10.2003                                       ст.15,ч.1,п.3</t>
  </si>
  <si>
    <t>Постановление администрации Киржачского района Владимирской области от 18.08.2022 № 1559/1 "Об утверждении лимитов  потребления  коммунальных услуг (тепло-, электро-, водоснабжения и водоотведения), топлива и услуг связи главным распорядителям и получателям  средств бюджета муниципального района на 2023  год"</t>
  </si>
  <si>
    <t>01.01.2023</t>
  </si>
  <si>
    <t>9990020750</t>
  </si>
  <si>
    <t>Постановление администрации Киржачского района Владимирской области от 01.09.2023 № 1586 "Об утверждении лимитов  потребления  коммунальных услуг (тепло-, электро-, водоснабжения и водоотведения), топлива и услуг связи главным распорядителям и получателям  средств бюджета муниципального района на 2024  год"</t>
  </si>
  <si>
    <t>01.01.2024</t>
  </si>
  <si>
    <t>Постановление администрации Киржачского района Владимирской области от 04.09.2024 № 1248 "Об утверждении лимитов  потребления  коммунальных услуг (тепло-, электро-, водоснабжения и водоотведения), топлива и услуг связи главным распорядителям и получателям  средств бюджета муниципального района на 2025  год"</t>
  </si>
  <si>
    <t>01.01.2025</t>
  </si>
  <si>
    <t xml:space="preserve">Решение Киржачского районного Совета народных депутатов от 31.10.2012            № 22/190 " Об утверждении Положения о порядке управления и распоряжения муниципальной собственностью Киржачского района Владимирской области"     </t>
  </si>
  <si>
    <t>п.4 ст.4</t>
  </si>
  <si>
    <t xml:space="preserve">со дня официального опубликования </t>
  </si>
  <si>
    <t>Р-4.3.1.021</t>
  </si>
  <si>
    <t>Расходы на содержание имущества, состоящего на балансе администрации Киржачского района</t>
  </si>
  <si>
    <t xml:space="preserve">№ 131-ФЗ от 06.10.2003                                       ст.15,ч.1,п.3 </t>
  </si>
  <si>
    <t>9990021600</t>
  </si>
  <si>
    <t>852</t>
  </si>
  <si>
    <t>Р-4.3.1.022</t>
  </si>
  <si>
    <t>Информационное освещения органов местного самоуправления</t>
  </si>
  <si>
    <t>№131-ФЗ от 06.10.2003  ст.17,ч.1, п.9</t>
  </si>
  <si>
    <t>Решение Совета народных депутатов Киржачского района от 25.04.2024 № 76/501 "О выделении бюджетных средств на оплату услуг по освещению деятельности администрации Киржачского района в эфире телевизионных каналов »</t>
  </si>
  <si>
    <t>9990021900</t>
  </si>
  <si>
    <t>Р-4.3.1.023</t>
  </si>
  <si>
    <t>Проведение мероприятий, посвященных общественно-значимым событиям и памятным датам, размещение информационно-рекламных материалов социально-патриотической направленности</t>
  </si>
  <si>
    <t>Проект постановления администрации Киржачского района Владимирской области "О Порядке расходования средств бюджета муниципального образования Киржачский район, предусмотренных на проведение мероприятий, посвященных общественно-значимым событиям и памятным датам, размещение информационно-рекламных материалов социально-патриотической направленности"</t>
  </si>
  <si>
    <t>9990021910</t>
  </si>
  <si>
    <t>Р-4.3.1.024</t>
  </si>
  <si>
    <t>Оформление подписки на газету "Красное знамя" для старост сельских населенных пунктов Киржачского района Владимирской области</t>
  </si>
  <si>
    <t xml:space="preserve">№ 131-ФЗ от 06.10.2003                                       ст.17,ч.1,п.7) </t>
  </si>
  <si>
    <t>Решение Совета народных депутатов Киржачского района от 30.01.2024 № 71/468 "О выделении бюджетных средств на оформление подписки на газету «Красное знамя» для старост сельских населенных пунктов Киржачского района Владимирской области"</t>
  </si>
  <si>
    <t>в цедом</t>
  </si>
  <si>
    <t>99900023070</t>
  </si>
  <si>
    <t>Распоряжение администрации Киржачского района Владимирской области от 27.02.2024 № 26-р " об утверждении порядка обеспечения старост сельских населенных пунктов Киржачского района периодическим печатным изданием  газета " красное Знамя"</t>
  </si>
  <si>
    <t>Р-1.3.1.025</t>
  </si>
  <si>
    <t xml:space="preserve">Расходы на обеспечение деятельности   муниципального казенного учреждения «Управление  по бюджетному учету и хозяйственному обеспечению администрации Киржачского района» </t>
  </si>
  <si>
    <t xml:space="preserve"> 1.Постановление администрации Киржачского района Владимирской области от 18.08.2022 № 1559/1 "Об утверждении лимитов  потребления  коммунальных услуг (тепло-, электро-, водоснабжения и водоотведения), топлива и услуг связи главным распорядителям и получателям  средств бюджета муниципального района на 2023  год"                                           2. Постановление администрации Киржачского района Владимирской области от 01.09.2023 № 1586 "Об утверждении лимитов  потребления  коммунальных услуг (тепло-, электро-, водоснабжения и водоотведения), топлива и услуг связи главным распорядителям и получателям  средств бюджета муниципального района на 2024  год"                                                                                                                                                           3. Постановление администрации Киржачского района Владимирской области от 04.09.2024 № 1248 "Об утверждении лимитов  потребления  коммунальных услуг (тепло-, электро-, водоснабжения и водоотведения), топлива и услуг связи главным распорядителям и получателям  средств бюджета муниципального района на 2025  год"</t>
  </si>
  <si>
    <t xml:space="preserve">1. в целом   2. в целом          3. в целом                                                                                                                                                                                                   </t>
  </si>
  <si>
    <t>1.  01.01.2023         2. 01.01.2024         3. 01.01.2025</t>
  </si>
  <si>
    <t>1. 1 год                 2. 1 год                       3. 1 год</t>
  </si>
  <si>
    <t>9990001590</t>
  </si>
  <si>
    <t>111</t>
  </si>
  <si>
    <t>119</t>
  </si>
  <si>
    <t>112</t>
  </si>
  <si>
    <t>Р-4.3.1.026</t>
  </si>
  <si>
    <t>Обеспечение функционирования, информационное обслуживание муниципальных информационных систем, техническое обслуживание компьютерной, печатающей и копировальной техники</t>
  </si>
  <si>
    <t>Постановления администрации Киржачского района Владимирской области от 04.06.2021 № 783 "О порядке расходования денежных средств по муниципальной программе муниципального образования Киржачский район  «Информатизация Киржачского района»</t>
  </si>
  <si>
    <t>1700120590</t>
  </si>
  <si>
    <t xml:space="preserve">Постановление администрацииКиржачского  района  Владимирской области от 31.12.2019 № 1834  "Об утверждении муниципальной программы мунципального образования Киржачского район "Информатизация Киржачского района" </t>
  </si>
  <si>
    <t>Р-1.3.1.027</t>
  </si>
  <si>
    <t>Расходы на обеспечение деятельности муниципального казенного учреждения "Автотранспортное управление администрации Киржачского района"</t>
  </si>
  <si>
    <t>Постановление администрации Киржачского района Владимирской области от 19.07.2021 № 988 "О создании муниципального казенного учреждения "Автотранспортное управление администрации Киржачского района"</t>
  </si>
  <si>
    <t>9990001591</t>
  </si>
  <si>
    <t xml:space="preserve">Постановление администрации Киржачского района Владимирской области от 03.08.2021 № 1054 "Об утверждении Положения об оплате труда работников муниципального казенного учреждения "Автотранспортное управление администрации Киржачского района" </t>
  </si>
  <si>
    <t>Р-1.3.1.028</t>
  </si>
  <si>
    <t xml:space="preserve">Расходы на обеспечение деятельности муниципального казённого учреждения «Киржачский районный архив» </t>
  </si>
  <si>
    <t>№131-ФЗ от 06.10.2003, ст.15, ч.1,п.16.</t>
  </si>
  <si>
    <t xml:space="preserve"> Постановление главы  Киржачского района от 22.09.2009г. № 1144 "О создании муниципального учреждения "Киржачский районный архив" </t>
  </si>
  <si>
    <t>9990002590</t>
  </si>
  <si>
    <t>Постановление главы Киржачского района Владимирской области от 27.06.2016 № 730 "Об утверждении положения об оплате труда работников муниципального учреждения "Киржачский районный архив" (с изменениями)</t>
  </si>
  <si>
    <t xml:space="preserve"> Постановление администрации Киржачского района Владимирской области от 18.08.2022 № 1559/1 "Об утверждении лимитов  потребления  коммунальных услуг (тепло-, электро-, водоснабжения и водоотведения), топлива и услуг связи главным распорядителям и получателям  средств бюджета муниципального района на 2023  год"</t>
  </si>
  <si>
    <t>Р-1.3.1.029</t>
  </si>
  <si>
    <t>Расходы на обеспечение деятельности муниципального казенного учреждения "Управление муниципальными закупками Киржачского района"</t>
  </si>
  <si>
    <t>Постановление администрации Киржачского района Владимирской области от 28.12.2016 № 1476 "О создании МКУ "Управление муниципальными закупками"</t>
  </si>
  <si>
    <t>999000Т590</t>
  </si>
  <si>
    <t>Постановление администрации Киржачского района Владимирской области от 27.02.2017 № 173 "Об утверждении Положения об оплате труда работников МКУ "Управление муниципальными закупками Киржачского района"</t>
  </si>
  <si>
    <t>Р-4.3.1.030</t>
  </si>
  <si>
    <t>Приобретение земельных участков в муниципальную собственность</t>
  </si>
  <si>
    <t>№ 131-ФЗ от 06.10.2003 ст.15,ч.1, п.3)</t>
  </si>
  <si>
    <t>Решение Совета народных депутатов Киржачского района от 30.01.2024 № 71/469 "О внесении изменений и дополнений в решение Совета народных депутатов Киржачского района Владимирской области от 07.12.2023 № 68/455 «О бюджете муниципального образования Киржачский район на 2024 год и плановый период 2025 и 2026 годов»</t>
  </si>
  <si>
    <t>прил. 3</t>
  </si>
  <si>
    <t>с 30.01.2024</t>
  </si>
  <si>
    <t>9990040300</t>
  </si>
  <si>
    <t>412</t>
  </si>
  <si>
    <t>Р-4.2.1.031</t>
  </si>
  <si>
    <t>Возмещение расходов, понесенных бюджетами субъектов Российской Федерации, местными бюджетами  на размещение и питание граждан Российской Федерации, иностранных граждан и лиц без гражданства, постоянно проживающих на территории Украины, а также на территориях субъектов Российской Федерации, на которых введены максимальный и средний уровни реагирования, вынужденно покинувших жилые помещения и находившихся в пунктах временного размещения и питания на территории Российской Федерации, за счет средств резервного фонда Правительства Российской Федерации</t>
  </si>
  <si>
    <t xml:space="preserve">Постановление Правительства  Российской Федерации от 26.12.2019 №1846 "Об утверждении положения
об использовании бюджетных ассигнований резервного фонда
правительства Российской Федерации"
</t>
  </si>
  <si>
    <t>Постановления администрации Киржачского района Владимирской области  от 26.05.2022 № 884 "О распределении и порядке расходования средств иного межбюджетного трансферта из областного бюджета на возмещение расходов, понесенных бюджетом муниципального образования Киржачский район на размещение и питание граждан РФ, Украины, ДНР, ЛНР и лиц без гражданства, постоянно проживающих на территориях  Украины, ДНР, ЛНР, вынужденно покинувших территории Украины, ДНР, ЛНР в экстренно массовом порядке и находившихся в пунктах временного размещения и питания, за счет средств резервного фонда Правительства Российской Федерации в размере 144 7600,00 рублей", от 31.05.2023 № 688, от 30.06.2023 № 841, от 13.07.2023 № 913, от 30.08.2023 № 1163, от 11.10.2023 № 1371, от 06.12.2023 № 1792, от 20.12.2023 № 1901.</t>
  </si>
  <si>
    <t>с 26.05.2022</t>
  </si>
  <si>
    <t>9990056940</t>
  </si>
  <si>
    <t>Постановления  администрации Киржачского района Владимирской области  от 16.04.2024 № 448 "О распределении и порядке расходования средств иного межбюджетного трансферта из областного бюджета на возмещение расходов, понесенных бюджетом муниципального образования Киржачский район на размещение и питание граждан Российской Федерации и лиц без гражданства, постоянно проживающих на территориях  Украины, а так же на территориях субъектов Российской Федерации, на которых введены максимальный и средний уровни реагирования,  вынужденно покинувших жилые помещения и находившихся в пунктах временного размещения и питания, за счет средств резервного фонда Правительства Российской", от 27.004.2024 № 558, от 28.05.2024 № 693, от 04.07.2024 № 891, от 31.07.2024 № 1027, от 28.08.22024 № 1217</t>
  </si>
  <si>
    <t>с 16.04.2024</t>
  </si>
  <si>
    <t>Р-4.1.1.032</t>
  </si>
  <si>
    <t>Финансовое обеспечение мероприятий по временному социально-бытовому обустройству граждан Российской Федерации, иностранных граждан и лиц без гражданства, постоянно проживающих на территориях Украины, Донецкой Народной Республики, Луганской Народной Республики, Запорожской области, Херсонской области, вынужденно покинувших жилые помещения и находящихся в пунктах временного размещения на территории Владимирской области</t>
  </si>
  <si>
    <t>№131-ФЗ от 06.10.2003  ст.17,ч.1, п.9.</t>
  </si>
  <si>
    <t>Постановления администрации Киржачского района Владимирской области от 28.02.2022 № 297/1 "О распределении и порядке расходования средств субсидии на финансовое обеспечение мероприятий по временному социально-бытовому обустройству людей, вынужденно покинувших территорию Украины и находящихся в пунктах временного размещения на территории Владимирской области, в  сумме 1 080 000 рублей", от 23.01.2023 № 56, от 12.04.2023 № 441, от 19.05.2023 № 627.</t>
  </si>
  <si>
    <t>9990072200</t>
  </si>
  <si>
    <t>Постановление администрации Киржачского района Владимирской области от 31.01.2024 № 90 "О распределении и порядке расходования средств субсидии на финансовое обеспечение мероприятий по временному социально-бытовому обустройству граждан Российской Федерации, иностранных граждан и лиц без гражданства, постоянно проживающих на территориях Украины, Донецкой Народной Республики, Луганской Народной Республики, Запорожской области, Херсонской области, вынужденно покинувших жилые помещения и находящихся в пунктах временного размещения на территории Владимирской области"</t>
  </si>
  <si>
    <t>Р-4.2.2.033</t>
  </si>
  <si>
    <t xml:space="preserve">Осуществление полномочий Российской Федерации по государственной регистрации актов гражданского состояния </t>
  </si>
  <si>
    <t>№ 143-ФЗ от 15.11.1997 ст.4, п. 1.</t>
  </si>
  <si>
    <t>Постановление главы района от 31.12.2013 № 1834  "О порядке финансирования отдельных полномочий, переданных на государственную регистрацию  актов гражданского состояния администрации Киржачского района Владимирской области"</t>
  </si>
  <si>
    <t>9990059300</t>
  </si>
  <si>
    <t>Р-4.3.2.034</t>
  </si>
  <si>
    <t>Расходы на обеспечение функций органов местного самоуправления</t>
  </si>
  <si>
    <t>Решение Совета народных депутатов Киржачского района от 28.06.2022 № 44/286 "О дополнительных бюджетных ассигнованиях на исполнение переданных государственных полномочий на государственную регистрацию актов гражданскогос состояния" "</t>
  </si>
  <si>
    <t>Постановление администрации Киржачского района Владжимирской области  от 18.08.2022 № 1559/1 "Об утверждении лимитов  потребления  коммунальных услуг (тепло-, электро-, водоснабжения и водоотведения), топлива и услуг связи главным распорядителям и получателям  средств бюджета муниципального района на 2023  год"</t>
  </si>
  <si>
    <t>Р-4.2.2.035</t>
  </si>
  <si>
    <t>Поощрение муниципальных управленческих команд за достижение показателей деятельности органов исполнительной власти субъектов РФ</t>
  </si>
  <si>
    <t>Р-4.3.1.036</t>
  </si>
  <si>
    <t xml:space="preserve">Организация и осуществление мероприятий по обеспечению первичных мер пожарной безопасности в границах муниципальных районов за границами городских и сельских населенных пунктов  </t>
  </si>
  <si>
    <t>№131-ФЗ от 06.10.2003 ст.15,ч.1, п.21.                 №69-ФЗ от 21.12.1994 ст.19, абзац 15,16.</t>
  </si>
  <si>
    <t>Постановление администрации Киржачского района Владимирской области от 31.12.2019 № 1842 "Об утверждении муниципальной программы муниципального образования Киржачский район "Защита населения от чрезвычайных ситуаций и снижение рисков их возникновения, обеспечение пожарной безопасности на водных объектах на территории Киржачского района"</t>
  </si>
  <si>
    <t xml:space="preserve"> 31.12.2022</t>
  </si>
  <si>
    <t>110022Г030</t>
  </si>
  <si>
    <t>Р-4.3.1.037</t>
  </si>
  <si>
    <t>Предоставление иных межбюджетных трансфертов на исполнение переданных полномочий из бюджета муниципального образования Киржачский район в бюджеты поселений в соответствии с заключенными соглашениями на расходы, связанные с организацией и осуществлением мероприятий  по обеспечению первичных мер  пожарной безопасности в границах  муниципальных районов за границами городских  и сельских населенных пунктов</t>
  </si>
  <si>
    <t>№131-ФЗ от 06.10.2003 ст.15,ч.1, п.21.                  №69-ФЗ от 21.12.1994 ст.19, абзац 15,16.</t>
  </si>
  <si>
    <t>110028Г030</t>
  </si>
  <si>
    <t>540</t>
  </si>
  <si>
    <t>Постановление администрации Киржачского района Владимирской области от 08.11.2021 № 1600 "О передаче осуществления части полномочий по решению вопросов местного самоуправления отдельных поселений, входящих в состав муниципального образования Киржачский район Владимирской области" с учетом внесенных изменений от 13.10.2022)</t>
  </si>
  <si>
    <t>Р-1.3.1.038</t>
  </si>
  <si>
    <t>Развитие материально-технической базы УКП</t>
  </si>
  <si>
    <t>№131-ФЗ от 06.10.2003 ст.15,ч.1, п.21,</t>
  </si>
  <si>
    <t>1100121700</t>
  </si>
  <si>
    <t>Р-1.3.1.039</t>
  </si>
  <si>
    <t>Создание, хранение, использование и восполнение резерва финансовых и материальных ресурсов для ликвидации чрезвычайных ситуаций на территории Киржачского района</t>
  </si>
  <si>
    <t>1100120660</t>
  </si>
  <si>
    <t>Р-1.3.1.040</t>
  </si>
  <si>
    <t>Обеспечение информированности населения по правилам пожарной безопасности</t>
  </si>
  <si>
    <t>№ 131-ФЗ от 06.10.2003, ст.15 ч.1.п.7,1.</t>
  </si>
  <si>
    <t>1100220620</t>
  </si>
  <si>
    <t>Р-1.3.1.041</t>
  </si>
  <si>
    <t>Обеспечение мест проживания многодетных семей автономными пожарными извещателями</t>
  </si>
  <si>
    <t>1100220921</t>
  </si>
  <si>
    <t>Р-1.3.1.042</t>
  </si>
  <si>
    <t>Содержание источников наружного противопожарного водоснабжения</t>
  </si>
  <si>
    <t>№ 131-ФЗ от 06.10.2003, ст.15 ч.1.п.7,1.            №69-ФЗ от 21.12.1994 ст.19, абзац 3</t>
  </si>
  <si>
    <t>110220923</t>
  </si>
  <si>
    <t>Р-1.3.1.043</t>
  </si>
  <si>
    <t xml:space="preserve">Приобретение имущества спасательных постов </t>
  </si>
  <si>
    <t>№ 131-ФЗ от 06.10.2003, ст.15 ч.1.п.24.</t>
  </si>
  <si>
    <t>1100321030</t>
  </si>
  <si>
    <t>Р-1.3.1.044</t>
  </si>
  <si>
    <t>Организация защиты информации автоматизированных рабочих мест ЕДДС</t>
  </si>
  <si>
    <t>1100420922</t>
  </si>
  <si>
    <t>Р-1.3.1.045</t>
  </si>
  <si>
    <t>Приобретение пожарно-технического вооружения для патрульных групп</t>
  </si>
  <si>
    <t>1100220900</t>
  </si>
  <si>
    <t>Р-1.3.1.046</t>
  </si>
  <si>
    <t>Расходы на мероприятия по развитию АПК "Безопасный город"</t>
  </si>
  <si>
    <t>1100520910</t>
  </si>
  <si>
    <t>Р-1.3.1.047</t>
  </si>
  <si>
    <t xml:space="preserve"> Расходы на обеспечение деятельности (оказание услуг)  муниципального казенного учреждения «Управление по делам ГО и ЧС  Киржачского района»</t>
  </si>
  <si>
    <t>1. Постановление главы района от 27.10.2017г. № 1726 "Об утверждении Положения об оплате труда работников муниципального казенного учреждения  "Управление по делам гражданской обороны и чрезвычайным ситуациям Киржачского района"                            2.  Постановление администрации Киржачского  района Владимирской области от 18.08.2022 № 1559/1 "Об утверждении лимитов  потребления  коммунальных услуг (тепло-, электро-, водоснабжения и водоотведения), топлива и услуг связи главным распорядителям и получателям  средств бюджета муниципального района на 2023  год"                                            3. Постановление администрации Киржачского района Владимирской области от 01.09.2023 № 1586 "Об утверждении лимитов  потребления  коммунальных услуг (тепло-, электро-, водоснабжения и водоотведения), топлива и услуг связи главным распорядителям и получателям  средств бюджета муниципального района на 2024  год"                                                                                                                                                                                             4. Постановление администрации Киржачского района от 04.09.2024 № 1248 "Об утверждении лимитов  потребления  коммунальных услуг (тепло-, электро-, водоснабжения и водоотведения), топлива и услуг связи главным распорядителям и получателям  средств бюджета муниципального района на 2025  год"</t>
  </si>
  <si>
    <t>1. в целом    2. в целом          3. в целом          4. в целом</t>
  </si>
  <si>
    <t>1. 01.01.2018                    2. 01.01.2022         3. 01.01.2024            4. 01.01.2025</t>
  </si>
  <si>
    <t>1. не установлен   2.  1год                 3.  1год              4. 1 год</t>
  </si>
  <si>
    <t>9990008590</t>
  </si>
  <si>
    <t>Р-1.3.1.048</t>
  </si>
  <si>
    <t>Расходы на оплату услуг по использованию радиочастотного спектра</t>
  </si>
  <si>
    <t>Разрешение на использование радиочастот или радиочастотных каналов № 144-РЧС-19-0190 от 02.04.2019</t>
  </si>
  <si>
    <t>9990020310</t>
  </si>
  <si>
    <t>Р-1.3.1.049</t>
  </si>
  <si>
    <t>Содержание гидротехнического сооружения</t>
  </si>
  <si>
    <t>Федеральный закон от 21.07.1997 N 117-ФЗ (ред. от 11.06.2021) "О безопасности гидротехнических сооружений" (с изм. и доп., вступ. в силу с 01.01.2022)</t>
  </si>
  <si>
    <t>ст.9, 10</t>
  </si>
  <si>
    <t>9990021090</t>
  </si>
  <si>
    <t>Р-1.3.3.050</t>
  </si>
  <si>
    <t xml:space="preserve">Расходы за счет межбюджетных трансфертов, перечисляемых из бюджетов поселений в соответствии с заключенными Соглашениями на обеспечение деятельности   Муниципального казенного учреждения «Управление по делам гражданской обороны и чрезвычайным ситуациям Киржачского района»  </t>
  </si>
  <si>
    <t>№131-ФЗ от 06.10.2003 ст.15,ч.1, п.1,</t>
  </si>
  <si>
    <t>1. Постановление администрации Киржачского района Владимирской области от 28.12.2016 № 1480 "О принятии к осуществлению полномочий органов местного самоуправления города Киржач Киржачского района по сбору и обмену информацией в области защиты населения и территорий от чрезвычайных ситуаций в границах поселения, природного и техногенного характера (содержание единой дежурно-диспетчерской службы - ЕДДС)"                                         2.  Постановление администрации Киржачского района Владимирской области от 26.10.2022 № 2040 "О принятии к осуществлению полномочий органов местного самоуправления города Киржач Киржачского района по сбору и обмену информацией в области защиты населения и территорий от чрезвычайных ситуаций в границах поселения, природного и техногенного характера (содержание единой дежурно-диспетчерской службы - ЕДДС)"</t>
  </si>
  <si>
    <t>1. в целом   2. в целом</t>
  </si>
  <si>
    <t>1. 01.01.2017         2. 01.01.2023</t>
  </si>
  <si>
    <t xml:space="preserve">1.  не  установлен         2. 31.12.2025год    </t>
  </si>
  <si>
    <t>99900П0010</t>
  </si>
  <si>
    <t>Р-1.3.1.051</t>
  </si>
  <si>
    <t>Изготовление и распространение наглядной агитации по тематике антитеррор защищенности</t>
  </si>
  <si>
    <t>№ 131-ФЗ от 06.10.2003, ст.15, ч.1,п. 6,1.</t>
  </si>
  <si>
    <t>Постановление администрации Киржачского района Владимирской области от 29.12.2018 № 1985 "Об утверждении муниципальной программы муниципального образования Киржачский район "Обеспечение безопасности населения и территорий Киржачского района"</t>
  </si>
  <si>
    <t>14</t>
  </si>
  <si>
    <t>0800120950</t>
  </si>
  <si>
    <t>Р-4.3.1.052</t>
  </si>
  <si>
    <t>Поддержка гражданам и их объединениям, участвующим в охране общественного порядка</t>
  </si>
  <si>
    <t>№ 131-ФЗ от 06.10.2003, ст15, ч.1, п.8.</t>
  </si>
  <si>
    <t>0800220260</t>
  </si>
  <si>
    <t>Р-1.3.1.053</t>
  </si>
  <si>
    <t>Укрепление антитеррористический защищенности объектов при проведении мероприятий с массовым пребыванием людей</t>
  </si>
  <si>
    <t>0800123080</t>
  </si>
  <si>
    <t>Р-4.3.1.054</t>
  </si>
  <si>
    <t>Укрепление материально-технической базы добровольных народных дружин, участвующих в охране общественного порядка</t>
  </si>
  <si>
    <t>0800220790</t>
  </si>
  <si>
    <t>Р-4.3.1.055</t>
  </si>
  <si>
    <t>Обеспечение социальной реабилитации ранее судимых лиц и граждан, не имеющих постоянных источников дохода</t>
  </si>
  <si>
    <t>№ 131-ФЗ от 06.10.2003 ст.15, ч.1, п.6.</t>
  </si>
  <si>
    <t>0800320890</t>
  </si>
  <si>
    <t>Р-4.3.1.056</t>
  </si>
  <si>
    <t xml:space="preserve">Расходы на организацию комплекса информационно-пропагандистских мер, направленных на формирование у населения негативного отношения к употреблению алкоголя, наркотиков и табака </t>
  </si>
  <si>
    <t xml:space="preserve">Постановление администрации Киржачского района Владимисркой области от 11.03.2020г.        № 237 "Об утверждении порядка расходования средств бюджета муниципального образования Киржачский район, предусмотренных на реализацию муниципальных программ муниципального образования Киржачский район «Социальное и демографическое развитие Киржачского района», «Противодействие злоупотреблению наркотиками и их незаконному обороту»,  «Формирование доступной среды жизнедеятельности для инвалидов  муниципального образования Киржачский район», «Укрепление единства российской нации и этнокультурное развитие народов, проживающих на территории Киржачского  района Владимирской области» </t>
  </si>
  <si>
    <t>1500220970</t>
  </si>
  <si>
    <t>Р-1.3.1.057</t>
  </si>
  <si>
    <t>Р-4.1.2.058</t>
  </si>
  <si>
    <t>Защита от болезней, общих для человека и животных</t>
  </si>
  <si>
    <t>Закон РФ "О ветеринарии" от 14.05.1993 № 338-РФ ст.2</t>
  </si>
  <si>
    <t xml:space="preserve">Постановление администрации Киржачского района от 30.12.2015 № 1139 "О порядке расходования субвенции, выделенной из областного бюджета на осуществление отдельных полномочий по защите населения от болезней, общих для человека и животных, в рамках подпрограммы "Развитие подотрасли животноводства, переработки и реализации продукции  животноводства" Муниципальной программы развития агропромышленного комплекса Киржачского района" </t>
  </si>
  <si>
    <t>0140470120</t>
  </si>
  <si>
    <t>Р-1.3.1.059</t>
  </si>
  <si>
    <t>Осуществление пассажирских перевозок автомобильным транспортом общего пользования между поселениями на территории района</t>
  </si>
  <si>
    <t>№131-ФЗ от 06.10.2003, ст.15, ч.1,п.6.</t>
  </si>
  <si>
    <t xml:space="preserve">Постановление администрации Киржачского района района Владимирской области от 11.03.2016 № 193 "Об утверждении документа планирования развитиярегулярных пассажирских перевозок автомобильным транспортом общего пользования на пригородных муниципальных маршрутах по Киржачскому району" </t>
  </si>
  <si>
    <t>08</t>
  </si>
  <si>
    <t>9990021080</t>
  </si>
  <si>
    <t>Р-4.3.1.060</t>
  </si>
  <si>
    <t>Предоставление иных межбюджетных трансфертов на исполнение переданных полномочий из бюджета муниципального образования Киржачский район в бюджеты поселений в соответствии с заключенными соглашениями на расходы по созданию условий для предоставления транспортных услуг населению и организации транспортного обслуживания населения между поселениями в границах муниципального района</t>
  </si>
  <si>
    <t>Постановление администрации Киржачского района Владимирской области от 28.12.2016 № 1527 "О порядке предоставления межбюджетных трансфертов из бюджета муниципального образования Киржачский район Владимирской области, на осуществление полномочий администрации Киржачского района по созданию условий для предоставления транспортного обслуживания населения в границах поселения в части организации транспортного обслуживания населения в границах муниципального района  на межмуниципальных маршрутах регулярных пригородных перевозок"</t>
  </si>
  <si>
    <t>999008Т030</t>
  </si>
  <si>
    <t>Мероприятия по содержанию и текущему ремонту автомобильных дорог общего пользования в муниципальном образовании Киржачский район за счет среддств областного бюджета</t>
  </si>
  <si>
    <t>№ 131-ФЗ от 06.10.2003 ст.15, ч.1, п.5.</t>
  </si>
  <si>
    <t>Решение Совета народных депутатов Киржачского района от 29.04.2014 № 41/343  "О создании муниципального дорожного фонда муниципального образования Киржачский район" (с учетом внесенных изменений и дополнений)</t>
  </si>
  <si>
    <t>не указан</t>
  </si>
  <si>
    <t>09</t>
  </si>
  <si>
    <t>1300272464</t>
  </si>
  <si>
    <t xml:space="preserve">Мероприятия по содержанию и текущему ремонту автомобильных дорог общего пользования в муниципальном образовании Киржачский район за счет средств дорожного фонда </t>
  </si>
  <si>
    <t>130022Д034</t>
  </si>
  <si>
    <t>Предоставление прочих межбюджетных трансфертов на исполнение переданных  полномочий из бюджета муниципального образования Киржачский район в бюджеты сельских поселений  в соответствии с заключенными соглашениями на  содержание и текущий ремонт автомобильных дорог общего пользования населённых пунктов за счёт средств дорожного фонда</t>
  </si>
  <si>
    <t>Постановление администрации Киржачского района Владимирской области от 25.10.2016 № 1164 "О порядке расходования средств бюджета муниципального образования Киржачский район, передаваемых бюджетам сельских поселений на ремонт и обустройство дорожной сети, находящейся в границах и вне границ сельских населенных пунктов, а также субсидий из областного бюджета на осуществление дорожной деятельности в отношении автомобильных дорог общего пользования местного значения в рамках государственной программы "Дорожное хозяйство Владимирской области на 2014-2025 годы"</t>
  </si>
  <si>
    <t>130028Д030</t>
  </si>
  <si>
    <t>Мероприятие по содержанию и текущему ремонту автомобильных дорог общего пользования в муниципальном образовании Киржачский район за счет средств дорожного фонда-софинансирование</t>
  </si>
  <si>
    <t>13002S2464</t>
  </si>
  <si>
    <t>Р-4.3.1.062</t>
  </si>
  <si>
    <t>Средства,подлежащие возврату из бюджета муниципального образования Киржачский район в областной бюджет в связи с недостижением результатов использования субсидии на осуществление дорожной деятельности в отношении автомобильных дорог общего пользования местного значения</t>
  </si>
  <si>
    <t xml:space="preserve">Соглашение  от 15.02.2023 № 513-2023-ДД-46  о предоставлении субсидии из областного бюджета бюджету муниципального образования Киржачский район
</t>
  </si>
  <si>
    <t>п.4.3.3</t>
  </si>
  <si>
    <t>9990021160</t>
  </si>
  <si>
    <t>Изготовление проектно-сметной документации с прохождением государственной экспертизы на строительство мостового сооружения через реку Большой Киржач в д. Недюрево</t>
  </si>
  <si>
    <t>Постановление администрации Киржачского района от 25.04.2019 № 646 "Об утверждении Порядка принятия решений о подготовке и реализации бюджетных инвестиций в объекты муниципальной собственности или приобретения объектов недвижимого имущества в муниципальную собственность муниципального образования Киржачский район и Порядка осуществления бюджетных инвестиций в форме капитальных вложений в объекты муниципальной собственности или приобретения объектов недвижимого имущества в мунципальную собственность мунципального образования Киржачский район"</t>
  </si>
  <si>
    <t>9990040310</t>
  </si>
  <si>
    <t>414</t>
  </si>
  <si>
    <t>Изготовление проектно-сметной документации с прохождением государственной экспертизы на строительство мостового сооружения через реку Шорна между д. Ясная Поляна и д.Скоморохово</t>
  </si>
  <si>
    <t>9990040320</t>
  </si>
  <si>
    <t>Р-4.3.1.065</t>
  </si>
  <si>
    <t>Расходы организация участия в выставочных мероприятиях с целью продвижения потенциала Киржачского района</t>
  </si>
  <si>
    <t>№ 131-ФЗ от 06.10.2003 ст.15, ч.1, п.25.</t>
  </si>
  <si>
    <t xml:space="preserve">Постановление администрации Киржачского района от 27.11.2018 № 1893 "Об утверждении порядка расходования средств по мероприятию "Организация участия в выставочных мероприятиях с целью продвижения экономического потенциала Киржачского района" муниципальной программы муниципального образования Киржачский район "Развитие малого и среднего предпринимательства"  </t>
  </si>
  <si>
    <t>0300420740</t>
  </si>
  <si>
    <t>Р-1.3.1.066</t>
  </si>
  <si>
    <t xml:space="preserve">     Расходы, связанные с размещением и демонтажем рекламных конструкций на территории Киржачского района</t>
  </si>
  <si>
    <t>№ 131-ФЗ от 06.10.2003 ст.15, ч.1, п.15,1.</t>
  </si>
  <si>
    <t>Постановление администрации Киржачского района Владимирской области от 24.08.2017 № 1236 "Об  утверждении порядка  демонтажа рекламных конструкций, установленных и (или) эксплуатируемых без разрешения на территории Киржачского района"</t>
  </si>
  <si>
    <t>9990020911</t>
  </si>
  <si>
    <t>Обеспечение территорий  документацией для осуществления градостроительной деятельности за счет средств областного бюджета</t>
  </si>
  <si>
    <t>№ 131-ФЗ от 06.10.2003 ст.15, ч.1, п.15.</t>
  </si>
  <si>
    <t>Постановление администрации Киржачского района от 21.12.2018 № 1914 "О порядке расходования денежных средств по мероприятиям подрограммы "Обеспечение территорий  документацией для осуществления градостроительной деятельности " по муниципальной программе муниципального образования Киржачский район "Обеспечение доступным и комфортным жильем населения Киржачского района"</t>
  </si>
  <si>
    <t xml:space="preserve"> 21.12.2018</t>
  </si>
  <si>
    <t>0260170080</t>
  </si>
  <si>
    <t xml:space="preserve">Софинансирование мероприятий по обеспечению территории  документацией для осуществления градостроительной деятельности </t>
  </si>
  <si>
    <t>02601S0080</t>
  </si>
  <si>
    <t>Р-1.3.1.069</t>
  </si>
  <si>
    <t xml:space="preserve">Обеспечение территорий  документацией для осуществления градостроительной деятельности </t>
  </si>
  <si>
    <t>0260120450</t>
  </si>
  <si>
    <t>Мероприятия по газификации населенных пунктов Киржачского района</t>
  </si>
  <si>
    <t>№ 131-ФЗ от 06.10.2003  ст.15,ч.1,п.4.</t>
  </si>
  <si>
    <t>02</t>
  </si>
  <si>
    <t>0130222160</t>
  </si>
  <si>
    <t>Р-1.3.1.071</t>
  </si>
  <si>
    <t>Р-1.3.1.072</t>
  </si>
  <si>
    <t>Строительство распределительных газопроводов для газоснабжения жилых домов в сельских поселениях</t>
  </si>
  <si>
    <t xml:space="preserve">Распределительный газопровод низкого давления и газопроводы-вводы до границ земельных участков для газоснабжения жилых домов д. Захарово Киржачского района Владимирской области за счет средств областного бюджета </t>
  </si>
  <si>
    <t>0130272082</t>
  </si>
  <si>
    <t>Газопровод высокого давления до ПРГ, ПРГ  для газоснабжения жилых домов д. Рожково и д. Захарово Киржачского района Владимирской области за счет средств областного бюджета</t>
  </si>
  <si>
    <t>0130272083</t>
  </si>
  <si>
    <t>Распределительный газопровод низкого давления и газопроводы-вводы до границ земельных участков для газоснабжения жилых домов д. Рожково Киржачского района Владимирской области за счет средств областного бюджета</t>
  </si>
  <si>
    <t>0130272084</t>
  </si>
  <si>
    <t xml:space="preserve">Распределительный газопровод низкого давления и газопроводы-вводы до границ земельных участков для газоснабжения жилых домов д. Захарово Киржачского района Владимирской области - софинансирование </t>
  </si>
  <si>
    <t>01302S2082</t>
  </si>
  <si>
    <t>Газопровод высокого давления до ПРГ, ПРГ  для газоснабжения жилых домов д. Рожково и д. Захарово Киржачского района Владимирской области - софинансирование</t>
  </si>
  <si>
    <t>01302S2083</t>
  </si>
  <si>
    <t>Распределительный газопровод низкого давления и газопроводы-вводы до границ земельных участков для газоснабжения жилых домов д. Рожково Киржачского района Владимирской области - софинансирование</t>
  </si>
  <si>
    <t>01302S2084</t>
  </si>
  <si>
    <t>Р-1.3.1.079</t>
  </si>
  <si>
    <t>Софинансирование на строительство блочно-модульной котельной в д.Новоселово Киржачского района Владимирской области</t>
  </si>
  <si>
    <t>06003S1250</t>
  </si>
  <si>
    <t>Р-1.3.1.080</t>
  </si>
  <si>
    <t>Строительство газовой блочно-модульной котельной в п. Горка Киржачского района Владимирской области</t>
  </si>
  <si>
    <t>06003S1251</t>
  </si>
  <si>
    <t>Модернизация котельного оборудования, газификация котельных, строительство объектовкоммунальной инфраструктуры (Строительство газовой блочно-модульной котельной в п.Горка Киржачского района Владимирской области)</t>
  </si>
  <si>
    <t>0600371251</t>
  </si>
  <si>
    <t>Р-1.3.1.082</t>
  </si>
  <si>
    <t xml:space="preserve"> Обеспечение инженерной   транспортной инфраструктурой земельных участков, предоставляемых (предоставленных) бесплатно для индивидуального жилищного строительства семьям, имеющих троих и более детей в возрасте до 18 лет</t>
  </si>
  <si>
    <t xml:space="preserve">Постановление администрации Киржачского района Владимирской области № 1409  от 14.10.2013 "Об утверждении муниципальной программы муниципального образования Киржачский район "Обеспечение доступным и комфортным жильем населения Киржачского района"  </t>
  </si>
  <si>
    <t>не ус тановлен</t>
  </si>
  <si>
    <t>0230123060</t>
  </si>
  <si>
    <t>Строительство, реконструкция и модернизация систем (обьектов) теплоснабжения, водоснабжения, водоотведения и очистки сточных вод(очистные сооружения в д.Ельцы Киржачского района Владимирской области производительностью 93,6 мз/сут)</t>
  </si>
  <si>
    <t xml:space="preserve">в целом </t>
  </si>
  <si>
    <t>2210171580</t>
  </si>
  <si>
    <t>Софинансирование расходов на строительство, реконструкция и модернизация систем (обьектов) теплоснабжения, водоснабжения, водоотведения и очистки сточных вод(очистные сооружения в д.Ельцы Киржачского района Владимирской области производительностью 93,6 мз/сут)</t>
  </si>
  <si>
    <t>22101S1580</t>
  </si>
  <si>
    <t xml:space="preserve">Создание новых и приведение в нормативное состояние существующих   мест (площадок) для накопления твердых коммунальных отходов </t>
  </si>
  <si>
    <t>№ 131-ФЗ от 06.10.2003  ст.15,ч.1,п.14.</t>
  </si>
  <si>
    <t xml:space="preserve">Постановление администрации Киржачского района Владимирской области от 30.01.2023 № 117 "О порядке расходования денежных средств бюджета муниципального образования Киржачский район на выполнение мероприятий по благоустройству мест (площадок) накопления твердых коммунальных отходов"  </t>
  </si>
  <si>
    <t>2500172160</t>
  </si>
  <si>
    <t>Создание новых и приведение в нормативное состояние существующих мест (площадок) для накопления твердых коммунальных отходов – софинансирование</t>
  </si>
  <si>
    <t>25001S2160</t>
  </si>
  <si>
    <t>Р-1.3.1.087</t>
  </si>
  <si>
    <t>Устройство площадки приема, перегруза поступающих ТКО/КГО на земельном участке с кадастровым номером 33:02:021311:307</t>
  </si>
  <si>
    <t>2500321190</t>
  </si>
  <si>
    <t>Предоставление иных межбюджетных трансфертов на исполнение переданных полномочий из бюджета муниципального образования Киржачский район в бюджеты поселений в соответствии с заключенными соглашениями на содержание мест (площадок) накопления твердых коммунальных отходов  на территориях сельских населенных пунктов Киржачского района Владимирской области</t>
  </si>
  <si>
    <t xml:space="preserve">Постановление администрации Киржачского района Владимирской области   от 16.01.2024 № 19 "О порядке предоставления межбюджетных трансфертов из бюджета муниципального образования Киржачский район Владимирской области бюджетам сельских поселений, входящих в состав муниципального образования Киржачский район Владимирской области, на участие в организации деятельности по накоплению (в том числе раздельному накоплению) и транспортированию твердых коммунальных отходов, включающее содержание мест (площадок) накопления твержых коммунальных отходов на территории сельских населенных пунктов Киржачского района Владимирской области и обустройство подьездных путей к контейнерным площадкам"                                                                                                                                                                                                                                                                                                                                                                                                                                                                                                                                                                                                                         </t>
  </si>
  <si>
    <t>999008Ж030</t>
  </si>
  <si>
    <t>Предоставление иных межбюджетных трансфертов на исполнение переданных полномочий из бюджета мунципального образования Киржачский район  в бюджеты поселений в соответствии с заключенными соглашениями на обустройство подъездных путей к контейнерным площадкам</t>
  </si>
  <si>
    <t>999008П030</t>
  </si>
  <si>
    <t xml:space="preserve">Приобретение информационного материала для размещения на контейнерных площадках  </t>
  </si>
  <si>
    <t xml:space="preserve">1. Правила благоустройства и содержания территории муниципального образования Горкинское Киржачского района Владимирской области,                                                                                                утвержденные  решением Совета народных депутатов муниципального образования Горкинское Киржачского района Владимирской области 
от  05.02.2020  № 2
2. Правила благоустройства и содержания территории муниципального образования сельское поселение Кипревское Киржачского района Владимирской области, утвержденные решением Совета народных депутатов
муниципального образования сельское поселение Кипревское Киржачского района Владимирской области от 28 ноября 2019   № 6/3
3. Правила по обеспечению чистоты, порядка и благоустройства на территории муниципального образования Першинское, надлежащему содержанию расположенных на них объектов, утвержденные решением Совета народных депутатов муниципального образования Першинское Киржачского района от 26 июля 2017 г. № 8/21
4. Правила по обеспечению чистоты, порядка и благоустройства на территории муниципального образования сельское поселение Филипповское Киржачского района Владимирской области, надлежащему содержанию расположенных на ней объектов, утвержденные решением Совета народных депутатов  муниципального образования сельское поселение Филипповское от 24.08.2017г. № 8/18
</t>
  </si>
  <si>
    <t>1. раздел 3                                                               2. раздел 3                                                 3. раздел 3                                                        4. раздел 3</t>
  </si>
  <si>
    <t>1. 05.02.2020                           2. 28.11.2019                                    3. 26.07.2017                                                         4. 24.08.2017</t>
  </si>
  <si>
    <t>1. не установлен                                                          2. не установлен                                                           3. не установлен                                                           4. не установлен</t>
  </si>
  <si>
    <t>9990021132</t>
  </si>
  <si>
    <t>Р-4.3.1.091</t>
  </si>
  <si>
    <t>Обследование неизученного водного объекта с целью определения гидрологических и морфологических характеристик</t>
  </si>
  <si>
    <t>Решение Совета народных депутатов Киржачского района от 25.04.2024 № 76/502 "О внесении изменений и дополнений в решение Совета народных депутатов Киржачского района Владимирской области от 07.12.2023 № 68/455 «О бюджете муниципального образования Киржачский район на 2024 год и плановый период 2025 и 2026 годов»</t>
  </si>
  <si>
    <t>прил.3</t>
  </si>
  <si>
    <t>25.04.2024</t>
  </si>
  <si>
    <t>9990021200</t>
  </si>
  <si>
    <t>Мероприятия по газификации населенных пунктов Киржачского района за счет безвозмездных поступлений от физических и юридических лиц, в том числе добровольных взносов, пожертвований, на финансовое обеспечение мероприятий по газификации населенных пунктов сельских поселений Киржачского района</t>
  </si>
  <si>
    <t>Постановление администрации Киржачского района Владимирской области от 12.10.2022 № 1956 "Об утверждении Порядка привлечения и расходования безвозмездных поступлений от физических и юридических лиц, в том числе добровольных взносов, пожертвований, на финансовое обеспечение мероприятий по газификации населенных пунктов сельских поселений Киржачского района"</t>
  </si>
  <si>
    <t>9990020691</t>
  </si>
  <si>
    <t>Мероприятия по газификации населённых пунктов Киржачского района за счет  средств дотации на поддержку мер по обеспечению сбалансированности местных бюджетов бюджетам муниципальных образований в целях стимулирования органов местного самоуправления, способствующих развитию гражданского общества путем введения самообложения граждан и через добровольные пожертвования</t>
  </si>
  <si>
    <t>Постановление администрации Киржачского района Владимирской области от 12.10.2022 № 1956 "Об утверждении Порядка привлечения и расходования безвозмездных поступлений от физических и юридических лиц, в том числе добровольных взносов, пожертвований, на фйинансовое обеспечение мероприятий по газификации населенных пунктов сельских поселений Киржачского района"</t>
  </si>
  <si>
    <t>9990070690</t>
  </si>
  <si>
    <t>Расходы, связанные с организацией в границах МО сельского поселения Филипповское электро, тепло, газо и водоснабжения населения, водотведения, снабжение населения топливом</t>
  </si>
  <si>
    <t>Постановление администрации Киржачского района Владимирской области от 25.04.2019 № 646 "Об утверждении Порядка принятия решений о подготовке и реализации бюджетных инвестиций в объекты муниципальной собственности или приобретения объектов недвижимого имущества в муниципальную собственность муниципального образования Киржачский район и Порядка осуществления бюджетных инвестиций в форме капитальных вложений в объекты муниципальной собственности или приобретения объектов недвижимого имущества в мунципальную собственность мунципального образования Киржачский район"</t>
  </si>
  <si>
    <t>999002Э031</t>
  </si>
  <si>
    <t xml:space="preserve">  Предоставление прочих межбюджетных трансфертов на исполнение переданных  полномочий из бюджета муниципального образования Киржачский район в бюджеты сельских поселений   в соответствии с заключенными соглашениями на расходы, связанные с организацией в границах поселения электро-, тепло-, газо- и водоснабжения населения, водоотведения, снабжения населения топливом</t>
  </si>
  <si>
    <t>Постановление администрации Киржачского района района от 28.12.2016 № 1526  "О порядке предоставления межбюджетных трансфертов из бюджета муниципального образования Киржачский район Владимирской области бюджетам сельских поселений, входящих в состав муниципального образования Киржачский район Владимирской области, на осуществление части полномочий администрации Киржачского района по организации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</si>
  <si>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999008Э030</t>
  </si>
  <si>
    <t>Софинансирование на    строительство, реконструкцию и модернизацию систем (объектов) теплоснабжения, водоснабжения, водоотведения и очистки сточных вод (  п/о Дубки)</t>
  </si>
  <si>
    <t>99900S1582</t>
  </si>
  <si>
    <t>Р-1.3.1.097</t>
  </si>
  <si>
    <t>Софинансирование расходов по строительству (реконструкции) газопроводов высокого среднего низкого давления и газопроводов-вводов</t>
  </si>
  <si>
    <t>Постановление администрации Киржачского района Владимирской области от 25.04.2019 № 646 "Об утверждении Порядка принятия решений о подготовке и реализации бюджетных инвестиций в объекты мунципальной собственности или приобретения объектов недвижимого имущества в муниципальную собственность муниципального образования Киржачский район и Порядка осуществления бюджетных инвестиций в форме капитальных вложений в объекты муниципальной собственности или приобретения объектов недвижимого имущества в мунципальную собственность мунципального образования Киржачский район"</t>
  </si>
  <si>
    <t>99900S2080</t>
  </si>
  <si>
    <t>Разработка и проведение экспертизы проектно-сметной документации по рекультивации объекта размещения отходов-полигона ТБО Киржачского района, расположенного по адресу: Владимирская область,Киржачский район,вблизи д. Храпки на земельном участке с кадастровым номером 33:02:021311:306</t>
  </si>
  <si>
    <t>№ 131-ФЗ от 06.10.2003  ст.15,ч.1,п14.</t>
  </si>
  <si>
    <t>Постановление администрации Киржачского района Владимирской области от 23.05.2023 № 632 "О распределении дополнительной финансовой помощи из областного бюджета в виде дотации на поддердку мер по обеспечению сбалансированности местных бюджетов бюджету муниципального образования в сумме 8864700,00 рублей"</t>
  </si>
  <si>
    <t>9990070447</t>
  </si>
  <si>
    <t>Приведение контейнерных площадок в соответсвие с требованиями СанПин2.1.36.84-21, включенных в реестр мест(площадок) накопления твердых коммунальных отходов</t>
  </si>
  <si>
    <t>9990070448</t>
  </si>
  <si>
    <t>Мероприятия в области коммунального хозяйства</t>
  </si>
  <si>
    <t>Постановление администрации Киржачского района Владимирской области от 19.12.2023 № 1894 «О распределении дотации на поддержку мер по обеспечению сбалансированности местных бюджетов, предоставленной бюджету муниципального образования Киржачский район на 2023 год»</t>
  </si>
  <si>
    <t>9990070449</t>
  </si>
  <si>
    <t>Приведение контейнерных площадок в соответсвие с требованиями СанПин2.1.36.84-21, включенных в реестр мест(площадок) накопления твердых коммунальных отходов за счет средств бюджета муниципального образования Киржачский район</t>
  </si>
  <si>
    <t>Постановление Главного государственного санитарного врача РФ от 28 января 2021 г. № 3 "Об утверждении санитарных правил и норм СанПиН 2.1.3684-21 "Санитарно-эпидемиологические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санитарно-противоэпидемиологических (профилактических) мероприятий"</t>
  </si>
  <si>
    <t>раздел II</t>
  </si>
  <si>
    <t>01.03.2027</t>
  </si>
  <si>
    <t>9990020999</t>
  </si>
  <si>
    <t>Расходы на обеспечение деятельности Муниципального казенного учреждения "Управление жилищно-коммунального хозяйства, архитектуры и строительства Киржачского района"</t>
  </si>
  <si>
    <t>Постановление администрации Киржачского района от 17.03.2016 № 206 "О создании  Муниципального казенного учреждения "Управление жилищно-коммунального хозяйства, архитектуры и строительства Киржачского района"</t>
  </si>
  <si>
    <t>999000Ж590</t>
  </si>
  <si>
    <t>Постановление администрации Киржачского района  от 17.05.2016 № 489 "Об утверждении Положения об оплате труда работников Муниципального казенного учреждения "Управление жилищно-коммунального хозяйства, архитектуры и строительства Киржачского района"</t>
  </si>
  <si>
    <t xml:space="preserve">Осуществление  отдельных государственных полномочий по региональному государственному жилищному надзору и лицензионному контролю                                                                                                                                                                                                                                                      </t>
  </si>
  <si>
    <t>Постановление Правительства Российской Федерации от 30.09.2021№ 1670 "Об утверждении общих требований к организации и осуществлению регионального жилищнеого контроля (надзора)"  ст.1, п.2</t>
  </si>
  <si>
    <t>Соглашение № 11 от 09.01.2023г. между инспекцией государственного жилищного надзора  Владимирской области и администрацией Киржачского района Владимирской области о порядке и условиях предоставления субвенции из областного бюджета Владимирской области на осуществление отдельных государственных полномочий по  региональному государственному жилищному надзору и лицензионному контролю</t>
  </si>
  <si>
    <t>9990071370</t>
  </si>
  <si>
    <t xml:space="preserve"> Закон Владимирской области от 29.08.2016 № 107-ОЗ "О наделении органов местного самоуправления отдельными государственными полномочиями Владимирской области по осуществлению регионального государственного жилищного надзора и лицензионного контроля" ст.1, п.1</t>
  </si>
  <si>
    <t>Соглашение № 7 от 09.01.2024г. между инспекцией государственного жилищного надзора  Владимирской области и администрацией Киржачского района Владимирской области о порядке и условиях предоставления субвенции из областного бюджета Владимирской области на осуществление отдельных государственных полномочий по  региональному государственному жилищному надзору и лицензионному контролю</t>
  </si>
  <si>
    <t>Решение Совета народных депутатов Киржачского района от 26.10.2023 № 65/430 "О дополнительных бюджетных ассигнованиях на исполнение переданных государственных полномочий по осуществлению регионального государственного жилищного контроля (надзора) и лицензионного контроля"</t>
  </si>
  <si>
    <t>Р-1.3.1.105</t>
  </si>
  <si>
    <t xml:space="preserve">Модернизация  системы теплоснабжения МБДОУ № 15  Киржачский район д. Песьяне ул. Центральная д. 7а </t>
  </si>
  <si>
    <t>№131-ФЗ от 06.10.2003 ст.15,  подст.1, п.4)</t>
  </si>
  <si>
    <t>Постановление администрации Киржачского района Владимирской области от 14.10.2013 № 1959  "Об утверждении муниципальной программы муниципального образования Киржачский район "Энергосбережение и повышение энергетической эффективности" (с учетом внесенных изменений и дополнений)</t>
  </si>
  <si>
    <t>07</t>
  </si>
  <si>
    <t>06004S2771</t>
  </si>
  <si>
    <t>Модернизация  системы теплоснабжения Зареченская общеобразовательная школа  Киржачский район село Заречье  ул.Центальная д.36</t>
  </si>
  <si>
    <t>06004S2772</t>
  </si>
  <si>
    <t>Реализация мероприятий  по модернизации школьных систем образования                             ( капитальный  ремонт инженерных систем, капитальный ремонт фасада МБДОУ Горкинская СОШ Киржачский район п. Горка ул. Школьный переулок д.3)</t>
  </si>
  <si>
    <t>№131-ФЗ от 06.10.2003 ст.15,  подст.1, п.11)</t>
  </si>
  <si>
    <t>1. Постановление администрации Киржачского района Владимирской области от 14.10.2013 № 1408 "О муниципальной программе муниципального образования Киржачский район "Развитие образования" (с учетом внеснных изменений и дополнений)                                      2.  Соглашение о предоставлении субсидии из областного бюджета бюджету муниципального
 образования Киржачский район Владимирской области на реализацию мероприятий по
 модернизации школьных систем образования от 01.02.2024 № 17630000-1-2024-001</t>
  </si>
  <si>
    <t>1. в целом        2. в целом</t>
  </si>
  <si>
    <t>1. 14.10.2013                                                  2. 01.02.2024</t>
  </si>
  <si>
    <t>1. не установлен                                                   2. 2024-2026гг.</t>
  </si>
  <si>
    <t>09101Ю457502</t>
  </si>
  <si>
    <t>Р-1.3.1.108</t>
  </si>
  <si>
    <t>Реализация мероприятий  по модернизации школьных систем образования                       ( капитальный  ремонт инженерных систем, капитальный ремонт фасада МБДОУ НОШ г. Киржач ул. Заводская 14 а))</t>
  </si>
  <si>
    <t>09101Ю457501</t>
  </si>
  <si>
    <t>Р-1.3.1.109</t>
  </si>
  <si>
    <t>Капитальный ремонт учреждений образования</t>
  </si>
  <si>
    <t>Решение Совета народных депутатов Киржачского района Владимирской области от 24.12.2008 № 49/749 "Об организации деятельности муниципальных образовательных учреждений и порядке их финансирования"</t>
  </si>
  <si>
    <t>0910123040</t>
  </si>
  <si>
    <t>243</t>
  </si>
  <si>
    <t>Расходы на капитальный ремонт объектов муниципальной собственности (Капитальный ремонт здания МБОУ "Першинская СОШ по адресу: Владимирская область Киржачский район п. Першино ул. Лесная д.27)</t>
  </si>
  <si>
    <t>1. Постановление администрации Киржачского района Владимирской области от 14.10.2013 № 1408 "О муниципальной программе муниципального образования Киржачский район "Развитие образования" (с учетом внеснных изменений и дополнений)                                      2.  Соглашение о предоставлении субсидии из областного бюджета бюджету муниципального
 образования Киржачский район Владимирской области на капитальный ремонт объектов муниципальной слбственности от 05.03.2024 № 143</t>
  </si>
  <si>
    <t>1. 14.10.2013                                                  2. 05.03.2024</t>
  </si>
  <si>
    <t>1. не установлен                                                   2. 2024 год</t>
  </si>
  <si>
    <t>0910170851</t>
  </si>
  <si>
    <t>Расходы на капитальный ремонт обьектов мунипальной собственности (Капитальный ремонт систем электроснабжения, водоснабжения, канализация, отопление и вентиляция, капиальный ремонт фасадов здания МБОУ СОШ № 3 г. Киржача по адресу: Владимирская область ул.Чехова д.10 а)</t>
  </si>
  <si>
    <t>0910170852</t>
  </si>
  <si>
    <t>Р-1.3.1.112</t>
  </si>
  <si>
    <t>09101S0851</t>
  </si>
  <si>
    <t>09101S0852</t>
  </si>
  <si>
    <t>Выполнение работ по реконструкции Мемориала  на месте гибели Героев Советского Союза Ю.А. Гагарина и В.С. Серегина</t>
  </si>
  <si>
    <t>№131-ФЗ от 06.10.2003 ст.15,  подст.19.1)</t>
  </si>
  <si>
    <t xml:space="preserve">Муниципальный контракт на выполнение работ от 11.10.2024 № 0828600002424000216 с ООО "ТАКТО"  </t>
  </si>
  <si>
    <t>1010340230</t>
  </si>
  <si>
    <t>Р-1.3.1.115</t>
  </si>
  <si>
    <t xml:space="preserve">Пенсия  за выслугу лет муниципальным служащим и лицам, замещавшим муниципальные должности </t>
  </si>
  <si>
    <t>№131-ФЗ от 06.10.2003 ст.17,  подст.1, п.9.</t>
  </si>
  <si>
    <t>Решение Совета народных депутатов района от 31.07.2018 № 47/309 "Об утверждении Положения о пенсионном обеспечении муниципальных служащих и лиц, замещающих  муниципальные должности в муниципальном образовании Киржачский район"</t>
  </si>
  <si>
    <t>9990010030</t>
  </si>
  <si>
    <t>312</t>
  </si>
  <si>
    <t>Ежемесячная доплата к страховой пенсии лицам, ранее замещавшим должности в органах власти и управления, общественных организациях</t>
  </si>
  <si>
    <t>№131-ФЗ от 06.10.2003 ст.17, ч.1, п.9.</t>
  </si>
  <si>
    <t>1. Решение Киржачского районного Совета народных депутатов от 23.01.2002 № 46/650 "О некоторых социальных гарантиях лицам, ранее замещавшим должности в органах власти и управления, общественных оргнаизациях Киржачского района, исполнявших функции местного самоуправления"                                     2. Постановление администрации района Владимирской области от 23.05.2023 №634 "О порядке выплаты ежемесячных доплат к страховой пенсии лицам, ранее замещавшим должности в органах власти и управления, общественных организациях Киржачского района, исполнявших функции местного самоуправления"</t>
  </si>
  <si>
    <t>1. 23.01.2002                              2. 23.05.2023</t>
  </si>
  <si>
    <t>9990010130</t>
  </si>
  <si>
    <t xml:space="preserve">Расходы на предоставление ежемесячных денежных выплат лицам, удостоенным звания «Почетный гражданин г.Киржача и Киржачского района» </t>
  </si>
  <si>
    <t>№131-ФЗ от 06.10.2003 ст.17,  ч.1, п.9.</t>
  </si>
  <si>
    <t>1. Решение районного Совета народных депутатов от 25.05.2007 №24/365 "О новой редакции положения "О присвоении звания Почетный гражданин города Киржача и Киржачского района Владимирской области"                                                                                                          2. Постановление администрации района от 20.09.2022 № 1775 "Об утверждении Порядка осуществления ежемесячной материальной помощи к государственной пенсии лицам, удостоенным звания "Почётный гражданин города Киржача и Киржачского района Владимирской области"</t>
  </si>
  <si>
    <t>1.в целом                                                                                                                                                                                                                                                                                                                                                                                                                                                                                                                                                 2.в целом</t>
  </si>
  <si>
    <t>1. 01.01.2008                                                                                                                                                                                                                                                                                                                                                                                                                                                                                                                                            2. 20.09.2022</t>
  </si>
  <si>
    <t>1.не установлен                                                                                                                                                                                                                                                                                                                                                                                                                                                                                                                                                       2.не установлен</t>
  </si>
  <si>
    <t>9990010010</t>
  </si>
  <si>
    <t>313</t>
  </si>
  <si>
    <t xml:space="preserve"> Предоставление жилищных субсидий государственным гражданским служащим Владимирской области, работникам государственных учреждений, финансируемых из областного бюджета, муниципальным служащим и работникам учреждений бюджетной сферы, финансируемых из местных бюджетов</t>
  </si>
  <si>
    <t>№ 60-ОЗ от 07.06.2007, ст.1-5</t>
  </si>
  <si>
    <t xml:space="preserve">Постановление администрации Киржачского района от 15.11.2012 № 1371 "Об утверждении Порядка предоставления и расходования  за счет средств областного бюджета жилищных субсидий государственным гражданским служащим Владимирской области, работникам государственных учреждений, финансируемых из областного бюджета, муниципальным служащим и работникам учреждений бюджетной сферы, финансируемых из местных бюджетов" </t>
  </si>
  <si>
    <t>0220271860</t>
  </si>
  <si>
    <t>322</t>
  </si>
  <si>
    <t xml:space="preserve"> Обеспечение жильем многодетных семей за счет средств областного бюджета</t>
  </si>
  <si>
    <t>№ 131-ФЗ от 06.10.2003, ст.14, ч.1,п. 6.</t>
  </si>
  <si>
    <t>Постановление администрации Киржачского района Владимирской области от 24.12.2021 №1893 "О принятии осуществления отдельных полномочий по решению вопросов местного значения поселений,входящих в состав муниципального образования  Киржачский район"  (с учетом внесенных изменений)</t>
  </si>
  <si>
    <t>01.01.2022- 31.12.2026</t>
  </si>
  <si>
    <t>0240170810</t>
  </si>
  <si>
    <t xml:space="preserve"> Обеспечение жильем многодетных семей</t>
  </si>
  <si>
    <t>02401S0810</t>
  </si>
  <si>
    <t>Р-4.1.1.122</t>
  </si>
  <si>
    <t>Мероприятия по обеспечению жильем молодых семей (ОБ)</t>
  </si>
  <si>
    <t>Постановление администрации Киржачского района Владимирской области от 24.06.2019 № 889  "О порядке расходования средств на реализацию мероприятий  Подпрограммы № 1 "Обеспечение жильем молодых семей Киржачского района"  муниципальной программы  муниципального образования Киржачский район "Обеспечение доступным и комфортным жильем населения Киржачского района" за счет средств федерального, областного бюджетов, а также межбюджетных трансфертов, передаваемых бюджету  муниципального района из бюджетов сельских поселений на осуществление части полномочий по решению вопросов местного значения в соответствии с заключенными соглашениями"</t>
  </si>
  <si>
    <t>01.01.2019</t>
  </si>
  <si>
    <t>02101L4970</t>
  </si>
  <si>
    <t>Мероприятия по обеспечению жильем молодых семей (СП)</t>
  </si>
  <si>
    <t>Мероприятия по улучшению жилищных условий молодых семей и молодых специалистов</t>
  </si>
  <si>
    <t>01301S0020</t>
  </si>
  <si>
    <t xml:space="preserve">Обеспечение социальной поддержки малоимущих семей, малоимущих граждан и граждан, оказавшихся в трудной жизненной ситуации </t>
  </si>
  <si>
    <t>№ 131-ФЗ от 06.10.2003, ст.17, ч.1, п. 9.</t>
  </si>
  <si>
    <t xml:space="preserve">Постановления администрации Киржачского района Владимисркой области:                  1) от 11.01.2017 №16 "Об утверждении Порядка оказания адресной материальной помощи нуждающимся гражданам Киржачского района"                                                      2) от 20.02.2024 №163 "Об утверждении Порядка оказания адресной материальной помощи нуждающимся гражданам Киржачского района Владимирскоц области"                                                                 3) от 04.07.2024 № 890 "Об утверждении Порядка оказания адресной материальной помощи нуждающимся гражданам Киржачского района Владимирскоц области" </t>
  </si>
  <si>
    <t>1) 11.01.2017   2) 20.02.2024       3) 04.07.2024</t>
  </si>
  <si>
    <t xml:space="preserve">1) 20.02.2024     2) 04.07.2024     3) не установлен </t>
  </si>
  <si>
    <t>0700110050</t>
  </si>
  <si>
    <t>Единовременная денежная выплата участникам Великой Отечественной войны</t>
  </si>
  <si>
    <t xml:space="preserve">1)Решения Совета народных депутатов Киржачского района  "О дополнительных бюджетных ассигнованиях на единовременную денежную выплату участникам Великой Отечественной войны":                                            1.1 от 26.04.2023 № 58/372;                                     1.2. от 26.10.2023 № 65/426;                                                   2. Постановления администрации Киржачс кого района Владимирской области  "Об утверждении Порядка осуществления единовременной денежной выплаты участникам Великой Отечественной войны 1941 - 1945 годов"                                                                   2.1. от 04.05.2023 №535;                                                                                                                                                                                                                                                                       2.2. от 15.05.2024 №617     </t>
  </si>
  <si>
    <t>1.1 26.04.2023        1.2. 26.10.2023       2.1.  04.05.2023      2.2. 15.05.2024</t>
  </si>
  <si>
    <t>1.1. 31.12.2023    1.2. 31.12.2024    2.1.  15.05.2024       2.2. не установлен</t>
  </si>
  <si>
    <t>9990010110</t>
  </si>
  <si>
    <t>Р-4.3.1.126</t>
  </si>
  <si>
    <t>Единовременная денежная выплата при рождении ребенка</t>
  </si>
  <si>
    <t>№ 131-ФЗ от 06.10.2003, ст.17, подст.1, п. 9.</t>
  </si>
  <si>
    <t>1. Решение Совета народных депутатов Киржачского района "О дополнительныъ бюджетных ассигнованиях на  единовременную денежную выплату при рождении ребенка" от 28.02.2023 № 55/353                                         2. Постановление администрации Киржачского  района Владимирской области  от 16.03.2023 № 268 "Об утверждении Порядка осуществления единовременной денежной выплаты при рождении ребенка"</t>
  </si>
  <si>
    <t>9990010020</t>
  </si>
  <si>
    <t>Р-4.3.1.127</t>
  </si>
  <si>
    <t>Субсидии отдельным общественным организациям и иным некоммерческим объединениям</t>
  </si>
  <si>
    <t>№131-ФЗ от 06.10.2003, ст.15, подст.1, п. 25.</t>
  </si>
  <si>
    <t>Постановления администрации района   "О порядке предоставления субсидий (грантов в форме субсидий) за счет средств бюджета муниципального образования Киржачский район социально ориентированным некоммерческим организациям  на реализацию проектов, направленных на решение  актуальных социальных проблем":                                                              1. от 14.03.2022 № 415;                                                                                                                                                                                                                                                                        2. от 21.03.2024 № 330</t>
  </si>
  <si>
    <t xml:space="preserve">в целом                                                                                                                                                                                                                                                                                                                                                                                                                                                                                                                                                        </t>
  </si>
  <si>
    <t>1. 14.03.2022    2. 21.03.2024</t>
  </si>
  <si>
    <t>1. 21.03.2024      2. не установлен</t>
  </si>
  <si>
    <t>06</t>
  </si>
  <si>
    <t>0700160030</t>
  </si>
  <si>
    <t>633</t>
  </si>
  <si>
    <t>Поставка электрической энергии по объекту "Уличная спортивная площадка по адресу Владимирская область Киржачский район г. Киржач микрорайон Красный Октябрь номер участка (33:02:020209:180)</t>
  </si>
  <si>
    <t>№131-ФЗ от 06.10.2003, ст.15, подст.1, п. 26.</t>
  </si>
  <si>
    <t xml:space="preserve">Договор № ЭЭ3808-001502/12024 с ПАО "Энергосбыт Плюс" </t>
  </si>
  <si>
    <t>1800121170</t>
  </si>
  <si>
    <t>Создание и модернизация объектов спортивной инфраструктуры муниципальной собственности для занятий физической культурой и спортом  (Уличная спортивная площадка по адресу Владимирская область Киржачский район г. Киржач микрорайон Красный Октябрь кадастровый номер участка (33:02:020209:180)</t>
  </si>
  <si>
    <t>Постановление администрации Киржачского района Владимирской области от 25.04.2019 №646 "Об утверждении Порядка принятия решений о подготовке и реализации бюджетных инвестиций в объекты мунципальной собственности или приобретения объектов недвижимого имущества в муниципальную собственность муниципального образования Киржачский район и Порядка осуществления бюджетных инвестиций в форме капитальных вложений в объекты муниципальной собственности или приобретения объектов недвижимого имущества в мунципальную собственность мунципального образования Киржачский район"</t>
  </si>
  <si>
    <t xml:space="preserve"> 25.04.2019</t>
  </si>
  <si>
    <t>1800171391</t>
  </si>
  <si>
    <t>Софинансирование расходов на создание и модернизацию объектов спортивной инфраструктуры муниципальной собственности для занятий физической культурой и спортом  (Уличная спортивная площадка по адресу Владимирская область Киржачский район г. Киржач микрорайон Красный Октябрь кадастровый номер участка (33:02:020209:180)</t>
  </si>
  <si>
    <t>18001S1391</t>
  </si>
  <si>
    <t>Р-1.3.1.131</t>
  </si>
  <si>
    <t xml:space="preserve"> Строительство физкультурно-оздоровительного комплекса с плавательным бассейном г.Киржач Владимирской области</t>
  </si>
  <si>
    <t>№ 131-ФЗ от 06.10.2003 ст.15,пст.1,п.26.</t>
  </si>
  <si>
    <t xml:space="preserve">Исполнительный лист ФС № 036303744 от 25.10.2022 </t>
  </si>
  <si>
    <t xml:space="preserve"> в целом
</t>
  </si>
  <si>
    <t xml:space="preserve">  25.10.2022                                                                                                                                                                                                                                                                                                                                                                                                                                                                                                                                                                                                                                                                                                                                                                              
</t>
  </si>
  <si>
    <t xml:space="preserve"> не установлен  
</t>
  </si>
  <si>
    <t>1800240190</t>
  </si>
  <si>
    <t>Строительство  обьекта капитального строительства "Физкультурно-оздоровительный комплекс с универсальным спортивным залом г.Киржач Владимирской области"</t>
  </si>
  <si>
    <t>Постановление администрации Киржачского района Владимисркой области от 25.04.2019 № 646 "Об утверждении Порядка принятия решений о подготовке и реализации бюджетных инвестиций в объекты мунципальной собственности или приобретения объектов недвижимого имущества в муниципальную собственность муниципального образования Киржачский район и Порядка осуществления бюджетных инвестиций в форме капитальных вложений в объекты муниципальной собственности или приобретения объектов недвижимого имущества в мунципальную собственность мунципального образования Киржачский район"</t>
  </si>
  <si>
    <t>1800240280</t>
  </si>
  <si>
    <t xml:space="preserve">Создание и модернизация объектов спортивной инфраструктуры муниципальной собственности для занятий физической культурой и спортом  («Физкультурно-оздоровительный комплекс с универсальным спортивным залом в г.Киржач Владимирской области») </t>
  </si>
  <si>
    <t>1800271392</t>
  </si>
  <si>
    <t>Р-1.3.1.134</t>
  </si>
  <si>
    <t>Софинансирование расходов на создание и модернизацию объектов спортивной инфраструктуры муниципальной собственности для занятий физической культурой и спортом  («Физкультурно-оздоровительный комплекс с универсальным спортивным залом в г.Киржач Владимирской области»)</t>
  </si>
  <si>
    <t>18002S1392</t>
  </si>
  <si>
    <t>Р-1.3.1.135</t>
  </si>
  <si>
    <t>Расходы на выполнение обязательств муниципального района, связанных с исполнением решений судов</t>
  </si>
  <si>
    <t>№ 131-ФЗ от 06.10.2003 ст.17,пст.1,п.3.</t>
  </si>
  <si>
    <t>1.Исполнительный лист ФС № 043489984 от 19.12.2022 (20000 руб.)                                                                                                                                                                                                                                                                                                                                                                                                                           2.Исполнительный лист ФС № 036303742 от 25.10.2022 (3000 руб.)                                                                                                                                                                                                                                                                                                                                                                                                                                               3.Исполнительный лист ФС № 036303744 от 25.10.2022 (67103 руб.)
4.Исполнительный лист ФС № 043494003 от 10.08.2023 (195000 руб.)</t>
  </si>
  <si>
    <t xml:space="preserve">1. в целом
2. в целом
3. в целом
4. в целом
</t>
  </si>
  <si>
    <t xml:space="preserve">1.  19.12.2022                                                                                                                                                                                                                                                                                                                                                                                                                                                                                                                                     2.  25.10.2022                                                                                                                                                                                                                                                                                                                                                                                                                                              3.  25.10.2022
4.  10.08.2023 </t>
  </si>
  <si>
    <t>1. не установлен  
2. не установлен
3. не установлен
4. не установлен</t>
  </si>
  <si>
    <t>Строительство спортивного центра с универсальным игровым залом (Стадион Торпедо-софинансирование)</t>
  </si>
  <si>
    <t>№ 131-ФЗ от 06.10.2003 ст.15,пст.1, п.26.</t>
  </si>
  <si>
    <t>28202L5766</t>
  </si>
  <si>
    <t>Проведение мероприятия «Папа, мама, я – спортивная семья»</t>
  </si>
  <si>
    <t xml:space="preserve">Постановление администрации Киржачского района Владимирской области от 11.03.2020г. № 237 "Об утверждении порядка расходования средств бюджета муниципального образования Киржачский район, предусмотренных на реализацию муниципальных программ муниципального образования Киржачский район "Социальное и демографическое развитие Киржачского района","Противодействие злоупотреблению наркотиками и их незаконному обороту","Формирование доступной среды, жизнедеятельности инвалидов муниципального образования Киржачский район", "Реализация государственной национальной политики в Киржачском районе Владимирской области»                      </t>
  </si>
  <si>
    <t>0700320181</t>
  </si>
  <si>
    <t>Укрепление антитеррористической защищенности спортивных объектов</t>
  </si>
  <si>
    <t>№ 131-ФЗ от 06.10.2003, ст.15, пст.1,п. 6,1.</t>
  </si>
  <si>
    <t xml:space="preserve">Постановление администрации Киржачского района Владимирской области от 29.12.2020 № 1434 "Об утверждении Порядка определения объема и условий предоставления субсидий на иные цели из бюджета муниципального образования Киржачский район муниципальным бюджетным учреждениям спортивной направленности, подведомственным администрации Киржачского района Владимирской области" </t>
  </si>
  <si>
    <t>0800120940</t>
  </si>
  <si>
    <t>612</t>
  </si>
  <si>
    <t>Участие в областных комплексных соревнованиях</t>
  </si>
  <si>
    <t>Постановление администрации Киржачского района Владимирской области от 11.03.2020г. № 237 "Об утверждении порядка расходования средств бюджета муниципального образования Киржачский район, предусмотренных на реализацию муниципальных программ муниципального образования Киржачский район "Социальное и демографическое развитие Киржачского района","Противодействие злоупотреблению наркотиками и их незаконному обороту","Формирование доступной среды, жизнедеятельности инвалидов муниципального образования Киржачский район", "Укрепление единства российской нации и этнокультурное развитие народов, проживающих на  территории Киржачского района Владимирской области"</t>
  </si>
  <si>
    <t>1500220100</t>
  </si>
  <si>
    <t>Расходы на обеспечение деятельности (оказание услуг) МБУ "РЦФКиС "Киржач""</t>
  </si>
  <si>
    <t xml:space="preserve">Постановление администрации Киржачского района Владимирской области от 23.03.2021 №377 "Об утверждении Порядка определения объема и условий предоставления субсидий из бюджета муниципального образования Киржачский район муниципальным  бюджетным учреждениям физкультурно-спортивной направленности на  финансовое обеспечение выполнения муниципального задания на оказание муниципальных услуг (выполнение работ) </t>
  </si>
  <si>
    <t>1800103591</t>
  </si>
  <si>
    <t>611</t>
  </si>
  <si>
    <t>Р-2.3.1.141</t>
  </si>
  <si>
    <t>Расходы на обеспечение деятельности (оказание услуг) МБУ "ФОК "Лидер"</t>
  </si>
  <si>
    <t>1800103592</t>
  </si>
  <si>
    <t>с 01.01.2021</t>
  </si>
  <si>
    <t>Р-4.3.1.142</t>
  </si>
  <si>
    <t xml:space="preserve">Проведение массовых спортивных мероприятий для всех групп населения согласно календарному плану физкультурно-оздоровительных мероприятий </t>
  </si>
  <si>
    <t>Постановления администрации Киржачского района Владимирской области:                                                            1.  от 17.01.2020 № 38 "Об утверждении порядка расходования средств, предусмотренных на реализацию  муниципальной программы муниципального образования Киржачский район "Развитие физической культуры и спорта на территории Киржачского района"                                                                       2. от 14.12.2022 №2460 "Об утвенрждении порядка финансирования за счет средств бюджета муниципального образования Киржачский район и норм расходования средств бюджета муниципального образования Киржачский район на проведение меропрятий в сфере физической культуры и спорта"</t>
  </si>
  <si>
    <t>1. 17.01.2020      2. 14.12.2022</t>
  </si>
  <si>
    <t>1800120010</t>
  </si>
  <si>
    <t>113</t>
  </si>
  <si>
    <t>Р-2.3.1.143</t>
  </si>
  <si>
    <t>Проведение МБУ "Физкультурно-оздоровительный комплекс "Лидер" массовых спортивных мероприятий для всех групп населения согласно календарному плану физкультурно-оздоровительных мероприятий</t>
  </si>
  <si>
    <t>1800120011</t>
  </si>
  <si>
    <t>Р-2.3.1.144</t>
  </si>
  <si>
    <t>Проведение МБУ "Районный центр физической культуры и спорта "Киржач" массовых спортивных мероприятий для всех групп населения согласно календарному плану физкультурно-оздоровительных мероприятий</t>
  </si>
  <si>
    <t>1800120012</t>
  </si>
  <si>
    <t xml:space="preserve">  Содержание объектов спортивной инфраструктуры муниципальной собственности для занятий физической культурой и спортом</t>
  </si>
  <si>
    <t xml:space="preserve"> Постановление администрации Киржачскогорайона Владимирской области от 17.04.2023 № 456  "Об утверждении порядка расходования иного межбюджетного трансферта, выделенного из областного бюджета на содержание объектов спортивной инфраструктуры муниципальной собственности для занятий физической культурой  и спортом"</t>
  </si>
  <si>
    <t xml:space="preserve"> 17.04.2023</t>
  </si>
  <si>
    <t xml:space="preserve"> 31.12.2023</t>
  </si>
  <si>
    <t>1800172000</t>
  </si>
  <si>
    <t>Содержание объектов спортивной инфраструктуры муниципальной собственности для занятий физической культурой и спортом (МБУ «ФОК «Лидер» )</t>
  </si>
  <si>
    <t xml:space="preserve"> Постановления администрации Киржачского района Владимирской области  № 221 от 06.03.2024  "Об утверждении порядка расходования иного межбюджетного трансферта, выделенного из областного бюджета на содержание объектов спортивной инфраструктуры муниципальной собственности для занятий физической культурой  и спортом"                                      </t>
  </si>
  <si>
    <t>3 года</t>
  </si>
  <si>
    <t>1800172001</t>
  </si>
  <si>
    <t xml:space="preserve">Содержание объектов спортивной инфраструктуры муниципальной собственности для занятий физической культурой и спортом  (МБУ «РЦФКиС «Киржач») </t>
  </si>
  <si>
    <t>1800172002</t>
  </si>
  <si>
    <t>Расходы за счет межбюджетных трансфертов, перечисляемых из бюджета муниципального образования город Киржач Киржачского района Владимирской области в соответствии с заключенным соглашением на обеспечение деятельности учреждений спорта города</t>
  </si>
  <si>
    <t>№131-ФЗ от 06.10.2003, ст.14, подст.1, п. 14.</t>
  </si>
  <si>
    <t xml:space="preserve">Постановление администрации Киржачского района Владимирской области от 02.08.2024 № 1062  "О порядке предоставления и расходования межбюджетных трансфертов, передаваемых из бюджета муниципального образования город Киржач Киржачского района Владимирской области на осуществление части полномочий в соответствии с заключенным Соглашением между администрацией муниципального образования  город Киржач Киржачского района Владимирской области  и администрацией Киржачского района Владимирской области о передаче части полномочий по решению вопросов местного значения" </t>
  </si>
  <si>
    <t>18001П0245</t>
  </si>
  <si>
    <t>Содержание МБУ СЦД "Торпедо"</t>
  </si>
  <si>
    <t>1800103593</t>
  </si>
  <si>
    <t>Реализация инициативных проектов, имеющих приоритетное значение для жителей Киржачского района и определяемых с учетом их мнения, в сфере физической культуры и спорта</t>
  </si>
  <si>
    <t xml:space="preserve">Решения Совета народных депутатов Киржачского района Владимирской области:                                                   1. от 23.11.2023 № 67/442 «Об утверждении Порядка выдвижения, внесения, обсуждения, рассмотрения инициативных проектов, а также проведения их конкурсного отбора в муниципальном образовании Киржачский район Владимирской области»                                                   2. от 23.11.2023 № 67/443 «Об утверждении Порядка определения части территории муниципального образования Киржачский район Владимирской области, на которой могут реализовываться инициативные проекты» </t>
  </si>
  <si>
    <t>1800629300</t>
  </si>
  <si>
    <t>Расходы на обеспечение деятельности (оказание услуг) муниципального автономного учреждения "Редакция газеты "Красное Знамя" Киржачского района Владимирской области</t>
  </si>
  <si>
    <t>№131-ФЗ от 06.10.2003  ст.17,подст.1, п.7.</t>
  </si>
  <si>
    <t>Постановление администрации Киржачского района Владимирской области от 11.12.2019 №1713 "Об утверждении Порядка определения объема и условий предоставления субсидий из бюджета муниципального образования Киржачский район муниципальному автономному учреждению "Редакция газеты "Красное знамя" Киржачского района Владимирской области" на финансовое обеспечение выполнения муниципального задания на оказание муниципальных услуг (выполнение работ)"</t>
  </si>
  <si>
    <t>99900Г590</t>
  </si>
  <si>
    <t>621</t>
  </si>
  <si>
    <t>Обслуживание муниципального  долга</t>
  </si>
  <si>
    <t>Постановление администрации Киржачского района Владимирской области от 29.05.2015 № 558 "О муниципальном долге муниципального образования Киржачский район владимирской области" / Постановление администрации Киржачского района Владимирской области от 26.09.2014 № 1280 "Об утверждении муниципальной программы муниципального образования Киржачский район "Управление муниципальными финансами и муниципальным долгом"</t>
  </si>
  <si>
    <t>в целом/ в целом</t>
  </si>
  <si>
    <t>не установлен/ не установлен</t>
  </si>
  <si>
    <t>143022Д990</t>
  </si>
  <si>
    <t>730</t>
  </si>
  <si>
    <t>Р-4.1.1.061</t>
  </si>
  <si>
    <t>Р-4.3.1.063</t>
  </si>
  <si>
    <t>Р-4.3.1.064</t>
  </si>
  <si>
    <t>Р-1.3.1.067</t>
  </si>
  <si>
    <t>Р-4.3.1.068</t>
  </si>
  <si>
    <t>Р-1.1.1.070</t>
  </si>
  <si>
    <t>Р-1.3.1.073</t>
  </si>
  <si>
    <t>Р-1.3.1.074</t>
  </si>
  <si>
    <t>Р-1.3.1.075</t>
  </si>
  <si>
    <t>Р-1.1.1.076</t>
  </si>
  <si>
    <t>Р-1.1.1.077</t>
  </si>
  <si>
    <t>Р-1.1.1.078</t>
  </si>
  <si>
    <t>Р-1.3.1.081</t>
  </si>
  <si>
    <t>Р-1.3.1.083</t>
  </si>
  <si>
    <t>Р-1.1.1.084</t>
  </si>
  <si>
    <t>Р-1.3.1.085</t>
  </si>
  <si>
    <t>Р-1.1.1.086</t>
  </si>
  <si>
    <t>Р-1.1.1.088</t>
  </si>
  <si>
    <t>Р-1.3.1.089</t>
  </si>
  <si>
    <t>Р-1.3.1.090</t>
  </si>
  <si>
    <t>Р-4.3.1.092</t>
  </si>
  <si>
    <t>Р-4.3.1.093</t>
  </si>
  <si>
    <t>Р-4.3.1.094</t>
  </si>
  <si>
    <t>Р-1.3.1.095</t>
  </si>
  <si>
    <t>Р-1.1.1.096</t>
  </si>
  <si>
    <t>Р-4.3.1.098</t>
  </si>
  <si>
    <t>Р-1.3.1.099</t>
  </si>
  <si>
    <t>Р-1.3.1.100</t>
  </si>
  <si>
    <t>Р-4.1.1.101</t>
  </si>
  <si>
    <t>Р-4.1.1.102</t>
  </si>
  <si>
    <t>Р-4.1.1.103</t>
  </si>
  <si>
    <t>Р-4.3.1.104</t>
  </si>
  <si>
    <t>Р-4.1.2.106</t>
  </si>
  <si>
    <t>Р-4.3.2.107</t>
  </si>
  <si>
    <t>Р-1.3.1.110</t>
  </si>
  <si>
    <t>Р-1.3.1.111</t>
  </si>
  <si>
    <t>Р-1.1.1.113</t>
  </si>
  <si>
    <t>Р-1.1.1.114</t>
  </si>
  <si>
    <t>Р-1.3.1.116</t>
  </si>
  <si>
    <t>Р-1.3.1.117</t>
  </si>
  <si>
    <t>Р-1.3.1.118</t>
  </si>
  <si>
    <t>Р-4.3.1.119</t>
  </si>
  <si>
    <t>Р-4.3.1.120</t>
  </si>
  <si>
    <t>Р-4.3.1.121</t>
  </si>
  <si>
    <t>Р-4.1.1.123</t>
  </si>
  <si>
    <t>Р-4.3.3.124</t>
  </si>
  <si>
    <t>Р-4.1.1.125</t>
  </si>
  <si>
    <t>Р-4.3.1.128</t>
  </si>
  <si>
    <t>Р-4.3.1.129</t>
  </si>
  <si>
    <t>Р-4.3.1.130</t>
  </si>
  <si>
    <t>Р-1.1.1.132</t>
  </si>
  <si>
    <t>Р-1.3.1.133</t>
  </si>
  <si>
    <t>Р-1.1.1.136</t>
  </si>
  <si>
    <t>Р-1.3.1.137</t>
  </si>
  <si>
    <t>Р-1.3.1.138</t>
  </si>
  <si>
    <t>Р-1.3.1.139</t>
  </si>
  <si>
    <t>Р-4.3.1.140</t>
  </si>
  <si>
    <t>Р-4.3.1.145</t>
  </si>
  <si>
    <t>Р-2.3.1.146</t>
  </si>
  <si>
    <t>Р-2.3.1.147</t>
  </si>
  <si>
    <t>Р-2.1.1.148</t>
  </si>
  <si>
    <t>Р-2.1.1.149</t>
  </si>
  <si>
    <t>Р-2.1.1.150</t>
  </si>
  <si>
    <t>Р-2.3.3.151</t>
  </si>
  <si>
    <t>Р-2.3.3.152</t>
  </si>
  <si>
    <t>Р-4.3.1.153</t>
  </si>
  <si>
    <t>Р-3.3.1.154</t>
  </si>
  <si>
    <t>Р-4.3.1.155</t>
  </si>
  <si>
    <t xml:space="preserve">Р-4.3.1.156
</t>
  </si>
  <si>
    <t>Реестр расходных обязательств главных распорядителей средств бюджета муниципального образования Киржачский район на 01.09.2024 г. (плановый)</t>
  </si>
  <si>
    <t xml:space="preserve">Администрация Киржачского района </t>
  </si>
  <si>
    <t>Территориальная избирательная комиссия Киржачского района</t>
  </si>
  <si>
    <t>Р-5.3.1.001</t>
  </si>
  <si>
    <t>Расходы на подготовку и проведение выборов депутатов Совета народных депутатов муниципального образования Киржачский район в рамках непрограммных расходов  органов исполнительной власти (Иные бюджетные ассигнования)</t>
  </si>
  <si>
    <t>Закон Владимирской области от 13.02.2003 № 10-ОЗ "Избирательный кодекс Владимирской области"</t>
  </si>
  <si>
    <t>Ст. 54 п. 2</t>
  </si>
  <si>
    <t>9990000010</t>
  </si>
  <si>
    <t>880</t>
  </si>
  <si>
    <t>Решение Киржачского районного Совета народных депутатов от 29.11.2002 № 12/178 "Об обращении в избирательную комиссию Владимирской области о возложении полномочий избирательной комиссии по выборам органов местного самоуправления Киржачского района на территориальную избирательную комиссию Киржачского района"</t>
  </si>
  <si>
    <t>Федеральный Закон от 06.10.2003 № 131-ФЗ "Об общих принципах организации
местного самоуправления в Российской Федерации"
 (Ст.17 п. 5)</t>
  </si>
  <si>
    <t xml:space="preserve">МКУ "Управление культуры Киржачского района" </t>
  </si>
  <si>
    <t>Р-1.3.1.001</t>
  </si>
  <si>
    <t>Информационная поддержка туристского комплекса Киржачского района</t>
  </si>
  <si>
    <t>131-ФЗ  06.10.2003  ст.15.1 подстатья 1, п.8</t>
  </si>
  <si>
    <t xml:space="preserve">Постановление администрации Киржачского района Владимирской области от 01.03.2022 №323  "Об утверждении порядка расходования средств на реализацию муниципальной программы муниципального образования Киржачский район "Развитие туризма" </t>
  </si>
  <si>
    <t>2300221060</t>
  </si>
  <si>
    <t>Р-1.3.1.002</t>
  </si>
  <si>
    <t>Организационная поддержка туристского комплекса Киржачского района</t>
  </si>
  <si>
    <t>2300221110</t>
  </si>
  <si>
    <t>Р-1.3.1.003</t>
  </si>
  <si>
    <t xml:space="preserve">Реализация инициативных проектов, имеющих приоритетное значение для жителей Киржачского района и определяемых с учетом их мнения, в сфере туризма </t>
  </si>
  <si>
    <t>2300329500</t>
  </si>
  <si>
    <t>Р-2.3.1.004</t>
  </si>
  <si>
    <t>Расходы на организацию работы Киржачской правовой школы по профилактике молодежного экстремизма</t>
  </si>
  <si>
    <t>131-ФЗ  06.10.2003  ст.15, подстатья 1, п.6</t>
  </si>
  <si>
    <t xml:space="preserve">Постановление  администрации Киржачского района от 25.12.2020 №1421 "Об утверждении Порядка определения объема и условий предоставления субсидий на иные цели из бюджета муниципального образования Киржачский район муниципальным бюджетным  учреждениям культуры и дополнительного образования детей сферы культуры" </t>
  </si>
  <si>
    <t xml:space="preserve">в целом  </t>
  </si>
  <si>
    <t>01.01.2021</t>
  </si>
  <si>
    <t xml:space="preserve">не установлен  </t>
  </si>
  <si>
    <t>0800120800</t>
  </si>
  <si>
    <t>Р-2.3.1.005</t>
  </si>
  <si>
    <t>Расходы на проведение цикла мероприятий по укреплению единства российской нации, обеспечению межнационального согласия, этнокультурного развития народов, взаимодействию с национально-культурными автономиями</t>
  </si>
  <si>
    <t>0800120810</t>
  </si>
  <si>
    <t>Р-2.3.1.006</t>
  </si>
  <si>
    <t>Укрепление антитеррористической защищенности, пожарной безопасности учреждений культуры и дополнительного образования детей в сфере культуры</t>
  </si>
  <si>
    <t>0800120980</t>
  </si>
  <si>
    <t>Р-2.3.1.007</t>
  </si>
  <si>
    <t>Мероприятия по вопросам воспитания толерантности, нетерпимости ксенофобии, экстремизма в молодежной среде</t>
  </si>
  <si>
    <t>0800320880</t>
  </si>
  <si>
    <t>Р-2.3.1.008</t>
  </si>
  <si>
    <t>Организация проведения молодёжной акции «Рок – против наркотиков»</t>
  </si>
  <si>
    <t>131-ФЗ, 06.10.2003, ст.15, подстатья 1, п.27</t>
  </si>
  <si>
    <t xml:space="preserve">Постановление администрации Киржачского района Владимирской области №237 от 11.03.2020 «Об утверждении порядка расходования средств бюджета муниципального образования Киржачский район, предусмотренных на реализацию муниципальных программ муниципального образования Киржачский район «Социальное и демографическое развитие Киржачского района», «Противодействие злоупотреблению наркотиками и их незаконному обороту», «Формирование доступной среды жизнедеятельности для инвалидов  муниципального образования Киржачский район», «Реализация государственной национальной политики в Киржачском районе Владимирской области»                      </t>
  </si>
  <si>
    <t>1500220060</t>
  </si>
  <si>
    <t>Р-1.3.1.009</t>
  </si>
  <si>
    <t xml:space="preserve">Организация и проведение районных спортивных и творческих мероприятий, фестивалей, конкурсов </t>
  </si>
  <si>
    <t>1500220270</t>
  </si>
  <si>
    <t>Р-2.3.1.010</t>
  </si>
  <si>
    <t xml:space="preserve">Расходы на обеспечение деятельности (оказание услуг) учреждений дополнительного образования детей в сфере культуры. </t>
  </si>
  <si>
    <t>131-ФЗ   06.10.2003 ст.15, подстатья 1, п.11</t>
  </si>
  <si>
    <t>Постановление администрации Киржачского района от 09.10.2019 №1349 "Об утверждении Порядка определения объема и условий предоставления субсидий из бюджета муниципального образования Киржачский район муниципальным бюджетным  учреждениям культуры и дополнительного образования детей сферы культуры на  финансовое обеспечение  выполнения муниципального задания на оказание муниципальных услуг (выполнение работ)"</t>
  </si>
  <si>
    <t xml:space="preserve">в целом   </t>
  </si>
  <si>
    <t xml:space="preserve">01.01.2020 </t>
  </si>
  <si>
    <t xml:space="preserve">не установлен      </t>
  </si>
  <si>
    <t>103010Я590</t>
  </si>
  <si>
    <t>Р-2.3.1.011</t>
  </si>
  <si>
    <t>Р-2.1.1.012</t>
  </si>
  <si>
    <t>1030172590</t>
  </si>
  <si>
    <t>Р-1.3.1.013</t>
  </si>
  <si>
    <t xml:space="preserve">Акция для детей и подростков из социально-неблагополучных семей "Дети, в школу собирайтесь!" </t>
  </si>
  <si>
    <t xml:space="preserve">1. Постановление администрации Киржачского района Владимирской области №237 от 11.03.2020 «Об утверждении порядка расходования средств бюджета муниципального образования Киржачский район, предусмотренных на реализацию муниципальных программ муниципального образования Киржачский район «Социальное и демографическое развитие Киржачского района», «Противодействие злоупотреблению наркотиками и их незаконному обороту», «Формирование доступной среды жизнедеятельности для инвалидов  муниципального образования Киржачский район», «Реализация государственной национальной политики в Киржачском районе Владимирской области»                                                                                                                                                                                                                                                                   2.  Постановление  администрации Киржачского района от 25.12.2020 №1421 "Об утверждении Порядка определения объема и условий предоставления субсидий на иные цели из бюджета муниципального образования Киржачский район муниципальным бюджетным  учреждениям культуры и дополнительного образования детей сферы культуры"                                                                  
</t>
  </si>
  <si>
    <t xml:space="preserve">1. 11.03.2020    2. 01.01.2021 </t>
  </si>
  <si>
    <t xml:space="preserve">1).не установлен       2).не установлен          </t>
  </si>
  <si>
    <t>0700110090</t>
  </si>
  <si>
    <t>Р-1.3.1.014</t>
  </si>
  <si>
    <t>Расходы на организацию деятельности муниципального волонтерского штаба</t>
  </si>
  <si>
    <t>0700221000</t>
  </si>
  <si>
    <t>Р-1.3.1.015</t>
  </si>
  <si>
    <t xml:space="preserve">Организация и проведение районных мероприятий по повышению социальной активности различных категорий граждан </t>
  </si>
  <si>
    <t>0700220470</t>
  </si>
  <si>
    <t>Р-2.3.1.016</t>
  </si>
  <si>
    <t>Р-1.3.1.017</t>
  </si>
  <si>
    <t xml:space="preserve">Проведение фестивалей, конкурсов, спортивных мероприятий, направленных на пропаганду здорового образа жизни, сохранение и укрепление здоровья  </t>
  </si>
  <si>
    <t>0700320182</t>
  </si>
  <si>
    <t>Р-2.3.1.018</t>
  </si>
  <si>
    <t>Р-1.3.1.019</t>
  </si>
  <si>
    <t>Проведение военно-спортивных мероприятий, патриотических акций, конкурсов военно-патриотической направленности</t>
  </si>
  <si>
    <t>0700420070</t>
  </si>
  <si>
    <t>Р-2.3.1.020</t>
  </si>
  <si>
    <t>0700421120</t>
  </si>
  <si>
    <t>Р-2.3.1.021</t>
  </si>
  <si>
    <t xml:space="preserve">Организация деятельности центра военно-патриотического воспитания и подготовки граждан к военной службе Киржачского района </t>
  </si>
  <si>
    <t>0700420530</t>
  </si>
  <si>
    <t>Р-2.3.1.022</t>
  </si>
  <si>
    <t xml:space="preserve">Проведение мероприятий по повышению общественной активности молодежи, творческой активности  </t>
  </si>
  <si>
    <t>0700520542</t>
  </si>
  <si>
    <t>Р-2.3.1.023</t>
  </si>
  <si>
    <t>Р-1.3.1.024</t>
  </si>
  <si>
    <t>Выплата премий активной молодежи Киржачского района</t>
  </si>
  <si>
    <t>0700521010</t>
  </si>
  <si>
    <t>360</t>
  </si>
  <si>
    <t xml:space="preserve">Выплата персональных стипендий -грантов администрации Киржачского района Владимирской области  лауреатам районного фестиваля «Солнечная карусель» </t>
  </si>
  <si>
    <t>0700510082</t>
  </si>
  <si>
    <t>Р-1.3.1.03026</t>
  </si>
  <si>
    <t xml:space="preserve">Мероприятия, направленные на повышение престижа семьи и брака, значимости семейных ценностей </t>
  </si>
  <si>
    <t>0700620550</t>
  </si>
  <si>
    <t>Р-2.3.1.027</t>
  </si>
  <si>
    <t xml:space="preserve">Выплата персональных стипендий администрации района «Надежда Земли Киржачской» и районного фестиваля детского творчества «Солнечная карусель» и проведение торжественных церемоний их вручения лауреатам </t>
  </si>
  <si>
    <t>0700510080</t>
  </si>
  <si>
    <t xml:space="preserve">Реализация социальных проектов </t>
  </si>
  <si>
    <t>1600420282</t>
  </si>
  <si>
    <t>Р-2.3.1.030</t>
  </si>
  <si>
    <t>Расходы на формирование доступной среды в учреждениях культуры и дополнительного образования детей в сфере культуры</t>
  </si>
  <si>
    <t>131-ФЗ   06.10.2003 ст.15, подстатья 1, п.19.1</t>
  </si>
  <si>
    <t>1600220990</t>
  </si>
  <si>
    <t>Р-2.3.1.031</t>
  </si>
  <si>
    <t>Расходы на обеспечение деятельности (оказание услуг) дворцов культуры, других учреждений культуры</t>
  </si>
  <si>
    <t>01.01.2020</t>
  </si>
  <si>
    <t>102010И590</t>
  </si>
  <si>
    <t>Р-2.3.1.032</t>
  </si>
  <si>
    <t xml:space="preserve"> 01.01.2021</t>
  </si>
  <si>
    <t>Р-2.3.1.033</t>
  </si>
  <si>
    <t>Расходы на обеспечение деятельности (оказание услуг) музея</t>
  </si>
  <si>
    <t>131-ФЗ   06.10.2003 ст.15.1, подстатья 1, п.1</t>
  </si>
  <si>
    <t>101020Ю590</t>
  </si>
  <si>
    <t>Р-2.3.1.034</t>
  </si>
  <si>
    <t>Р-2.3.1.035</t>
  </si>
  <si>
    <t>Строительство здания «Дом космонавтов», расположенного по адресу: Владимирская область, Киржачский район, вблизи д. Новоселово (земельный участок с кадастровым номером 33:02:020735:1251)</t>
  </si>
  <si>
    <t>Постановление  администрации Киржачского района от 25.04.2019г.№648 "О Порядке предоставления субсидий муниципальным, бюджетным и автономным учреждениям, муниципальным унитарным предприятиям на осуществление капитальных вложкний в обьекты капитального строительства муниципальной собственности муниципального образования Киржачский район или приобретение обьектов недвижимого имущества в муниципальную собственность муниципального образования Киржачский район"</t>
  </si>
  <si>
    <t>25.04.2019</t>
  </si>
  <si>
    <t>1010440330</t>
  </si>
  <si>
    <t>464</t>
  </si>
  <si>
    <t>Р-2.3.1.036</t>
  </si>
  <si>
    <t>Выполнение работ по реконструкции Мемориала на месте гибели Героев Советского Союза летчика-космонавта Ю.А. Гагарина и летчика-испытателя В.С. Серегина</t>
  </si>
  <si>
    <t>Р-2.3.1.037</t>
  </si>
  <si>
    <t>Расходы на обеспечение деятельности (оказание услуг) библиотек</t>
  </si>
  <si>
    <t>131-ФЗ   06.10.2003 ст.15, подстатья 1, п.19</t>
  </si>
  <si>
    <t>101010Э590</t>
  </si>
  <si>
    <t>Р-2.3.1.038</t>
  </si>
  <si>
    <t xml:space="preserve">Постановление  администрации Киржачского района от 25.12.2020 №1421 "Об утверждении Порядка определения объема и условий предоставления субсидий на иные цели из бюджета муниципального образования Киржачский район муниципальным бюджетным  учреждениям культуры и дополнительного образования детей сферы культуры"                                        </t>
  </si>
  <si>
    <t>Р-2.2.1.039</t>
  </si>
  <si>
    <t>Реализация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t>
  </si>
  <si>
    <t xml:space="preserve">1. Соглашение от 07.02.2023 №17630000-1-2023-008 о предоставлении субсидии из бюджета Владимирской области бюджету   муниципального образования Киржачский район на реализацию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библиотер области 
2. Постановление администрации Киржачског о района №430 от 11.04.2023г.«Об утверждении порядка расходования субсидии, выделенной из областного бюджета на реализацию мероприятий по модернизации библиотек в части формирования книжных фондов библиотек муниципального образования Киржачский район
3. Соглашение от 30.01.2024г. №17630000-1-2024-008 предоставлении субсидии из бюджета Владимирской области бюджету   Киржачского муниципального района Владимирской области на реализацию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 области                                                                                                                                                                                                                                                                                           4. Постановление администрации Киржачског о района №430 от 11.04.2023г. "Об утверждении порядка расходования субсидии, выделенной из областного бюджета на реализацию  мероприятий по модернизации библиотек в части комплектования книжных фондов библиотек муниципального образования Киржачский район"
</t>
  </si>
  <si>
    <t>1).07.02.2023      2).11.04.2023    3).30.01.2024                                                           4).06 03 2024</t>
  </si>
  <si>
    <t xml:space="preserve">1).31.12.2023    2).не установлен     3).31.12.2026   4).не установлен </t>
  </si>
  <si>
    <t>10101L5192</t>
  </si>
  <si>
    <t>Р-2.1.1.040</t>
  </si>
  <si>
    <t>2.3.1. 041</t>
  </si>
  <si>
    <t>Р-2.2.3.042</t>
  </si>
  <si>
    <t>Р-2.3.3.043</t>
  </si>
  <si>
    <t>Р-2.3.1.044</t>
  </si>
  <si>
    <t>131-ФЗ  06.10.2003  ст.15, подстатья 1, п.6.2</t>
  </si>
  <si>
    <t xml:space="preserve">Постановление администрации Киржачского района Владимирской области №237 от 11.03.2020 «Об утверждении порядка расходования средств бюджета муниципального образования Киржачский район, предусмотренных на реализацию муниципальных программ муниципального образования Киржачский район «Социальное и демографическое развитие Киржачского района», «Противодействие злоупотреблению наркотиками и их незаконному обороту», «Формирование доступной среды жизнедеятельности для инвалидов  муниципального образования Киржачский район», «Реализация государственной национальной политики в Киржачском районе Владимирской области»                                    
</t>
  </si>
  <si>
    <t xml:space="preserve">11.03.2020г.   </t>
  </si>
  <si>
    <t xml:space="preserve">не установлен                 </t>
  </si>
  <si>
    <t>Р-2.3.1.045</t>
  </si>
  <si>
    <t>Мероприятия, направленные на развитие народного творчества, национальных искусств, ремесел</t>
  </si>
  <si>
    <t>2100220730</t>
  </si>
  <si>
    <t>Р-2.2.1.047</t>
  </si>
  <si>
    <t>Обеспечение развития и укрепления материально-технической базы домов культуры в населенных пунктах с числом жителей до 50 тысяч человек</t>
  </si>
  <si>
    <t>Постановление администрации Киржачског о района №431 от 11.04.2023г.«Об утверждении порядка расходования субсидии, выделенной из областного бюджета на обеспечение развития и укрепления материально-технической базы домов культуры в населенных пунктах с числом жителей до 50 тысяч человек</t>
  </si>
  <si>
    <t>11.04.2023</t>
  </si>
  <si>
    <t>10401L4670</t>
  </si>
  <si>
    <t>Р-2.1.1.048</t>
  </si>
  <si>
    <t>Р-2.3.1.049</t>
  </si>
  <si>
    <t>Р-2.1.1.050</t>
  </si>
  <si>
    <t>Расходы на  мероприятия по укреплению материально-технической базы муниципальных учреждений культуры</t>
  </si>
  <si>
    <t>Постановление  администрации Киржачского района от 21.05.2024 №653 "Об утверждении Порядка определения объема и условий предоставления субсидий , выделенной из областного бюджета на укрепление материально-технической базы муниципальных учреждений культуры"</t>
  </si>
  <si>
    <t xml:space="preserve"> 21.05.2024   </t>
  </si>
  <si>
    <t xml:space="preserve">не установлен           </t>
  </si>
  <si>
    <t>1040170531</t>
  </si>
  <si>
    <t>2.3.1. 051</t>
  </si>
  <si>
    <t>Софинансирование расходов на  мероприятия по укреплению материально-технической базы муниципальных учреждений культуры</t>
  </si>
  <si>
    <t>10401S0531</t>
  </si>
  <si>
    <t>Р-2.2.1.052</t>
  </si>
  <si>
    <t>Расходы на техническое оснащение муниципальных музеев</t>
  </si>
  <si>
    <t>Постановление администрации Киржачског о района от 06.03.2024 №231 "Об утверждении порядка расходования субсидии, выделенной из областного бюджета на техническое оснащение муниципального бюджетного учреждения «Киржачский районный историко-краеведческий и художественный музей»"</t>
  </si>
  <si>
    <t>06.03.2024</t>
  </si>
  <si>
    <t>104A155900</t>
  </si>
  <si>
    <t>Р-2.1.1.053</t>
  </si>
  <si>
    <t>Р-2.3.1.054</t>
  </si>
  <si>
    <t>МКУ "Управление культуры Киржачского района"</t>
  </si>
  <si>
    <t>0000000000</t>
  </si>
  <si>
    <t>Р-1.3.1.055</t>
  </si>
  <si>
    <t xml:space="preserve">Расходы на обеспечение деятельности (оказание услуг) муниципального казенного учреждения "Управление культуры Киржачского района" </t>
  </si>
  <si>
    <t xml:space="preserve">Постановление администрации Киржачского района от 01.03.2022 г. №327 "Об утверждении порядка расходования средств бюджета муниципального образования, предусмотренных на реализацию муниципальной программы муниципального образования Киржачский район "Развитие культуры "                      </t>
  </si>
  <si>
    <t xml:space="preserve"> в целом  </t>
  </si>
  <si>
    <t xml:space="preserve"> 01.03.2022</t>
  </si>
  <si>
    <t>106010К590</t>
  </si>
  <si>
    <t>321</t>
  </si>
  <si>
    <t>Р-1.3.1.056</t>
  </si>
  <si>
    <t>Оплата налога за памятники градостроительства и архитектуры</t>
  </si>
  <si>
    <t>131-ФЗ   06.10.2003 ст.15, подстатья 1, п.19.3</t>
  </si>
  <si>
    <t>1060120390</t>
  </si>
  <si>
    <t xml:space="preserve">Расходы на содержание объектов недвижимости  и  имущества, находящихся по адресу Владимирская область, р-н Киржачский, МО город Киржач (городское поселение), г. Киржач, ул. Ленинградская, д.92 </t>
  </si>
  <si>
    <t>1060121150</t>
  </si>
  <si>
    <t>Р-1.3.1.058</t>
  </si>
  <si>
    <t>Р-1.3.1.060</t>
  </si>
  <si>
    <t>Реализация инициативных проектов, имеющих приоритетное значение для жителей Киржачского района и определяемых с учетом их мнения, в сфере культуры</t>
  </si>
  <si>
    <t>10 6 03 29200</t>
  </si>
  <si>
    <t>Р-2.1.1.061</t>
  </si>
  <si>
    <t>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РФ от 7.05.2012 г. №597, от 01.06.2012 г. №761</t>
  </si>
  <si>
    <t>Указ Президента РФ                                 №597 от 07.05.2012г.;            Указ Президента РФ                                         №761 от 01.06.2012г.</t>
  </si>
  <si>
    <t xml:space="preserve">Постановление администрации Киржачског о района №735 от 31.05.2018г.«Об утверждении порядка расходования субсидии, выделенной из областного бюджета на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07 мая 2012 года №597, от 01 июня 2012 года №761»                                                                                                                                                                                   </t>
  </si>
  <si>
    <t xml:space="preserve"> в целом</t>
  </si>
  <si>
    <t>1030170390</t>
  </si>
  <si>
    <t>1010170390</t>
  </si>
  <si>
    <t>1010270390</t>
  </si>
  <si>
    <t>1020170390</t>
  </si>
  <si>
    <t>Р-2.1.3.062</t>
  </si>
  <si>
    <t>Р-2.3.1.063</t>
  </si>
  <si>
    <t>Софинансирование на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РФ от 7.05.2012 г. №597, от 01.06.2012 г. №761</t>
  </si>
  <si>
    <t>10301S0390</t>
  </si>
  <si>
    <t>10101S0390</t>
  </si>
  <si>
    <t>10102S0390</t>
  </si>
  <si>
    <t>10201S0390</t>
  </si>
  <si>
    <t>Р-1.1.2.064</t>
  </si>
  <si>
    <t>Предоставление компенсации по оплате за содержание и ремонт жилья, услуг теплоснабжения (отопления) и электроснабжения работникам культуры муниципальных учреждений, а также компенсации расходов на оплату жилых помещений, отопления и освещения педагогическим работникам муниципальных образовательных организаций дополнительного образования детей в сфере культуры</t>
  </si>
  <si>
    <t>Закон Владимир-ской области                      №122-ОЗ от 07.12.2020</t>
  </si>
  <si>
    <t>Постановление администрации Киржачского района Владимирской области от 28.01.2022 №130 "Об утверждении порядка предоставления компенсации по оплате за содержание и ремонт жилья, услуг теплоснабжения (отопления) и электроснабжения работникам культуры муниципальных учреждений, а также компенсации расходов на оплату жилых помещений, отопления и освещения педагогическим работникам муниципальных образовательных организаций дополнительного образования детей в сфере культуры"</t>
  </si>
  <si>
    <t>1060271960</t>
  </si>
  <si>
    <t xml:space="preserve"> Расходы за счет межбюджетных трансфертов, перечисляемых из бюджета муниципального образования город Киржач Киржачского района Владимирской области в соответствии с заключенным соглашением на обеспечение деятельности учреждений культуры города</t>
  </si>
  <si>
    <t>Р-2.3.3.065</t>
  </si>
  <si>
    <t>Обеспечение деятельности библиотек города</t>
  </si>
  <si>
    <t>131-ФЗ   06.10.2003 ст.14, подстатья 1, п.11</t>
  </si>
  <si>
    <t>Постановление администрации Киржачского района Владимирской области от 02.08.2024 №1062   "О порядке предоставления и расходования межбюджетных трансфертов, передаваемых из бюджета муниципального образования город Киржач Киржачского района Владимирской области на осуществление части полномочий в соответствии с заключенным Соглашением между администрацией муниципального образования город Киржач Киржачского района Владимирской области и администрацией Киржачского района Владимирской области о передаче  части полномочий по решению вопросов местного значения"</t>
  </si>
  <si>
    <t>02.08.2024г.</t>
  </si>
  <si>
    <t>10101П0241</t>
  </si>
  <si>
    <t>Р-2.3.3.066</t>
  </si>
  <si>
    <t xml:space="preserve"> Реализация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 </t>
  </si>
  <si>
    <t>Р-2.3.3.067</t>
  </si>
  <si>
    <t>Обеспечение деятельности учреждений культуры города</t>
  </si>
  <si>
    <t>131-ФЗ   06.10.2003 ст.14, подстатья 1, п.12</t>
  </si>
  <si>
    <t>10201П0242</t>
  </si>
  <si>
    <t>Р-2.1.3.068</t>
  </si>
  <si>
    <t>Поддержка любительских творческих коллективов</t>
  </si>
  <si>
    <t>102A27184S</t>
  </si>
  <si>
    <t>Р-2.3.3.069</t>
  </si>
  <si>
    <t>0700220471</t>
  </si>
  <si>
    <t>Р-2.3.3.070</t>
  </si>
  <si>
    <t>Мероприятия по патриотическому воспитанию населения</t>
  </si>
  <si>
    <t>0700421122</t>
  </si>
  <si>
    <t>Р-2.3.3.071</t>
  </si>
  <si>
    <t>0700520543</t>
  </si>
  <si>
    <t>Р-2.3.3.072</t>
  </si>
  <si>
    <t>0700620551</t>
  </si>
  <si>
    <t>Р-2.3.3.073</t>
  </si>
  <si>
    <t xml:space="preserve">Поддержка общественных инициатив и мероприятий, направленных на формирование и укрепление гражданского патриотизма и российской гражданской идентичности  </t>
  </si>
  <si>
    <t>2100120721</t>
  </si>
  <si>
    <t>Р-1.3.3.074</t>
  </si>
  <si>
    <t xml:space="preserve"> Обеспечение организации бухгалтерского учета </t>
  </si>
  <si>
    <t>10601П0243</t>
  </si>
  <si>
    <t>Р-1.3.3.075</t>
  </si>
  <si>
    <t xml:space="preserve">Оплата труда вспомогательного персонала </t>
  </si>
  <si>
    <t>99900П0244</t>
  </si>
  <si>
    <t>Р-2.1.3.076</t>
  </si>
  <si>
    <t>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№597, от 1 июня 2012 года №761</t>
  </si>
  <si>
    <t>1010170391</t>
  </si>
  <si>
    <t>1020170392</t>
  </si>
  <si>
    <t>Р-2.3.3.077</t>
  </si>
  <si>
    <t>Софинансирование на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№597, от 1 июня 2012 года №761</t>
  </si>
  <si>
    <t>10101S0391</t>
  </si>
  <si>
    <t>10201S0392</t>
  </si>
  <si>
    <t>Комитет по управлению муниципальным имуществом администрации Киржачского района</t>
  </si>
  <si>
    <t>Расходы на выплаты по оплате труда работников органов местного самоуправления в рамках непрограммных расходов органов исполнительной власти</t>
  </si>
  <si>
    <t xml:space="preserve"> № 131-ФЗ от 06.10.2003                                       ст.17,пст.1,п.9</t>
  </si>
  <si>
    <t xml:space="preserve">1) Постановление администрации района от 08.10.2018 № 1410 "Об утверждении Положения о комитете по управлению муниципальным имуществом администрации Киржачского района"                                            2) Решение Совета народных депутатов Киржачского района от 26.12.2007  № 34/546 "Об утверждении нормативных правовых актов об оплате труда муниципальных служащих и лиц, замещающих муниципальные должности в муниципальном образовании Киржачский района Владимирской области (с учетом изменений) </t>
  </si>
  <si>
    <t xml:space="preserve">1)в целом          2) в целом </t>
  </si>
  <si>
    <t xml:space="preserve">1) с момента опубликования                   2) 01.01.2008  </t>
  </si>
  <si>
    <t xml:space="preserve"> не установлен</t>
  </si>
  <si>
    <t xml:space="preserve">1) Постановление администрации района от 08.10.2018 № 1410 "Об утверждении Положения о комитете по управлению муниципальным имуществом администрации Киржачского района" </t>
  </si>
  <si>
    <t>1) с момента опубликования</t>
  </si>
  <si>
    <t xml:space="preserve"> 2) Решение Киржачского районного Совета народных депутатов от 31.10.2012 № 22/190 " Об утверждении Положения о порядке управления и распоряжения муниципальной собственностью Киржачского района Владимирской области" (с изменениями)    </t>
  </si>
  <si>
    <t>2) с момента опубликования</t>
  </si>
  <si>
    <t>Р-4.3.1.003</t>
  </si>
  <si>
    <t xml:space="preserve">Оценка недвижимости, признание прав и регулирование отношений по государственной и муниципальной собственности в рамках непрограммных расходов  органов исполнительной власти </t>
  </si>
  <si>
    <t xml:space="preserve"> № 131-ФЗ от 06.10.2003                                       ст.15,пст.1,п.3</t>
  </si>
  <si>
    <t>Решение Совета народных депутатов Киржачского района от 21.11.2008 №47/715 "О выделении ассигнований на обеспечение работ по управлению и распоряжению государственным и муниципальным имуществом " (с изменениями)</t>
  </si>
  <si>
    <t>9990020080</t>
  </si>
  <si>
    <t>Р-4.3.1.004</t>
  </si>
  <si>
    <t xml:space="preserve">Расходы на уплату налогов по имуществу, переданному из казны муниципального образования Киржачский район на баланс комитета по управлению муниципальным имуществом администрации Киржачского района в рамках непрограммных расходов органов исполнительной власти  </t>
  </si>
  <si>
    <t xml:space="preserve">Решение Киржачского районного Совета народных депутатов от 31.10.2012 № 22/190 " Об утверждении Положения о порядке управления и распоряжения муниципальной собственностью Киржачского района Владимирской области" (с изменениями)    </t>
  </si>
  <si>
    <t>с момента опубликования</t>
  </si>
  <si>
    <t>9990020240</t>
  </si>
  <si>
    <t>Расходы на оплату коммунальных услуг зданий,  находящихся в казне муниципального образования Киржачский район</t>
  </si>
  <si>
    <t>1) Постановление администрации Киржачского района от 04.09.2024 №  1248 "Об утверждении лимитов  потребления  коммунальных услуг (тепло-, электро-, водоснабжения и водоотведения), топлива и услуг связи главным распорядителям и получателям  средств бюджета муниципального района на 2025  год"</t>
  </si>
  <si>
    <t>2) Постановление администрации района от 01.09.2023 № 1586 "Об утверждении лимитов  потребления  коммунальных услуг (тепло-, электро-, водоснабжения и водоотведения), топлива и услуг связи главным распорядителям и получателям  средств бюджета муниципального района на 2024  год"</t>
  </si>
  <si>
    <t>Расходы на эксплуатацию и содержание имущества, состоящего на балансе комитета по управлению имуществом администрации Киржачского района, в рамках непрограммных расходов органов исполнительной власти</t>
  </si>
  <si>
    <t xml:space="preserve">Решение Киржачского районного Совета народных депутатов от 31.10.2012 № 22/190 " Об утверждении Положения о порядке управления и распоряжения муниципальной собственностью Киржачского района Владимирской области"     </t>
  </si>
  <si>
    <t>9990020700</t>
  </si>
  <si>
    <t>Р-4.2.1.008</t>
  </si>
  <si>
    <t>Поощрения муниципальных управленческих команд за достижение показателей деятельности органов исполнительных власти субъектов Российской Федерации</t>
  </si>
  <si>
    <t>1) Постановление администрации Киржачского района Владимирской области от 18.07.2023 № 927 "О распределении средств прочей дотации , предоставленной из областного бюджета на поощрение муниципальных управленческих команд за достижение показателей деятельности органов исполнительной власти субьектов Российской Федерации, и утверждении   Порядка выплаты  выплаты поощрения лицам, входящим в муниципальные управленческие команды"                                                                 2) Постановление администрации Киржачского района Владимирской области     от 15.07.2024 № 951 «О распределении средств прочей дотации, предоставленной из областного бюджета для поощрения муниципальных  управленческих команд за достижение значений (уровней) показателей деятельности органов исполнительных органов Владимирской области в 2023 году, и утверждении Порядка выплаты поощрения лицам, входящим в муниципальные управленческие команды»</t>
  </si>
  <si>
    <t>1. в целом             2. в целом</t>
  </si>
  <si>
    <t>1. 18.07.2023               2. 15.07.2024</t>
  </si>
  <si>
    <t>1. 1 год     2. 1 год</t>
  </si>
  <si>
    <t xml:space="preserve">  Мероприятия по проведению аудиторской проверки финансово-хозяйственной деятельности муниципальных унитарных предприятий муниципального образования Киржачский район</t>
  </si>
  <si>
    <t>9990023050</t>
  </si>
  <si>
    <t>Управление образования администрации Киржачского района</t>
  </si>
  <si>
    <t>Управление образования администрации района</t>
  </si>
  <si>
    <t>Р-2.3.1.01</t>
  </si>
  <si>
    <t xml:space="preserve">Укрепление антитеррористической защищенности, пожарной безопасности, обновление материально-технической базы образовательных организаций </t>
  </si>
  <si>
    <t>Федеральный закон от 06.10.2003 N 131-ФЗ "Об общих принципах организации местного самоуправления в Российской Федерации"  (ст.15, часть 1, п.11)</t>
  </si>
  <si>
    <t xml:space="preserve">Решение Совета народных депутатов Киржачского района Владимирской области от 24.12.2008 №49/749 "Об организации деятельности муниципальных образовательных учреждений и порядке их финансирования"
</t>
  </si>
  <si>
    <t>0800120850</t>
  </si>
  <si>
    <t>Постановление администрации Киржачского района Владимирской области от 25.12.2019 №1791 «Об утверждении Порядка определения объема и условий предоставления субсидий на иные цели из бюджета муниципального образования Киржачский район муниципальным бюджетным образовательным учреждениям и учреждениям дополнительного образования детей, подведомственным управлению образования администрации района»</t>
  </si>
  <si>
    <t xml:space="preserve">пп.1.2. абз.3,4, п.2.5 пп.2.5.3 </t>
  </si>
  <si>
    <t>Р-1.3.1.02</t>
  </si>
  <si>
    <t xml:space="preserve">Расходы на обеспечение деятельности  (оказание услуг) муниципальных казённых дошкольных образовательных учреждений </t>
  </si>
  <si>
    <t>Решение Совета народных депутатов Киржачского района Владимирской области от 24.12.2008 №49/749 "Об организации деятельности муниципальных образовательных учреждений и порядке их финансирования"</t>
  </si>
  <si>
    <t>0910104590</t>
  </si>
  <si>
    <t>Р-2.3.1.03</t>
  </si>
  <si>
    <t>Расходы на обеспечение деятельности  (оказание услуг) муниципальных бюджетных дошкольных образовательных учреждений</t>
  </si>
  <si>
    <t xml:space="preserve">Решение Совета народных депутатов Киржачского района Владимирской области от 24.12.2008 №49/749 "Об организации деятельности муниципальных образовательных учреждений и порядке их финансирования"    </t>
  </si>
  <si>
    <t>0910105590</t>
  </si>
  <si>
    <t xml:space="preserve"> Постановление  Администрации Киржачского района от 31.12.2019 №1851 "Об утверждении Порядка определения объема и условий предоставления субсидий из бюджета муниципального образования Киржачский район бюджетным образовательным учреждениям и учреждениям дополнительного образования детей,подведомственных управлению образования Киржачского района на финансовое обеспечение выполнения муниципального задания на оказание муниципальных услуг (выполнение работ)</t>
  </si>
  <si>
    <t>Постановление администрации Киржачского района от 25.12.2019 №1791 "Об утверждении Порядка определения объема и условий предоставления субсидий на иные цели  из бюджета муниципального  образования Киржачский район  муниципальным бюджетным образовательным  учреждениям и учреждениям дополнительного образования детей, подведомственным управлению образования администрации района</t>
  </si>
  <si>
    <t>с 01.01.2020</t>
  </si>
  <si>
    <t>Р-2.3.1.04</t>
  </si>
  <si>
    <t xml:space="preserve">Капитальный ремонт учреждений образования </t>
  </si>
  <si>
    <t>Постановление администрации Киржачского района от 25.12.2019 №1791 "Об утверждении Порядка определения объема и условий предоставления субсидий на иные цели  из бюджета муниципального  образования Киржачский район  муниципальным бюджетным образовательным  учреждениям и учреждениям дополнительного образования детей, подведомственным управлению образования администрации района"</t>
  </si>
  <si>
    <t xml:space="preserve">пп.1.2. абз.3, п.2.5 пп.2.5.2 </t>
  </si>
  <si>
    <t>Р-4.1.1.05</t>
  </si>
  <si>
    <t>Предоставление мер социальной поддержки педагогическим работникам и иным категориям граждан, работающим в муниципальных образовательных организациях, расположенных в сельских населенных пунктах, поселках городского типа (поселках, относящихся к городским населенным пунктам)</t>
  </si>
  <si>
    <t xml:space="preserve">Федеральный закон от 29.12.2012 N 273-ФЗ "Об образовании в Российской Федерации"(статья 47, ч.8)
</t>
  </si>
  <si>
    <t>Закон ВО от 05.10.2020 №73-ОЗ "О наделении органов местного самоуправления муниципальных образований ВО отдельными государственными полномочиями ВО по предоставлению мер социальной поддержки педагогическим работникам и ным категориям  граждан, работающим в муниципальных образовательных организациях, расположенных в сельских населенных пунктах, поселках городского типа (поселках, относящихся к городским населенным пунктам)</t>
  </si>
  <si>
    <t>0910170590</t>
  </si>
  <si>
    <t>Постановление главы района от 20.05.2011 №216 "О предоставлении мер социальной поддержки педагогическим работникам и иным специалистам образовательных учреждений системы образования Киржачского района" (Закон Владимирской области от 02.10.2007 года №120-ОЗ«О социальной поддержке и социальном обслуживании отдельных категорий граждан во Владимирской области")</t>
  </si>
  <si>
    <t>Р-1.1.1.06</t>
  </si>
  <si>
    <t xml:space="preserve">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обеспечение дополнительного образования детей в муниципальных общеобразовательных организациях </t>
  </si>
  <si>
    <t xml:space="preserve">Постановление администрации Киржачского района от 04.03.2020 №204 "О мерах по реализации постановления администрации Владимирской области от 21.01.2020 №24 «Об утверждении нормативов предусмотренных пунктом 3 статьи 8 Федерального закона от 29.12.2012 №273-Ф" </t>
  </si>
  <si>
    <t>0910171830</t>
  </si>
  <si>
    <t>Р-2.1.1.06</t>
  </si>
  <si>
    <t>Р-1.2.1.07</t>
  </si>
  <si>
    <t xml:space="preserve">Поддержка приоритетных направлений развития отрасли образования (мероприятия по антитеррористической защищенности и безопасности в муниципальных образовательных организацих и подготовке муниципальных образовательных организаций к началу учебного года и оздоровительных лагерей к летнему периоду) </t>
  </si>
  <si>
    <t>Постановления администрации Киржачского района Владимирской области от 04.03.2019 №301 «Об утверждении Порядка расходования субсидии из областного бюджета на поддержку приоритетных направлений развития отрасли образования»</t>
  </si>
  <si>
    <t>0910171473</t>
  </si>
  <si>
    <t>Р-2.1.1.07</t>
  </si>
  <si>
    <t>Р-1.3.1.08</t>
  </si>
  <si>
    <t xml:space="preserve">Софинансирование поддержки приоритетных направлений развития отрасли образования (мероприятия по антитеррористической защищенности и безопасности в муниципальных образовательных организацих и подготовке муниципальных образовательных организаций к началу учебного года и оздоровительных лагерей к летнему периоду) </t>
  </si>
  <si>
    <t>09101S1473</t>
  </si>
  <si>
    <t>Р-2.3.1.08</t>
  </si>
  <si>
    <t>Р-2.1.1.09</t>
  </si>
  <si>
    <t>Премиальные выплаты педагогическим работникам муниципальных образовательных организаций по итогам работы за 2022/2023 учебный год</t>
  </si>
  <si>
    <t>Постановление администрации Киржачского района от 30.08.2023 №1162 "О премиальной выплате в 2023 году работникам муниципальных образовательных организаций по итогам работы за 2022/2023 учебный год"</t>
  </si>
  <si>
    <t>0910172590</t>
  </si>
  <si>
    <t>Р-4.3.1.10</t>
  </si>
  <si>
    <t>Расходы по проезду на общественном транспорте (кроме такси) до места работы и обратно педагогическим работникам образовательных учреждений, расположенных в сельской местности, проживающим в другой местности</t>
  </si>
  <si>
    <t xml:space="preserve">Федеральный закон от 29.12.2012 N 273-ФЗ  "Об образовании в Российской Федерации"  п. 7 ч. 5 ст. 47
</t>
  </si>
  <si>
    <t>0910110060</t>
  </si>
  <si>
    <t>Закон Владимирской области от 02.10.2007 N 120-ОЗ "О социальной поддержке и социальном обслуживании отдельных категорий граждан во Владимирской                                 ( ст. 41 п.1, ст.3, п.3)</t>
  </si>
  <si>
    <t>Постановление адм.Киржачского района от 03.04.2013 №454 "Об утв. Порядка опл. расх. по проезду на общественном транспорте (кроме такси) до места работы и обратно педагогических работников образовательных учреждений, расположенных в сельской местности, проживающим в другой местности"</t>
  </si>
  <si>
    <t>Р-2.3.1.11</t>
  </si>
  <si>
    <t>Обеспечение образовательных учреждений первичными средствами пожаротушения, установка аварийного эвакуационного освещения</t>
  </si>
  <si>
    <t>1100220140</t>
  </si>
  <si>
    <t>пп 1.2 абз.17,  п.2.1. пп.2.5.16</t>
  </si>
  <si>
    <t>Р-1.3.1.12</t>
  </si>
  <si>
    <t xml:space="preserve"> Формирование доступной среды в сфере образования (реконструкция, переоборудование и оснащение элементами доступности помещений и сооружений на них)</t>
  </si>
  <si>
    <t>Федеральный закон от 06.10.2003 N 131-ФЗ "Об общих принципах организации местного самоуправления в Российской Федерации"  (ст.15, часть 1, п.11);                Федеральный закон от 29.12.2012 № 273-ФЗ "Об образовании в Российской Федерации" (ст.79, часть 2, часть 4)</t>
  </si>
  <si>
    <t xml:space="preserve">
  Постановление администрации Киржачского района от 25.12.2019 №1791 "Об утверждении Порядка определения объема и условий предоставления субсидий на иные цели  из бюджета муниципального  образования Киржачский район  муниципальным бюджетным образовательным  учреждениям и учреждениям дополнительного образования детей, подведомственным управлению образования администрации района"</t>
  </si>
  <si>
    <t>пп.1.2. абз.10, п.2.5 пп.2.5.9</t>
  </si>
  <si>
    <t>1600220690</t>
  </si>
  <si>
    <t>Р-2.3.1.12</t>
  </si>
  <si>
    <t>Р-2.3.1.13</t>
  </si>
  <si>
    <t>Приведение в нормативное состояние территорий муниципальных образовательных организаций</t>
  </si>
  <si>
    <t>0910170442</t>
  </si>
  <si>
    <t>Р-1.3.1.14</t>
  </si>
  <si>
    <t>Расходы на обеспечение деятельности  муниципальных казённых школ-детских садов, школ начальных, неполных средних и средних</t>
  </si>
  <si>
    <t>0910106590</t>
  </si>
  <si>
    <t>Р-2.3.1.15</t>
  </si>
  <si>
    <t xml:space="preserve">Расходы на обеспечение деятельности  муниципальных бюджетных школ-детских садов, школ начальных, неполных средних и средних </t>
  </si>
  <si>
    <t>0910107590</t>
  </si>
  <si>
    <t>Постановление  Администрации Киржачского района от 31.12.2019 №1851 "Об утверждении Порядка определения объема и условий предоставления субсидий из бюджета муниципального образования Киржачский район бюджетным образовательным учреждениям и учреждениям дополнительного образования детей,подведомственных управлению образования Киржачского района на финансовое обеспечение выполнения муниципального задания на оказание муниципальных услуг (выполнение работ)</t>
  </si>
  <si>
    <t xml:space="preserve"> 01.01.2020</t>
  </si>
  <si>
    <t>Р-1.3.1.16</t>
  </si>
  <si>
    <t>Р-2.3.1.17</t>
  </si>
  <si>
    <t>Р-2.3.1.18</t>
  </si>
  <si>
    <t xml:space="preserve">Строительство пристроя к зданию МБОУ СОШ №5, расположенному по адресу: Владимирская область, город Киржач, улица 40 лет Октября, дом 17 </t>
  </si>
  <si>
    <t>Постановление администрации Киржачского района Владимирской области от 25.04.2019         № 648 "О Порядке предоставления субсидий муниципальным бюджетным и автономным учреждениям, муниципальным унитарным предприятиям на осуществление капитальных вложений в объекты капитального строительства муниципальной собственности муниципального образования Киржачский район или приобретение объектов недвижимого имущества в муниципальную собственность муниципального образования Киржачский район"</t>
  </si>
  <si>
    <t>0910140270</t>
  </si>
  <si>
    <t>Постановлением администрации Владимирской области от 31.01.2019 №48 «О Государственной программе Владимирской области «Развитие образования»</t>
  </si>
  <si>
    <t>Прил.20</t>
  </si>
  <si>
    <t>Р-1.3.1.19</t>
  </si>
  <si>
    <t>Расходы по проезду на общественном транспорте (кроме такси) до места работы и обратно педагогическим работникам образовательных учреждений, расположенных в сельской местности, проживающим в другой местности.</t>
  </si>
  <si>
    <t xml:space="preserve">
Федеральный закон от 29.12.2012 N 273-ФЗ  "Об образовании в Российской Федерации"  п. 7 ч. 5 ст. 47
</t>
  </si>
  <si>
    <t>Р-2.3.1.19</t>
  </si>
  <si>
    <t>Р-1.1.1.20</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</si>
  <si>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образованя детей в муниципальных общеобразовательных организацях</t>
  </si>
  <si>
    <t>Р-2.1.1.20</t>
  </si>
  <si>
    <t>Р-1.2.1.21</t>
  </si>
  <si>
    <t>Ежемесячное денежное вознаграждение за классное руководство педагогическим работникам муниципальных общеобразовательных организаций, реализующих образовательные программы начального общего образования, образовательные програмы основного общего образования, образовательные программы среднего общего образования</t>
  </si>
  <si>
    <t>Постановление администрации Киржачского района от 31.05.2023 № 690 "Об утверждении Порядка расходования иного межбюджетного трансферта на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</si>
  <si>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0910153031</t>
  </si>
  <si>
    <t>Р-2.2.1.21</t>
  </si>
  <si>
    <t>Р-2.2.1.22</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</si>
  <si>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образовательных организаций</t>
  </si>
  <si>
    <t>Постановление администрации Киржачского района от 13.09.2024 № 1280 "Об утверждении Порядка расходования иного межбюджетного трансферта из областного бюджета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t>
  </si>
  <si>
    <t>0910150501</t>
  </si>
  <si>
    <t>Р-2.2.1.23</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</si>
  <si>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</si>
  <si>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Постановление администрации Киржачского района от 25.08.2023 №1156 "Об утверждении Порядка расходования иного межбюджетного трансферта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</si>
  <si>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091EВ51790</t>
  </si>
  <si>
    <t>Р-2.1.1.23</t>
  </si>
  <si>
    <t>Р-2.1.1.24</t>
  </si>
  <si>
    <t>Дополнительное финансовое обеспечение деятельности групп продленного дня в муниципальных общеобразовательных организациях для обучающихся 1 классов</t>
  </si>
  <si>
    <t>Федеральный закон от 06.10.2003 N 131-ФЗ "Об общих принципах организации местного самоуправления в Российской Федерации"                                     (ст.15, часть 1, п.11);       Федеральный закон от 29.12.2012 №273-ФЗ "Об образовании в Российской Федерации"                            (ст. 8, ч.2; ст.66, ч.7)</t>
  </si>
  <si>
    <t>Постановление  Администрации Киржачского района от 31.12.2019 №1851 "Об утверждении Порядка определения объема и условий предоставления субсидий из бюджета муниципального образования Киржачский район бюджетным образовательным учреждениям и учреждениям дополнительного образования детей,подведомственных управлению образования Киржачского района на финансовое обеспечение выполнения муниципального задания на оказание муниципальных услуг (выполнение работ)"</t>
  </si>
  <si>
    <t>0910172610</t>
  </si>
  <si>
    <t>Р-2.1.1.25</t>
  </si>
  <si>
    <t>Федеральный закон от 06.10.2003 N 131-ФЗ "Об общих принципах организации местного самоуправления в Российской Федерации"             (ст.15, часть 1, п.11);       Федеральный закон от 29.12.2012 №273-ФЗ "Об образовании в Российской Федерации"                            (ст. 8, ч.2; ст.66, ч.7)</t>
  </si>
  <si>
    <t>09101S2610</t>
  </si>
  <si>
    <t>Р-2.1.1.26</t>
  </si>
  <si>
    <t>Поддержка приоритетных направлений развития отрасли образования (дополнительное финансовое обеспечение деятельности групп продленного дня в муниципальных образовательных организациях для обучающихся 1 классов)</t>
  </si>
  <si>
    <t>Федеральный закон от 06.10.2003 N 131-ФЗ "Об общих принципах организации местного самоуправления в Российской Федерации"                                                                            (ст.15, часть 1, п.11);       Федеральный закон от 29.12.2012 №273-ФЗ "Об образовании в Российской Федерации"                            (ст. 8, ч.2; ст.66, ч.7)</t>
  </si>
  <si>
    <t>Постановления администрации Киржачского района Владимирской области от 04.03.2019         № 301 «Об утверждении Порядка расходования субсидии из областного бюджета на поддержку приоритетных направлений развития отрасли образования»</t>
  </si>
  <si>
    <t>0910171475</t>
  </si>
  <si>
    <t>Р-2.3.1.27</t>
  </si>
  <si>
    <t>Софинансирование поддержки приоритетных направлений развития отрасли образования (дополнительное финансовое обеспечение деятельности групп продленного дня в муниципальных образовательных организациях для обучающихся 1 классов)</t>
  </si>
  <si>
    <t>Федеральный закон от 06.10.2003 N 131-ФЗ "Об общих принципах организации местного самоуправления в Российской Федерации"                                                (ст.15, часть 1, п.11);       Федеральный закон от 29.12.2012 №273-ФЗ "Об образовании в Российской Федерации"                            (ст. 8, ч.2; ст.66, ч.7)</t>
  </si>
  <si>
    <t>Постановления администрации Киржачского района Владимирской области от 04.03.2019 № 301 «Об утверждении Порядка расходования субсидии из областного бюджета на поддержку приоритетных направлений развития отрасли образования»</t>
  </si>
  <si>
    <t>09101S1475</t>
  </si>
  <si>
    <t>Р-1.1.1.28</t>
  </si>
  <si>
    <t>Федеральный закон от 06.10.2003 N 131-ФЗ "Об общих принципах организации местного самоуправления в Российской Федерации" (ст.15, подст.1, п.11)</t>
  </si>
  <si>
    <t>Р-2.1.1.28</t>
  </si>
  <si>
    <t>0710172590</t>
  </si>
  <si>
    <t>Р-1.3.1.29</t>
  </si>
  <si>
    <t>Обеспечение мероприятий по организации питания обучающихся, воспитанников  муниципальных общеобразовательных учреждений и образовательных учреждений  для дошкольного и младшего школьного возраста, расположенных на территории Киржачского района.</t>
  </si>
  <si>
    <t>Федеральный закон от 06.10.2003 N 131-ФЗ "Об общих принципах организации местного самоуправления в Российской Федерации"  (ст.15, часть 1, п.11);   Федеральный закон от 29.12.2012 №273-ФЗ "Об образовании в РФ"                  (ст. 37, ч.1, ч.4)</t>
  </si>
  <si>
    <t>0910120870</t>
  </si>
  <si>
    <t>Постановление администрации Киржачского района от 22.12.2023 № 1905 "Об утверждении размера стоимости питания обучающихся в учреждениях образования Киржачского района на 2024 год"</t>
  </si>
  <si>
    <t>Р-2.3.1.29</t>
  </si>
  <si>
    <t>Р-4.1.1.30</t>
  </si>
  <si>
    <t xml:space="preserve">Предоставление мер социальной поддержки педагогическим работникам и иным категориям граждан, работающим в муниципальных образовательных организациях, расположенных в сельских населенных пунктах, поселках городского типа (поселках, относящихся к городским) </t>
  </si>
  <si>
    <t>Р-</t>
  </si>
  <si>
    <t>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</si>
  <si>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Постановление адм.Киржачского района от 14.03.2022 №417 "Об утверждении Порядка расходования  субсидий из областного бюджета на создание в общеобразовательных организациях, расположенных в сельской местности и малых городах, условий для занятия физической культурой и спортом в 2022 году". </t>
  </si>
  <si>
    <t>091Е250970</t>
  </si>
  <si>
    <t>Р-2.1.1.31</t>
  </si>
  <si>
    <t>Поддержка приоритетных направлений развития отрасли образования (приобретение транспортных средств для организации бесплатной перевозки обучающихся в муниципальных образовательных организациях, реализующих основные общеобразовательные программы)</t>
  </si>
  <si>
    <t>Постановления администрации Киржачского района Владимирской области от 04.03.2019            № 301 «Об утверждении Порядка расходования субсидии из областного бюджета на поддержку приоритетных направлений развития отрасли образования»</t>
  </si>
  <si>
    <t>0910171474</t>
  </si>
  <si>
    <t>Р-2.3.1.32</t>
  </si>
  <si>
    <t>Софинансирование поддержки приоритетных направлений развития отрасли образования (приобретение транспортных средств для организации бесплатной перевозки обучающихся в муниципальных образовательных организациях, реализующих основные общеобразовательные программы)</t>
  </si>
  <si>
    <t>09101S1474</t>
  </si>
  <si>
    <t>Р-1.2.1.33</t>
  </si>
  <si>
    <t>Оснащение (обновление материально-технической базы) оборудованием, средствами обучения и воспитания образовательных организаций, в том числе осуществляющих образовательную деятельность по адаптированным основным общеобразовательным программам</t>
  </si>
  <si>
    <t>Постановление администрации Киржачского района Владимирской области от 12.05.2023           № 586 "Об утверждении Порядка расходования средств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рамках реализации регионального проекта "Современная школа" национального проекта "Образование""</t>
  </si>
  <si>
    <t>091Е151720</t>
  </si>
  <si>
    <t>Р-1.1.1.34</t>
  </si>
  <si>
    <t>Р-1.3.1.34</t>
  </si>
  <si>
    <t>Р-2.2.1.34</t>
  </si>
  <si>
    <t>Р-2.1.1.34</t>
  </si>
  <si>
    <t>Р-2.3.1.34</t>
  </si>
  <si>
    <t>Р-2.2.1.35</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</si>
  <si>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</si>
  <si>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Постановление администрации Киржачского района от 12.05.2023 №588 "Об утверждении Порядка расходования средств на обновление материально-технической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в рамках реализации регионального проекта "Успех каждого ребенка" национального проекта "Образование"</t>
  </si>
  <si>
    <t>091E250980</t>
  </si>
  <si>
    <t>Р-2.1.1.35</t>
  </si>
  <si>
    <t>Р-2.3.1.35</t>
  </si>
  <si>
    <t>Р-2.2.1.36</t>
  </si>
  <si>
    <t>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</si>
  <si>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Постановление администрации Киржачского района от 12.05.2023 №587 "Обутверждении Порядка расходования субсидий из областного бюджета на обеспечение образовательных организаций материально-технической базой для внедрения цифровой образовательной среды в 2022 году"</t>
  </si>
  <si>
    <t>091Е452130</t>
  </si>
  <si>
    <t>Р-2.1.1.36</t>
  </si>
  <si>
    <t>Р-2.3.1.36</t>
  </si>
  <si>
    <t>Р-1.2.1.37</t>
  </si>
  <si>
    <t>Организация бесплатного горячего питания обучающихся, получающих начальное общее образование в муниципальных образовательных организациях</t>
  </si>
  <si>
    <t>Федеральный закон от 06.10.2003 N 131-ФЗ "Об общих принципах организации местного самоуправления в Российской Федерации"                                  (ст.15, подст.1, п.11); Федеральный закон №273-ФЗ от 29.12.2012 "Об образовании в Российской Федерации"                           (ст.37 ч.1, ч.4; ст.8, ч.2)</t>
  </si>
  <si>
    <t>Постановление администрации Киржачского района Владимирской области от 31.05.2023    № 689 "Об утверждении Порядка расходования  средств на организацию бесплатного горячего питания обучающихся, получающих начальное общее образование в муниципальных образовательных организациях"</t>
  </si>
  <si>
    <t>09101L3041</t>
  </si>
  <si>
    <t>Р-1.1.1.37</t>
  </si>
  <si>
    <t>Р-1.3.1.37</t>
  </si>
  <si>
    <t>Р-2.2.1.37</t>
  </si>
  <si>
    <t>Р-2.1.1.37</t>
  </si>
  <si>
    <t>Р-2.3.1.37</t>
  </si>
  <si>
    <t>Р-2.2.1.38</t>
  </si>
  <si>
    <t>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</si>
  <si>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091E251710</t>
  </si>
  <si>
    <t>Р-2.1.1.38</t>
  </si>
  <si>
    <t>Р-2.3.1.38</t>
  </si>
  <si>
    <t>Р-1.3.1.39</t>
  </si>
  <si>
    <t>пп.1.2. абз.3,4, п.2.5 пп.2.5.3</t>
  </si>
  <si>
    <t>Р-2.3.1.39</t>
  </si>
  <si>
    <t>Р-2.3.1.40</t>
  </si>
  <si>
    <t>Мероприятия по обеспечению антитеррористической защищенности учреждений образования и предупреждению правонарушений и антиобщественных действий несовершеннолетних</t>
  </si>
  <si>
    <t>0800171680</t>
  </si>
  <si>
    <t>Р-2.3.1.41</t>
  </si>
  <si>
    <t xml:space="preserve">Соглашение
 о предоставлении субсидии из областного бюджета бюджету муниципального образования Киржачский район 
на мероприятия по обеспечению антитеррористической защищенности учреждений образования и предупреждению правонарушений и антиобщественных действий несовершеннолетних
</t>
  </si>
  <si>
    <t>до 31.12.2025</t>
  </si>
  <si>
    <t>08001S1680</t>
  </si>
  <si>
    <t>Р-1.1.1.42</t>
  </si>
  <si>
    <t xml:space="preserve">Поддержка приоритетных направлений развития отрасли образования (мероприятия по антитеррористической защищенности и безопасности в муниципальных образовательных организациях и подготовке муниципальных образовательных организаций к началу учебного года и оздоровительных лагерей к летнему периоду)  </t>
  </si>
  <si>
    <t>Р-2.1.1.42</t>
  </si>
  <si>
    <t>Р-1.3.1.43</t>
  </si>
  <si>
    <t xml:space="preserve">Софинансирование поддержки приоритетных направлений развития отрасли образования (мероприятия по антитеррористической защищенности и безопасности в муниципальных образовательных организациях и подготовке муниципальных образовательных организаций к началу учебного года и оздоровительных лагерей к летнему периоду)  </t>
  </si>
  <si>
    <t>Р-2.3.1.43</t>
  </si>
  <si>
    <t>07101S1473</t>
  </si>
  <si>
    <t>Р-1.1.1.44</t>
  </si>
  <si>
    <t>Поддержка организаций в сфере образования</t>
  </si>
  <si>
    <t xml:space="preserve">Соглашение
о предоставлении иного межбюджетного трансферта, имеющего целевое назначение, из областного бюджета бюджету муниципального образования Киржачский район, направленного на реализацию
проектов-победителей конкурсов в сфере молодежной политики 
</t>
  </si>
  <si>
    <t>2023 год</t>
  </si>
  <si>
    <t>0910171480</t>
  </si>
  <si>
    <t>Р-2.3.1.44</t>
  </si>
  <si>
    <t>Постановление Владимирской области от 11.07.2024 №411 "Об утверждении распределения местным бюджетам иных межбюджетных трансфертов в 2024 году"</t>
  </si>
  <si>
    <t>Р-2.1.1.45</t>
  </si>
  <si>
    <t>Обеспечение профилактики детского дорожно-транспортного травматизма в рамках реализации регионального проекта «Безопасность дорожного движения» (Владимирская область)</t>
  </si>
  <si>
    <t>Соглашение
о предоставлении субсидии из областного бюджета бюджету муниципального образования Киржачский район 
на обеспечение профилактики детского дорожно-транспортного травматизма в рамках реализации регионального проекта «Безопасность дорожного движения (Владимирская область)»</t>
  </si>
  <si>
    <t>050R37136S</t>
  </si>
  <si>
    <t>Р-2.3.1.45</t>
  </si>
  <si>
    <t>Постановление администрации Киржачского района ВО от 28.04.2021  № 572 " Об утверждении порядка расходования субсидии из областного бюджета на обеспечение профилактики детского дорожно-транспортного травматизма в рамках реализации регионального проекта "Безопасность дорожного движения".</t>
  </si>
  <si>
    <t>Р-2.1.1.46</t>
  </si>
  <si>
    <t>Создание и оборудование кабинетов наркопрофилактики в образовательных организациях</t>
  </si>
  <si>
    <t xml:space="preserve">Соглашение
о предоставлении субсидии из областного бюджета бюджету муниципального образования Киржачский район на создание и оборудование кабинетов наркопрофилактики в образовательных организациях
</t>
  </si>
  <si>
    <t>1500471690</t>
  </si>
  <si>
    <t>Р-2.3.1.47</t>
  </si>
  <si>
    <t>15004S1690</t>
  </si>
  <si>
    <t>Р-1.3.1.48</t>
  </si>
  <si>
    <t>Формирование доступной среды в сфере образования (реконструкция, переоборудование и оснащение элементами доступности помещений и сооружений на них)</t>
  </si>
  <si>
    <t>Р-2.3.1.48</t>
  </si>
  <si>
    <t>Р-2.3.1.49</t>
  </si>
  <si>
    <t>Р-2.3.1.50</t>
  </si>
  <si>
    <t>Р-2.1.1.51</t>
  </si>
  <si>
    <t>Реализация инициативных проектов в сфере образования, имеющих приоритетное значение для жителей муниципальных образований и определяемых с учетом их мнения</t>
  </si>
  <si>
    <t>0910179010</t>
  </si>
  <si>
    <t>Постановление Правительсьва Владимирской области от 18.07.2024 № 431 "О распределении иных межбюджетных трансфертов"</t>
  </si>
  <si>
    <t>Р-2.3.1.52</t>
  </si>
  <si>
    <t>Расходы на обеспечение деятельности (оказание услуг) учреждений по внешкольной работе с детьми</t>
  </si>
  <si>
    <t>091010Д590</t>
  </si>
  <si>
    <t>Федеральный закон от 13.07.2020 N 189-ФЗ "О государственном (муниципальном) социальном заказе на оказание государственных (муниципальных) услуг в социальной сфере" (ст. 7)</t>
  </si>
  <si>
    <t>Постановление администрации киржачского района Владимирской области от 14.08.2023 №1073 "Об организации оказания муниципальных услуг в социальной сфере при формировании муниципального социального заказа по направлению деятельности «реализация дополнительных образовательных программ (за исключением дополнительных предпрофессиональных программ в области искусств)» на территории Киржачского района"</t>
  </si>
  <si>
    <t>с 25.08.2023</t>
  </si>
  <si>
    <t>614</t>
  </si>
  <si>
    <t>Р-5.3.1.53</t>
  </si>
  <si>
    <t>Субсидия Киржачской районной детской общественной организации "Росток"</t>
  </si>
  <si>
    <t xml:space="preserve">Постановление администрации Киржачского района Владимирской области от 08.10.2020 №1027 "Об утверждении Положения о персонифицированном дополнительном образовании детей в Киржачском районе"        </t>
  </si>
  <si>
    <t>0910160031</t>
  </si>
  <si>
    <t>Р-5.3.1.54</t>
  </si>
  <si>
    <t>Расходы в целях финансового обеспечения (возмещения) исполнения муниципального социального заказа на оказание муниципальных услуг в социальной сфере (Иные бюджетные ассигнования)</t>
  </si>
  <si>
    <t>Постановление администрации Киржачского района Владимирской области от 14.08.2023 №1072 "Об утверждении Порядка предоставления субсидии юридическим лицам, индивидуальным предпринимателям на оплату соглашения о финансовом обеспечении затрат, связанных с оказанием муниципальных услуг в социальной сфере по направлению деятельности "реализация дополнительных образовательных программ (за исключением дополнительных предпрофессиональных программ в области искусств)" в соответствии с социальным сертификатом на получение муниципальной услуги в социальной сфере в Киржачском районе"</t>
  </si>
  <si>
    <t>091012Д590</t>
  </si>
  <si>
    <t>816</t>
  </si>
  <si>
    <t>Р-2.3.1.55</t>
  </si>
  <si>
    <t>Р-2.1.1.56</t>
  </si>
  <si>
    <t xml:space="preserve">Поддержка приоритетных направлений развития отрасли образования (финансовое обеспечение мероприятий, возникающих в связи с доведением оплаты труда педагогических работников муниципальных образовательных организаций дополнительного образования до уровня не менее 100% от уровня средней заработной платы учителей в регионе) </t>
  </si>
  <si>
    <t>Федеральный закон от 06.10.2003 N 131-ФЗ "Об общих принципах организации местного самоуправления в Российской Федерации"  (ст.15, часть 1, п.11; Федеральный закон №273-ФЗ от 29.12.2012 "Об Образовании в Российской Федерации" (ст.8 ч.2)</t>
  </si>
  <si>
    <t>Постановления администрации Киржачского района Владимирской области от 04.03.2019       № 301 «Об утверждении Порядка расходования субсидии из областного бюджета на поддержку приоритетных направлений развития отрасли образования»</t>
  </si>
  <si>
    <t>0910171471</t>
  </si>
  <si>
    <t>Р-2.3.1.57</t>
  </si>
  <si>
    <t xml:space="preserve">Софинансирование поддержки приоритетных направлений развития отрасли образования (финансовое обеспечение мероприятий, возникающих в связи с доведением оплаты труда педагогических работников муниципальных образовательных организаций дополнительного
 образования до уровня не менее 100% от уровня средней заработной платы учителей в регионе) </t>
  </si>
  <si>
    <t>09101S1471</t>
  </si>
  <si>
    <t>Р-2.1.1.58</t>
  </si>
  <si>
    <t xml:space="preserve">Поддержка приоритетных направлений развития отрасли образования (мероприятия по антитеррористической защищенности и безопасности в муниципальных образовательных организациях и подготовке муниципальных образовательных организаций к началу учебного года и оздоровительных лагерей к летнему периоду) </t>
  </si>
  <si>
    <t>Р-2.3.1.59</t>
  </si>
  <si>
    <t>Софинансирование поддержки приоритетных направлений развития отрасли образования (мероприятия по антитеррористической защищенности и безопасности в муниципальных образовательных организациях и подготовке муниципальных образовательных организаций к началу учебного года и оздоровительных лагерей к летнему периоду)</t>
  </si>
  <si>
    <t>Р-2.3.1.60</t>
  </si>
  <si>
    <t>Постановление администрации Киржачского района ВО от 11.03.2020 г. № 237 "Об утверждении порядка расходования средств бюджета муниципального образования Киржачский район, предусмотренных на реализацию муниципальных программ муниципального образования Киржачский район "Социальное и демографическое развитие Киржачского района","Противодействие злоупотреблению наркотиками и их незаконному обороту","Формирование доступной среды, жизнедеятельности инвалидов муниципального образования Киржачский район", "Укрепление единства российской нации и этнокультурное развитие народов, проживающих на  территории Киржачского района Владимирской области"</t>
  </si>
  <si>
    <t xml:space="preserve">  Постановление администрации Киржачского района от 25.12.2019 №1791 "Об утверждении Порядка определения объема и условий предоставления субсидий на иные цели  из бюджета муниципального  образования Киржачский район  муниципальным бюджетным образовательным  учреждениям и учреждениям дополнительного образования детей, подведомственным управлению образования администрации района"</t>
  </si>
  <si>
    <t>пп. 1.2. абз.10 и п.2 пп.2.5.9</t>
  </si>
  <si>
    <t>Р-2.1.1.61</t>
  </si>
  <si>
    <t>Р-2.3.1.62</t>
  </si>
  <si>
    <t>Федеральный закон от 06.10.2003 N 131-ФЗ "Об общих принципах организации местного самоуправления в Российской Федерации"  (ст.15, часть 1, п.6.1)</t>
  </si>
  <si>
    <t>Постановление администрации Киржачского района  от 25.12.2019 № 1791 «Об утверждении Порядка определения объема и условий предоставления субсидий на иные цели из бюджета муниципального образования Киржачский район муниципальным бюджетным образовательным учреждениям и учреждениям дополнительного образования детей, подведомственным управлению образования администрации района»</t>
  </si>
  <si>
    <t>Р-2.3.1.63</t>
  </si>
  <si>
    <t xml:space="preserve">Ежегодное проведение смотр-конкурса ЮИД «Безопасное колесо»  на лучшую общеобразовательную школу года по организации профилактики детского дорожно-транспортного  травматизма </t>
  </si>
  <si>
    <t>в целом пп.1.2 абз.5, п.2.5 пп. 2.5.4</t>
  </si>
  <si>
    <t>00</t>
  </si>
  <si>
    <t>0500120150</t>
  </si>
  <si>
    <t>Р-2.3.1.64</t>
  </si>
  <si>
    <t xml:space="preserve">Оборудование в образовательных учреждениях уголков безопасности дорожного движения </t>
  </si>
  <si>
    <t>0500120560</t>
  </si>
  <si>
    <t>Р-2.3.1.65</t>
  </si>
  <si>
    <t xml:space="preserve">Ежегодное проведение районного смотра-конкурса на лучшую общеобразовательную школу по организации профилактики детского дорожно-транспортного травматизма, проведение конкурсов, викторин по предупреждению нарушений правил дорожного движения во время организации летних школьных каникул в городских и загородных лагерях отдыха детей </t>
  </si>
  <si>
    <t>0500120570</t>
  </si>
  <si>
    <t>Р-2.3.1.66</t>
  </si>
  <si>
    <t>Проведение мероприятий по повышению общественной активности молодежи, творческой активности</t>
  </si>
  <si>
    <t>Федеральный закон от 06.10.2003 N 131-ФЗ "Об общих принципах организации местного самоуправления в Российской Федерации"  (ст.15, часть 1, п.27)</t>
  </si>
  <si>
    <t>0700520541</t>
  </si>
  <si>
    <t>Р-2.3.1.67</t>
  </si>
  <si>
    <t>Обеспечение участия обучающихся образовательных организаций в региональных и всероссийских мероприятиях</t>
  </si>
  <si>
    <t>0700520860</t>
  </si>
  <si>
    <t>Р-2.3.1.68</t>
  </si>
  <si>
    <t>Обеспечение развития и дальнейшего совершенствования материально-технической базы движения «Школа безопасности», проведение соревнований</t>
  </si>
  <si>
    <t>1100120580</t>
  </si>
  <si>
    <t>пп.1.2 абз.17,  п.2.5. пп.2.5.16</t>
  </si>
  <si>
    <t>Р-2.3.1.69</t>
  </si>
  <si>
    <t>Реализация социальных проектов. (Муниципальная программа муниципального образования Киржачский район «Формирование доступной среды  жизнедеятельности  для инвалидов муниципального образования Киржачский район»)</t>
  </si>
  <si>
    <t>1600420281</t>
  </si>
  <si>
    <t>Р-1.3.1.70</t>
  </si>
  <si>
    <t>не  установлен</t>
  </si>
  <si>
    <t>Р-2.3.1.70</t>
  </si>
  <si>
    <t>Р-1.3.1.71</t>
  </si>
  <si>
    <t xml:space="preserve">Расходы на организацию деятельности муниципального волонтерного штаба </t>
  </si>
  <si>
    <t>Постановление администрации Киржачского района от 12.01.2024 №08 "Об утверждении муниципальной программы муниципального образования Киржачский район "Реализация молодежной политики на территории муниципального образования Киржачский район"</t>
  </si>
  <si>
    <t>2400121000</t>
  </si>
  <si>
    <t>Постановление администрации Киржачского района от 24.06.2024 №832 "Об утверждении порядка расходования средств бюджета муниципального образования Киржачский район, предусмотренных на реализацию муниципальной программы муниципального образования Киржачский район "Реализация молодежной политики на территории муниципального образования Киржачский район"</t>
  </si>
  <si>
    <t>Р-1.3.1.72</t>
  </si>
  <si>
    <t>Мероприятия по повышению социальной активности молодежи, поддержки молодежных инициатив и молодежных проектов (организация деятельности молодежного совета)</t>
  </si>
  <si>
    <t xml:space="preserve">  Приказ Министерства образования от 13.05.2016 № 167 №Об отверждении методических рекомендаций по организации работы органов исполнительной власти субъектов РФ и местного самоуправления, реализующих государственную молодежную политику"                                                        </t>
  </si>
  <si>
    <t>п. 5.7 пп.5.7.3 и п.6.1. пп.6.1. абз.4</t>
  </si>
  <si>
    <t>2400121100</t>
  </si>
  <si>
    <t>Р-1.3.1.73</t>
  </si>
  <si>
    <t>Проведение фестивалей, конкурсов, спортивных мероприятий, направленных на пропаганду здорового образа жизни, сохранение и укрепление здоровья (день молодежи)</t>
  </si>
  <si>
    <t>2400220180</t>
  </si>
  <si>
    <t>Р-1.3.1.74</t>
  </si>
  <si>
    <t>Проведение фестивалей, конкурсов, спортивных мероприятий, направленных на пропаганду здорового образа жизни, сохранение и укрепление здоровья (конкурс социальной рекламы)</t>
  </si>
  <si>
    <t>Р-1.3.1.75</t>
  </si>
  <si>
    <t>Проведение фестивалей, конкурсов, спортивных мероприятий, направленных на пропаганду здорового образа жизни, сохранение и укрепление здоровья (изготовление полиграфической продукции по решению социальных ситуационных задач)</t>
  </si>
  <si>
    <t>240220180</t>
  </si>
  <si>
    <t>Р-1.3.1.76</t>
  </si>
  <si>
    <t>Проведение фестивалей, конкурсов, спортивных мероприятий, направленных на пропаганду здорового образа жизни, сохранение и укрепление здоровья (проведение профилактических молодежных акций)</t>
  </si>
  <si>
    <t>Р-1.3.1.77</t>
  </si>
  <si>
    <t>Организация проведения молодежной акции "Рок - против наркотиков"</t>
  </si>
  <si>
    <t>2400220060</t>
  </si>
  <si>
    <t>Р-1.3.1.78</t>
  </si>
  <si>
    <t>Организация деятельности центра военно-патриотического воспитания и подготовки граждан к военной службе Киржачского района</t>
  </si>
  <si>
    <t>2400320530</t>
  </si>
  <si>
    <t>Р-1.3.1.79</t>
  </si>
  <si>
    <t>Проведение военно-спортивных мероприятий, патриотических акций, конкурсов военно-патриотической направленности (Районная военно-спортивная игра "Зарница")</t>
  </si>
  <si>
    <t>2400320070</t>
  </si>
  <si>
    <t>Р-1.3.1.80</t>
  </si>
  <si>
    <t>Проведение военно-спортивных мероприятий, патриотических акций, конкурсов военно-патриотической направленности (Районная патриотическая акция "День призывника")</t>
  </si>
  <si>
    <t>Р-1.3.1.81</t>
  </si>
  <si>
    <t>Проведение военно-спортивных мероприятий, патриотических акций, конкурсов военно-патриотической направленности (Конкурс "Молодые лидеры Владимирского края")</t>
  </si>
  <si>
    <t>Р-2.3.1.82</t>
  </si>
  <si>
    <t>Органиазация и проведение месячника оборонно-массовой спортивной работы</t>
  </si>
  <si>
    <t>Постановление администрации Киржачского района ВО от 11.03.2020г. № 237 "Об утверждении порядка расходования средств бюджета муниципального образования Киржачский район, предусмотренных на реализацию муниципальных программ муниципального образования Киржачский район "Социальное и демографическое развитие Киржачского района","Противодействие злоупотреблению наркотиками и их незаконному обороту","Формирование доступной среды, жизнедеятельности инвалидов муниципального образования Киржачский район", "Укрепление единства российской нации и этнокультурное развитие народов, проживающих на  территории Киржачского района Владимирской области",</t>
  </si>
  <si>
    <t>0700420520</t>
  </si>
  <si>
    <t xml:space="preserve">пп. 1.2. абз.17 </t>
  </si>
  <si>
    <t>2400320520</t>
  </si>
  <si>
    <t>Р-1.3.1.83</t>
  </si>
  <si>
    <t>Выплата персональных стипендий администрации Киржачского района Владимирской области "Надежда Земли Киржачской"</t>
  </si>
  <si>
    <t>2400410081</t>
  </si>
  <si>
    <t>Р-1.3.1.84</t>
  </si>
  <si>
    <t>2400421010</t>
  </si>
  <si>
    <t>Р-1.3.1.85</t>
  </si>
  <si>
    <t>Проведение мероприятий по повышению общественной активности молодежи, творческой активности учреждениями образования (Конкурсы по повышению правовой и электоральной активности молодежи)</t>
  </si>
  <si>
    <t>2400420541</t>
  </si>
  <si>
    <t>Р-2.3.1.86</t>
  </si>
  <si>
    <t>Проведение мероприятий по повышению общественной активности молодежи, творческой активности учреждениями образования (Интеллектуальная образовательная игра среди подростковых и молодежных команд "Молодежь и православные традиции")</t>
  </si>
  <si>
    <t>Р-2.3.1.87</t>
  </si>
  <si>
    <t>Организация временного трудоустройства несовершеннолетних в период летних каникул</t>
  </si>
  <si>
    <t xml:space="preserve">
Федеральный закон от 06.10.2003 N 131-ФЗ "Об общих принципах организации местного самоуправления в Российской Федерации"  (ст.15, часть 1, п.27)</t>
  </si>
  <si>
    <t xml:space="preserve"> пп. 1.2. абц.16, п.2.5 пп. 2.5.15</t>
  </si>
  <si>
    <t>2400420110</t>
  </si>
  <si>
    <t>Р-1.3.1.87</t>
  </si>
  <si>
    <t>Федеральный закон от 24.06.1999 N 120-ФЗ "Об основах системы профилактики безнадзорности и правонарушений несовершеннолетних"             (пп. 3 п. 1 ст. 14)</t>
  </si>
  <si>
    <t>0700520110</t>
  </si>
  <si>
    <t>Р-2.3.1.88</t>
  </si>
  <si>
    <t>Организация и проведение муниципальной гуманитарной олимпиады школьников "Умники и умницы земли Владимирской"</t>
  </si>
  <si>
    <t>2400421070</t>
  </si>
  <si>
    <t xml:space="preserve">Постановление администрации Киржачского района ВО от 11.03.2020г. № 237 "Об утверждении порядка расходования средств бюджета муниципального образования Киржачский район, предусмотренных на реализацию муниципальных программ муниципального образования Киржачский район "Социальное и демографическое развитие Киржачского района","Противодействие злоупотреблению наркотиками и их незаконному обороту","Формирование доступной среды, жизнедеятельности инвалидов муниципального образования Киржачский район", "Укрепление единства российской нации и этнокультурное развитие народов, проживающих на  территории Киржачского района Владимирской области",   </t>
  </si>
  <si>
    <t>0700220480</t>
  </si>
  <si>
    <t>Р-2.3.1.89</t>
  </si>
  <si>
    <t>Реализация проектов-победителей конкурсов в сфере патриотического воспитания  жителей Владимирской области</t>
  </si>
  <si>
    <t>2400372250</t>
  </si>
  <si>
    <t>Постановление администрации Киржачского района Владимирской области от 13.09.2024 № 1279 "Об утверждении Порядка финансирования и расходования иных межбюджетных трасфертов из областного бюджета бюджету муниципального образования Киржачский район на реализацию проектов-победителей конкурсов в сфере патриотического воспитания жителей Владимирской области в 2024 году"</t>
  </si>
  <si>
    <t>613</t>
  </si>
  <si>
    <t>Р-2.3.1.90</t>
  </si>
  <si>
    <t>Организация и проведение мероприятий, посвященных общественно-значимым событиям и памятным датам в сфере образования</t>
  </si>
  <si>
    <t>Р-1.3.1.91</t>
  </si>
  <si>
    <t>Расходы, направленные на реализацию проектов-победителей конкурсов в сфере молодежной политики</t>
  </si>
  <si>
    <t>Постановление адмнистрации Киржачского района Владимирской области от 29.09.2023 №1313 "Об утверждении порядка расходования иного межбюджетного трансферта, выделенного из областного бюджета на реализацию проектов-победителей конкурсов в сфере молодежной политики в 2023 году"</t>
  </si>
  <si>
    <t>9990070630</t>
  </si>
  <si>
    <t>Р-1.3.1.92</t>
  </si>
  <si>
    <t>Проведение военно-спортивных мероприятий, патриотических акций, конкурсов военно-патриотической направленности (конкурс "Молодые лидеры Владимирского края", Епархиальные Рождественские чтения)</t>
  </si>
  <si>
    <t>Постановление администрации Киржачского района Владимирской области от 11.03.2020г.           № 237 "Об утверждении порядка расходования средств бюджета муниципального образования Киржачский район, предусмотренных на реализацию муниципальных программ муниципального образования Киржачский район "Социальное и демографическое развитие Киржачского района","Противодействие злоупотреблению наркотиками и их незаконному обороту","Формирование доступной среды, жизнедеятельности инвалидов муниципального образования Киржачский район", "Укрепление единства российской нации и этнокультурное развитие народов, проживающих на  территории Киржачского района Владимирской области"</t>
  </si>
  <si>
    <t>Р-1.3.1.93</t>
  </si>
  <si>
    <t>Мероприятия по патриотическому воспитанию населения (Епархиальные Рождественские чтения)</t>
  </si>
  <si>
    <t>0700421121</t>
  </si>
  <si>
    <t>Р-1.3.1.94</t>
  </si>
  <si>
    <t>Организация работы Киржачской правовой школы по профилактике молодежного экстремизма</t>
  </si>
  <si>
    <t>пп.1.2. абз.4, п.2.5 пп.2.5.3</t>
  </si>
  <si>
    <t>Р-1.3.1.95</t>
  </si>
  <si>
    <t>Обеспечение мероприятий по оздоровлению детей в каникулярное время</t>
  </si>
  <si>
    <t xml:space="preserve">Постановление администрации Киржачского района от 19.04.2024 №484 "Об организации оздоровления и  занятости детей и подростков  2024 году на территории Киржачского района".   </t>
  </si>
  <si>
    <t>2024 год</t>
  </si>
  <si>
    <t>0910120872</t>
  </si>
  <si>
    <r>
      <t>пп.1.2 абз.18,        п. 2.5  пп.2.5.22</t>
    </r>
    <r>
      <rPr>
        <sz val="11"/>
        <color rgb="FFC00000"/>
        <rFont val="Times New Roman"/>
        <family val="1"/>
        <charset val="204"/>
      </rPr>
      <t xml:space="preserve"> </t>
    </r>
  </si>
  <si>
    <t>323</t>
  </si>
  <si>
    <t>Р-2.3.1.95</t>
  </si>
  <si>
    <t>Р-1.1.1.96</t>
  </si>
  <si>
    <t xml:space="preserve">Поддержка приоритетных направлений развития отрасли образования (организация отдыха детей в каникулярное время) </t>
  </si>
  <si>
    <t>0910171472</t>
  </si>
  <si>
    <r>
      <t xml:space="preserve">пп.1.2 абз.18  </t>
    </r>
    <r>
      <rPr>
        <sz val="11"/>
        <color rgb="FFC00000"/>
        <rFont val="Times New Roman"/>
        <family val="1"/>
        <charset val="204"/>
      </rPr>
      <t xml:space="preserve">     </t>
    </r>
  </si>
  <si>
    <t>Р-2.1.1.96</t>
  </si>
  <si>
    <t>Р-1.3.1.97</t>
  </si>
  <si>
    <t xml:space="preserve">Софинансирование поддержки приоритетных направлений развития отрасли образования (организация отдыха детей в каникулярное время) </t>
  </si>
  <si>
    <t xml:space="preserve">Постановление администрации Киржачского района от 17.04.2023 №454 "Об организации оздоровления и  занятости детей и подростков  2023 году на территории Киржачского района".    </t>
  </si>
  <si>
    <t>09101S1472</t>
  </si>
  <si>
    <t>Постановление администрации Киржачского района от 19.04.2024 №484 "Об организации оздоровления и занятости детей и подростков в 2024 году на территории Киржачского района"</t>
  </si>
  <si>
    <t>Р-2.3.1.97</t>
  </si>
  <si>
    <t>Р-4.3.1.98</t>
  </si>
  <si>
    <t xml:space="preserve">Расходы на выплаты по оплате труда работников  органов местного самоуправления  </t>
  </si>
  <si>
    <t>Федеральный закон от 06.10.2003 N 131-ФЗ "Об общих принципах организации местного самоуправления в Российской Федерации"        (ст.17,ч.1, п.9.)</t>
  </si>
  <si>
    <t>Постановление администрации Киржачского района от 19.04.2016 №370 "Об утверждении Положения об управлении образования
администрации Киржачского района"</t>
  </si>
  <si>
    <t>0910100110</t>
  </si>
  <si>
    <t>Решение Совета народных депутатов Киржачского района от 26.12.2007 №34/546 "Об утверждении нормативных правовых актов об оплате труда муниципальных служащих и лиц, замещающих муниципальные должности в муниципальном образовании  Киржачский район Владимирской области"</t>
  </si>
  <si>
    <t>Р-1.3.1.99</t>
  </si>
  <si>
    <t>Расходы на обеспечение деятельности (оказание услуг) муниципального казённого учреждения «Централизованная бухгалтерия, обслуживающая муниципальные образовательные учреждения Киржачского района Владимирской области»</t>
  </si>
  <si>
    <t>Федеральный закон от 06.10.2003 N 131-ФЗ "Об общих принципах организации местного самоуправления в Российской Федерации"  (ст.17, часть 1, п.3)</t>
  </si>
  <si>
    <t>Постановление главы администрации Киржачского района Владимирской области от 17.11.2011 №1059 «О создании муниципального казенного учреждения «Централизованная бухгалтерия, обслуживающая муниципальные образовательные учреждения Киржачского района Владимирской области»</t>
  </si>
  <si>
    <t>091010Б590</t>
  </si>
  <si>
    <t>Постановление администрации Киржачского района от 29.12.2018 №1990 "Об утверждении Положения об оплате труда работников муниципального казенного учреждения «Централизованная бухгалтерия, обслуживающая муниципальные образовательные учреждения Киржачского района Владимирской области"</t>
  </si>
  <si>
    <t>Расходы на обеспечение деятельности (оказание услуг) муниципального казённого учреждения «Центр ресурсного обеспечения деятельности образовательных учреждений Киржачского района Владимирской области».</t>
  </si>
  <si>
    <t>Решение Совета народных депутатов Киржачского района Владимирской области
от 08.11.2011 г. № 8/81
О создании муниципального казенного учреждения "Центр ресурсного обеспечения деятельности образовательных учреждений Киржачского района Владимирской области"</t>
  </si>
  <si>
    <t>091010Ш590</t>
  </si>
  <si>
    <t>Постановление главы района от 15.08.2008 №903 "Об оплате труда работников муниципальных учреждений отрасли образования" (Федеральный закон от 06.10.2003 года №131-ФЗ, Закон РФ от 29.12.2012 №273-ФЗ)</t>
  </si>
  <si>
    <t>Р-4.2.1.101</t>
  </si>
  <si>
    <t>Поощрение муниципальных управленческих команд за достижение показателей деятельности органов исполнительной власти субъектов Российской Федерации</t>
  </si>
  <si>
    <t>Федеральный закон от 06.10.2003 N 131-ФЗ "Об общих принципах организации местного самоуправления в Российской Федерации"  (ст.17,ч.1, п.9.)</t>
  </si>
  <si>
    <t>Постановление администрации Киржачского района Владимирской области от 26.08.2022 № 1583 «О распределении средств прочей дотации, предоставленной из областного бюджета на поощрение муниципальных  управленческих команд за достижение показателей деятельности органов исполнительной власти субъектов Российской Федерации, и утверждении Порядка выплаты поощрения лицам, входящим в муниципальные управленческие команды»</t>
  </si>
  <si>
    <t xml:space="preserve">
Федеральный закон от 29.12.2012 N 273-ФЗ "Об образовании в Российской Федерации"(статья 47, ч.8)
</t>
  </si>
  <si>
    <t>Закон ВО от 05.10.2020 №73-ОЗ "О наделении органов местного самоуправления муниципальных образований ВО отдельными государственными полномочиями ВО по предоставлению мер социальной поддержки педагогическим работникам и иным категориям  граждан, работающим в муниципальных образовательных организациях, расположенных в сельских населенных пунктах, поселках городского типа (поселках, относящихся к городским населенным пунктам)</t>
  </si>
  <si>
    <t>Постановление администрации Киржачского района от 20.05.2011 №216 « О предоставлении мер социальной поддержки педагогическим работникам и иным специалистам образовательных учреждений системы образования Киржачского района»</t>
  </si>
  <si>
    <t>Р-4.1.2.104</t>
  </si>
  <si>
    <t xml:space="preserve">Социальная поддержка детей-инвалидов дошкольного возраста </t>
  </si>
  <si>
    <t xml:space="preserve">
Федеральный закон от 06.10.2003 N 131-ФЗ "Об общих принципах организации местного самоуправления в Российской Федерации"  (статья 19, ч.2)
</t>
  </si>
  <si>
    <t xml:space="preserve">           Закон ВО от 02.10.2007 N 120-ОЗ  "О социальной поддержке и социальном обслуживании отдельных категорий граждан во Владимирской области" (статья 28)</t>
  </si>
  <si>
    <t>0910170540</t>
  </si>
  <si>
    <t>Закон ВО от 05.12.2005 №184-ОЗ "О наделении органов местного самоуправления отдельными государственными полномочиями ВО по социальной поддержке детей-инвалидов дошкольного возраста"</t>
  </si>
  <si>
    <t>Постановление администрации района от 25.03.2014 №330   О мерах по реализации постановления Губернатора Владимирской области от 29.12.2007 № 976 "О мерах по реализации Закона Владимирской области "О Наделении органов местного самоуправления отдельными государственными полномочиями   Владимирской области по социальной поддержке детей-инвалидов дошкольного возраста"</t>
  </si>
  <si>
    <t>Р-4.3.1.105</t>
  </si>
  <si>
    <t>Предоставление компенсационных выплат родителям (законным представителям), связанных с оказанием мер социальной поддержки отдельным категориям граждан, за организацию подвоза детей в общественные организации муниципального образования Киржачского район, реализующие основные общеобразовательные программы</t>
  </si>
  <si>
    <t xml:space="preserve">
Федеральный закон от 29.12.2012 N 273-ФЗ "Об образовании в Российской Федерации" (статья 40, ч.2)
</t>
  </si>
  <si>
    <t>Постановление администрации Киржачского района Владимирской области от 02.02.2022 №160 "Об утверждении порядка финансирования и выплаты компенсации родителям (законным представителям) расходов по подвозу детей в общеобразовательные организации муниципального образования Киржачский район, реализующие основные общеобразовательные программы"</t>
  </si>
  <si>
    <t>0910110100</t>
  </si>
  <si>
    <t>Содержание ребенка в семье опекуна и приемной семье, а также вознаграждение, причитающееся приемному родителю.</t>
  </si>
  <si>
    <t xml:space="preserve">Постановление адм.р-на ВО от 23.03.2021 №348 "О мерах по реализации постановления администрации Владимирской области от 25.01.2021 № 25 «О порядке финансирования и расходования средств областного бюджета на государственное обеспечение и социальную поддержку детей-сирот и детей, оставшихся без попечения родителей, лиц из числа детей-сирот и детей, оставшихся без попечения родителей» </t>
  </si>
  <si>
    <t>0910170650</t>
  </si>
  <si>
    <t>Р-4.1.2.107</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</si>
  <si>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</si>
  <si>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Федеральный закон от 06.10.2003 N 131-ФЗ "Об общих принципах организации местного самоуправления в Российской Федерации"  (статья 19, ч.2);
Федеральный Закон №159-ФЗ от 21.12.1996 "О дополнительных гарантиях по социальной поддержке детей-сирот и детей, оставшихся без попечения родителей"                   (статья 8.1, пункт 10)</t>
  </si>
  <si>
    <t>Закон ВО от 28.12.2005 №201-ОЗ "О наделении органов местного самоуправления отдельными государственными полномочиями ВО по исполнению мер государственного обеспечения и социальной поддержки детей-сирот и детей, оставшихся без попечения родителей"</t>
  </si>
  <si>
    <t xml:space="preserve">   в целом</t>
  </si>
  <si>
    <t>0910171420</t>
  </si>
  <si>
    <t xml:space="preserve">Постановление адм. Киржачского р-на ВО от 23.03.2021 №348 "О мерах по реализации постановления администрации Владимирской области от 25.01.2021 № 25 «О порядке финансирования и расходования средств областного бюджета на государственное обеспечение и социальную поддержку детей-сирот и детей, оставшихся без попечения родителей, лиц из числа детей-сирот и детей, оставшихся без попечения родителей» </t>
  </si>
  <si>
    <t>Р-4.1.1.108</t>
  </si>
  <si>
    <t>Компенсация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</si>
  <si>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 xml:space="preserve">
Федеральный закон от 06.10.2003 N 131-ФЗ "Об общих принципах организации местного самоуправления в Российской Федерации"  (статья 19, ч.2);       Федеральный закон от 06.10.2003 N 131-ФЗ "Об общих принципах организации местного самоуправления в Российской Федерации"                 (ст.65, часть 5)</t>
  </si>
  <si>
    <t xml:space="preserve">Закон Владимирской области от 08.02.2007 №3-ОЗ "О  наделении органов местного самоуправления отдельными государственными полномочиями ВО по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t>
  </si>
  <si>
    <t>0910170560</t>
  </si>
  <si>
    <t>Постановление адм. Киржачского района ВО от 06.12.2021 №1784 от 06.12.2021 "Об утверждении порядка расходования субвенции, выделенной из областного бюджета на компенсацию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</si>
  <si>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Р-4.1.2.109</t>
  </si>
  <si>
    <t>Обеспечение полномочий по организации и осуществлению деятельности по опеке и попечительству в отношении несовершеннолетних граждан</t>
  </si>
  <si>
    <t>Федеральный закон от 06.10.2003 N 131-ФЗ "Об общих принципах организации местного самоуправления в Российской Федерации"  (статья 19, ч.2);                                               Федеральный Закон №48-ФЗ от 24.04.2008 "Об опеке и попечительстве"                             (статья 6, ч.1, п.1.1.)</t>
  </si>
  <si>
    <t>Закон ВО от 05.08.2009 №77-ОЗ "О наделении органов местного самоуправления государственными полномочиями по организации и осуществлению деятельности по опеке и попечительству в отношении несовершеннолетних граждан Владимирской области"</t>
  </si>
  <si>
    <t>0910170070</t>
  </si>
  <si>
    <t>Постановление адм. Киржачского района от 19.03.2013 №346 "О порядке предоставления и расходования субвенции, выделенной из областного бюджета на выполнение государственных полномочий по организации и осуществлению деятельности по опеке и попечительству в отношении несовершеннолетних в Киржачском районе"</t>
  </si>
  <si>
    <t>Р-2.3.1.110</t>
  </si>
  <si>
    <t>Проведение МБУ ДО "Детский оздоровительно-образовательный спортивный центр" массовых спортивных мероприятий для всех групп населения согласно календарному плану физкультурно-оздоровительных мероприятий"</t>
  </si>
  <si>
    <t>Федеральный закон от 06.10.2003 N 131-ФЗ "Об общих принципах организации местного самоуправления в Российской Федерации"            (ст.15, ч.1, п.26)</t>
  </si>
  <si>
    <t>Постановление администрации Киржачского района от 17.04.2023 №451 "О внесении изменений в постановление администрации Киржачского района Владимирской области от 17.01.2020 №38 "Об утверждении порядка расходования средств бюджета муниципального образования Киржачского района, предусмотренных на реализацию программы муниципального образования Киржачский район "Развитие физической культуры и спорта на территории Киржачского района"</t>
  </si>
  <si>
    <t>1800120013</t>
  </si>
  <si>
    <t>Р-2.1.1.111</t>
  </si>
  <si>
    <t>Федеральный закон от 06.10.2003 N 131-ФЗ "Об общих принципах организации местного самоуправления в Российской Федерации"                                  (ст.15, ч.1, п.26)</t>
  </si>
  <si>
    <t>Соглашение о предоставлении иного межбюджетного трансферта на содержание объектов спортивной инфраструктуры муниципальной собственности для занятий физической культурой и спортом из областного бюджета бюджету Киржачского района Владимирской области от 15.02.2024 № 11-04/24МБТ</t>
  </si>
  <si>
    <t>1800172003</t>
  </si>
  <si>
    <r>
      <t xml:space="preserve">Мероприятия по вопросам воспитания толерантности, нетерпимости ксенофобии, экстремизма в молодежной </t>
    </r>
    <r>
      <rPr>
        <sz val="11"/>
        <rFont val="Times New Roman"/>
        <family val="1"/>
        <charset val="204"/>
      </rPr>
      <t>среде</t>
    </r>
  </si>
  <si>
    <t xml:space="preserve">Содержание объектов спортивной инфраструктуры муниципальной собственности для занятий физической культурой и спортом (МБУ ДО "ДООСЦ") </t>
  </si>
  <si>
    <t>Финансовое управление администрации Киржачского района</t>
  </si>
  <si>
    <t>Федеральный закон от 06.10.2003 N 131-ФЗ "Об общих принципах организации местного самоуправления в Российской Федерации" (ст.15, подст.1, п.1)</t>
  </si>
  <si>
    <t>Решение Совета народных депутатов района от 26.12.2007г№34/546 "Об утверждении нормативных правовых актов об оплате труда муниципальных служащих и лиц, замещающих муниципальные должности в муниципальном образовании Киржачский район Владимирской области"</t>
  </si>
  <si>
    <t>01.01.2008г.</t>
  </si>
  <si>
    <t>100</t>
  </si>
  <si>
    <t xml:space="preserve">Расходы на обеспечение  функций органов местного самоуправления  </t>
  </si>
  <si>
    <t xml:space="preserve">Постановление администрации Киржачского района  от 29.03.2013г.№435 "Об утверждении Положения о финансовом управлении администрации Киржачского района" </t>
  </si>
  <si>
    <t>29.03.2013 г</t>
  </si>
  <si>
    <t>Р-4.2.1.003</t>
  </si>
  <si>
    <t>Федеральный закон от 06.10.2003 N 131-ФЗ "Об общих принципах организации местного самоуправления в Российской Федерации" (ст.17, ч.1, п.9)</t>
  </si>
  <si>
    <t xml:space="preserve">Постановление администрации Киржачского района Владимирской области  от 18.07.2023г.№927 "О распределении средств прочей дотации, предоставленной из областного бюджета на поощрение муниципальных управленческих команд за достижение показателей деятельности органов исполнительной власти субъектов Российской Федерации, и утверждении Порядка выплаты поощрения лицам, входящим в муниципаольные управленческие команды" Постановление администрации Киржачского района Владимирской области  от 15.07.2024г.№951"О распределении средств прочей дотации, предоставленной из областного бюджета для поощрения муниципальных управленческих команд за достижение значений (уровней) показателей деятельности исполнительных органов Владимирской области в 2023 году, и утверждении Порядка выплаты поощрения лицам, входящим в муниципальные управленческие команды"  </t>
  </si>
  <si>
    <t>Р-1.3.1.004</t>
  </si>
  <si>
    <t>Расходы на обеспечение деятельности (оказание услуг) муниципального казенного учреждения "Финансовый центр Киржачского района Владимирской области"</t>
  </si>
  <si>
    <r>
      <t xml:space="preserve">Постановление администрации Киржачского района  от 28.12.2016г.№1518 "Об утверждении Положения об оплате труда работников муниципального казенного учреждения "Финансовый центр Киржачского района Владимирской области",         </t>
    </r>
    <r>
      <rPr>
        <i/>
        <sz val="9"/>
        <rFont val="Times New Roman"/>
        <family val="1"/>
        <charset val="204"/>
      </rPr>
      <t xml:space="preserve">              </t>
    </r>
  </si>
  <si>
    <t>28.12.2016г.</t>
  </si>
  <si>
    <t>999000Ф590</t>
  </si>
  <si>
    <t>Постановление администрации Киржачского района  от 18.12.2013г.№1727 "О порядке финансирования расходов, связанных с исполнением решений судов и возмещением прочих судебных расходов"</t>
  </si>
  <si>
    <t>18.12.2013г</t>
  </si>
  <si>
    <t xml:space="preserve">Резерв финансовых средств на выполнение условий софинансирования участия в федеральных и областных программах, национальных проектах и иных мероприятий, а также решений, принимаемых на муниципальном уровне </t>
  </si>
  <si>
    <t>п.3 статьи 217 Бюджетого кодекса Российской Федерации, проект Постановления администрации Киржачского района Влпдимирской области от 30.10.2024г.№1591 "Об утверждении Порядка принятия решений об использовании (перераспределении) зарезервированных в бюджете муниципального образования Киржачский район средств"</t>
  </si>
  <si>
    <t>99900212500</t>
  </si>
  <si>
    <t>Р-4.1.1. 007</t>
  </si>
  <si>
    <t>Предоставление дотации на выравнивание бюджетной обеспеченности поселений района</t>
  </si>
  <si>
    <r>
      <rPr>
        <b/>
        <sz val="9"/>
        <rFont val="Times New Roman"/>
        <family val="1"/>
        <charset val="204"/>
      </rPr>
      <t>Решение</t>
    </r>
    <r>
      <rPr>
        <sz val="9"/>
        <rFont val="Times New Roman"/>
        <family val="1"/>
        <charset val="204"/>
      </rPr>
      <t xml:space="preserve"> Совета народных депутатов от 30.05.2019 №58/401"О порядке и условиях предоставления межбюджетных трансфертов из бюджета муниципального образования Киржачский район бюджетам муниципальных образований поселений, расположенных на территории Киржачского района"</t>
    </r>
  </si>
  <si>
    <t>1470170860</t>
  </si>
  <si>
    <t>511</t>
  </si>
  <si>
    <t>1470180010</t>
  </si>
  <si>
    <t>500</t>
  </si>
  <si>
    <t>Р-4.3.1.009</t>
  </si>
  <si>
    <t>Предоставление прочих межбюджетных трансфертов на сбалансированность бюджетов поселений из бюджета муниципального образования Киржачский район</t>
  </si>
  <si>
    <t xml:space="preserve">Решение Совета народных депутатов от 30.05.2019 №58/401"О порядке и условиях предоставления межбюджетных трансфертов из бюджета муниципального образования Киржачский район бюджетам муниципальных образований поселений, расположенных на территории Киржачского района" </t>
  </si>
  <si>
    <t>9990080020</t>
  </si>
  <si>
    <t>Постановление администрации Киржачского района от 20.06.2019 №881 "Об утверждении Порядка предоставления иных межбюджетных трансфертов бюджетам муниципальных образований поселений из бюджета муниципального образования Киржачский район"</t>
  </si>
  <si>
    <t>ИТОГО</t>
  </si>
  <si>
    <t>УСЛОВНО УТВЕРЖДЕННЫЕ</t>
  </si>
  <si>
    <t>ВСЕГО</t>
  </si>
  <si>
    <t>Итого 774</t>
  </si>
  <si>
    <t>Итого 757</t>
  </si>
  <si>
    <t>ИТОГО 708:</t>
  </si>
  <si>
    <t>Итого 703:</t>
  </si>
  <si>
    <t>ИТОГО 766:</t>
  </si>
  <si>
    <t>ИТОГО 792:</t>
  </si>
</sst>
</file>

<file path=xl/styles.xml><?xml version="1.0" encoding="utf-8"?>
<styleSheet xmlns="http://schemas.openxmlformats.org/spreadsheetml/2006/main">
  <numFmts count="3">
    <numFmt numFmtId="164" formatCode="#,##0.00&quot;р.&quot;"/>
    <numFmt numFmtId="165" formatCode="#,##0.0"/>
    <numFmt numFmtId="166" formatCode="0.0"/>
  </numFmts>
  <fonts count="33">
    <font>
      <sz val="10"/>
      <name val="Arial Cyr"/>
      <charset val="204"/>
    </font>
    <font>
      <sz val="11"/>
      <color rgb="FF006100"/>
      <name val="Calibri"/>
      <family val="2"/>
      <charset val="204"/>
      <scheme val="minor"/>
    </font>
    <font>
      <b/>
      <sz val="12"/>
      <name val="Times New Roman"/>
      <family val="1"/>
      <charset val="204"/>
    </font>
    <font>
      <sz val="10"/>
      <name val="Times New Roman"/>
      <family val="1"/>
      <charset val="204"/>
    </font>
    <font>
      <sz val="9"/>
      <name val="Times New Roman"/>
      <family val="1"/>
      <charset val="204"/>
    </font>
    <font>
      <sz val="8"/>
      <name val="Times New Roman"/>
      <family val="1"/>
      <charset val="204"/>
    </font>
    <font>
      <b/>
      <sz val="10"/>
      <name val="Times New Roman"/>
      <family val="1"/>
      <charset val="204"/>
    </font>
    <font>
      <b/>
      <u/>
      <sz val="10"/>
      <name val="Times New Roman"/>
      <family val="1"/>
      <charset val="204"/>
    </font>
    <font>
      <sz val="7"/>
      <name val="Times New Roman"/>
      <family val="1"/>
      <charset val="204"/>
    </font>
    <font>
      <sz val="12"/>
      <name val="Times New Roman"/>
      <family val="1"/>
      <charset val="204"/>
    </font>
    <font>
      <sz val="9"/>
      <name val="Arial Cyr"/>
      <charset val="204"/>
    </font>
    <font>
      <sz val="7"/>
      <name val="Arial Cyr"/>
      <charset val="204"/>
    </font>
    <font>
      <b/>
      <sz val="9"/>
      <name val="Times New Roman"/>
      <family val="1"/>
      <charset val="204"/>
    </font>
    <font>
      <sz val="10"/>
      <name val="Arial Cyr"/>
      <charset val="204"/>
    </font>
    <font>
      <b/>
      <sz val="11"/>
      <color theme="1"/>
      <name val="Calibri"/>
      <family val="2"/>
      <charset val="204"/>
      <scheme val="minor"/>
    </font>
    <font>
      <b/>
      <sz val="10"/>
      <name val="Arial Cyr"/>
      <charset val="204"/>
    </font>
    <font>
      <b/>
      <sz val="14"/>
      <name val="Times New Roman"/>
      <family val="1"/>
      <charset val="204"/>
    </font>
    <font>
      <sz val="8"/>
      <name val="Arial Cyr"/>
      <charset val="204"/>
    </font>
    <font>
      <b/>
      <sz val="10"/>
      <color rgb="FF000000"/>
      <name val="Arial Cyr"/>
    </font>
    <font>
      <u/>
      <sz val="10"/>
      <name val="Times New Roman"/>
      <family val="1"/>
      <charset val="204"/>
    </font>
    <font>
      <sz val="16"/>
      <name val="Times New Roman"/>
      <family val="1"/>
      <charset val="204"/>
    </font>
    <font>
      <sz val="10"/>
      <color indexed="8"/>
      <name val="Times New Roman"/>
      <family val="1"/>
      <charset val="204"/>
    </font>
    <font>
      <sz val="11"/>
      <name val="Times New Roman"/>
      <family val="1"/>
      <charset val="204"/>
    </font>
    <font>
      <b/>
      <sz val="11"/>
      <name val="Times New Roman"/>
      <family val="1"/>
      <charset val="204"/>
    </font>
    <font>
      <sz val="11"/>
      <color rgb="FF00B050"/>
      <name val="Times New Roman"/>
      <family val="1"/>
      <charset val="204"/>
    </font>
    <font>
      <b/>
      <sz val="11"/>
      <color theme="1"/>
      <name val="Times New Roman"/>
      <family val="1"/>
      <charset val="204"/>
    </font>
    <font>
      <sz val="11"/>
      <color theme="1"/>
      <name val="Times New Roman"/>
      <family val="1"/>
      <charset val="204"/>
    </font>
    <font>
      <sz val="11"/>
      <color rgb="FFFF0000"/>
      <name val="Times New Roman"/>
      <family val="1"/>
      <charset val="204"/>
    </font>
    <font>
      <b/>
      <sz val="9"/>
      <color theme="1"/>
      <name val="Times New Roman"/>
      <family val="1"/>
      <charset val="204"/>
    </font>
    <font>
      <sz val="11"/>
      <color rgb="FFC00000"/>
      <name val="Times New Roman"/>
      <family val="1"/>
      <charset val="204"/>
    </font>
    <font>
      <sz val="9"/>
      <color theme="1"/>
      <name val="Times New Roman"/>
      <family val="1"/>
      <charset val="204"/>
    </font>
    <font>
      <sz val="9"/>
      <color theme="1"/>
      <name val="Calibri"/>
      <family val="2"/>
      <charset val="204"/>
      <scheme val="minor"/>
    </font>
    <font>
      <i/>
      <sz val="9"/>
      <name val="Times New Roman"/>
      <family val="1"/>
      <charset val="204"/>
    </font>
  </fonts>
  <fills count="10">
    <fill>
      <patternFill patternType="none"/>
    </fill>
    <fill>
      <patternFill patternType="gray125"/>
    </fill>
    <fill>
      <patternFill patternType="solid">
        <fgColor rgb="FFC6EFCE"/>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65"/>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5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rgb="FF000000"/>
      </top>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9"/>
      </bottom>
      <diagonal/>
    </border>
    <border>
      <left style="thin">
        <color indexed="64"/>
      </left>
      <right style="medium">
        <color indexed="64"/>
      </right>
      <top style="thin">
        <color indexed="64"/>
      </top>
      <bottom style="thin">
        <color indexed="9"/>
      </bottom>
      <diagonal/>
    </border>
    <border>
      <left style="medium">
        <color indexed="64"/>
      </left>
      <right/>
      <top style="medium">
        <color indexed="64"/>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s>
  <cellStyleXfs count="4">
    <xf numFmtId="0" fontId="0" fillId="0" borderId="0"/>
    <xf numFmtId="0" fontId="1" fillId="2" borderId="0" applyNumberFormat="0" applyBorder="0" applyAlignment="0" applyProtection="0"/>
    <xf numFmtId="0" fontId="13" fillId="0" borderId="0"/>
    <xf numFmtId="0" fontId="18" fillId="0" borderId="26">
      <alignment vertical="top" wrapText="1"/>
    </xf>
  </cellStyleXfs>
  <cellXfs count="1077">
    <xf numFmtId="0" fontId="0" fillId="0" borderId="0" xfId="0"/>
    <xf numFmtId="0" fontId="3" fillId="0" borderId="0" xfId="0" applyFont="1" applyFill="1"/>
    <xf numFmtId="0" fontId="4" fillId="0" borderId="3" xfId="0" applyFont="1" applyFill="1" applyBorder="1" applyAlignment="1">
      <alignment vertical="top" wrapText="1" shrinkToFit="1"/>
    </xf>
    <xf numFmtId="0" fontId="4" fillId="0" borderId="3" xfId="0" applyFont="1" applyFill="1" applyBorder="1" applyAlignment="1">
      <alignment vertical="top"/>
    </xf>
    <xf numFmtId="0" fontId="4" fillId="0" borderId="3" xfId="0" applyFont="1" applyFill="1" applyBorder="1" applyAlignment="1">
      <alignment horizontal="center" vertical="top"/>
    </xf>
    <xf numFmtId="49" fontId="3" fillId="0" borderId="3" xfId="0" applyNumberFormat="1" applyFont="1" applyFill="1" applyBorder="1" applyAlignment="1">
      <alignment horizontal="center" vertical="top"/>
    </xf>
    <xf numFmtId="0" fontId="8" fillId="0" borderId="0" xfId="0" applyFont="1" applyFill="1"/>
    <xf numFmtId="4" fontId="3" fillId="0" borderId="3" xfId="0" applyNumberFormat="1" applyFont="1" applyFill="1" applyBorder="1" applyAlignment="1">
      <alignment horizontal="center" vertical="top"/>
    </xf>
    <xf numFmtId="49" fontId="6" fillId="0" borderId="3" xfId="0" applyNumberFormat="1" applyFont="1" applyFill="1" applyBorder="1" applyAlignment="1">
      <alignment horizontal="center" vertical="top"/>
    </xf>
    <xf numFmtId="4" fontId="6" fillId="0" borderId="3" xfId="0" applyNumberFormat="1" applyFont="1" applyFill="1" applyBorder="1" applyAlignment="1">
      <alignment horizontal="center" vertical="top"/>
    </xf>
    <xf numFmtId="4" fontId="7" fillId="0" borderId="3" xfId="0" applyNumberFormat="1" applyFont="1" applyFill="1" applyBorder="1" applyAlignment="1">
      <alignment horizontal="center" vertical="top"/>
    </xf>
    <xf numFmtId="0" fontId="3" fillId="0" borderId="4" xfId="0" applyFont="1" applyFill="1" applyBorder="1" applyAlignment="1">
      <alignment vertical="top" wrapText="1"/>
    </xf>
    <xf numFmtId="49" fontId="3" fillId="0" borderId="3" xfId="0" applyNumberFormat="1" applyFont="1" applyFill="1" applyBorder="1" applyAlignment="1">
      <alignment horizontal="center"/>
    </xf>
    <xf numFmtId="4" fontId="3" fillId="0" borderId="3" xfId="0" applyNumberFormat="1" applyFont="1" applyFill="1" applyBorder="1" applyAlignment="1">
      <alignment horizontal="center"/>
    </xf>
    <xf numFmtId="14" fontId="4" fillId="0" borderId="2" xfId="0" applyNumberFormat="1" applyFont="1" applyFill="1" applyBorder="1" applyAlignment="1">
      <alignment horizontal="center" vertical="top" shrinkToFit="1"/>
    </xf>
    <xf numFmtId="14" fontId="4" fillId="0" borderId="4" xfId="0" applyNumberFormat="1" applyFont="1" applyFill="1" applyBorder="1" applyAlignment="1">
      <alignment vertical="top" shrinkToFit="1"/>
    </xf>
    <xf numFmtId="0" fontId="5" fillId="0" borderId="4" xfId="0" applyFont="1" applyFill="1" applyBorder="1" applyAlignment="1">
      <alignment vertical="top" wrapText="1"/>
    </xf>
    <xf numFmtId="0" fontId="8" fillId="0" borderId="1" xfId="0" applyFont="1" applyFill="1" applyBorder="1"/>
    <xf numFmtId="0" fontId="8" fillId="0" borderId="0" xfId="0" applyFont="1" applyFill="1" applyBorder="1"/>
    <xf numFmtId="49" fontId="3" fillId="0" borderId="2" xfId="0" applyNumberFormat="1" applyFont="1" applyFill="1" applyBorder="1" applyAlignment="1">
      <alignment horizontal="center"/>
    </xf>
    <xf numFmtId="0" fontId="3" fillId="0" borderId="2" xfId="0" applyFont="1" applyFill="1" applyBorder="1" applyAlignment="1">
      <alignment vertical="top" wrapText="1" shrinkToFit="1"/>
    </xf>
    <xf numFmtId="0" fontId="3" fillId="0" borderId="4" xfId="0" applyFont="1" applyFill="1" applyBorder="1" applyAlignment="1">
      <alignment vertical="top" wrapText="1" shrinkToFit="1"/>
    </xf>
    <xf numFmtId="0" fontId="4" fillId="0" borderId="8" xfId="0" applyFont="1" applyFill="1" applyBorder="1" applyAlignment="1">
      <alignment vertical="top" wrapText="1"/>
    </xf>
    <xf numFmtId="0" fontId="3" fillId="0" borderId="3" xfId="0" applyFont="1" applyFill="1" applyBorder="1" applyAlignment="1">
      <alignment horizontal="center" vertical="top" wrapText="1" shrinkToFit="1"/>
    </xf>
    <xf numFmtId="0" fontId="4" fillId="0" borderId="3" xfId="0" applyFont="1" applyFill="1" applyBorder="1" applyAlignment="1">
      <alignment horizontal="center" vertical="top" wrapText="1" shrinkToFit="1"/>
    </xf>
    <xf numFmtId="14" fontId="4" fillId="0" borderId="3" xfId="0" applyNumberFormat="1" applyFont="1" applyFill="1" applyBorder="1" applyAlignment="1">
      <alignment horizontal="center" vertical="top" wrapText="1" shrinkToFit="1"/>
    </xf>
    <xf numFmtId="0" fontId="5" fillId="0" borderId="3" xfId="0" applyFont="1" applyFill="1" applyBorder="1" applyAlignment="1">
      <alignment horizontal="center" vertical="top" wrapText="1"/>
    </xf>
    <xf numFmtId="0" fontId="4" fillId="0" borderId="3" xfId="0" applyFont="1" applyFill="1" applyBorder="1" applyAlignment="1">
      <alignment horizontal="left" vertical="top" wrapText="1" shrinkToFit="1"/>
    </xf>
    <xf numFmtId="14" fontId="4" fillId="0" borderId="8" xfId="0" applyNumberFormat="1" applyFont="1" applyFill="1" applyBorder="1" applyAlignment="1">
      <alignment horizontal="center" vertical="top" wrapText="1" shrinkToFit="1"/>
    </xf>
    <xf numFmtId="4" fontId="6" fillId="0" borderId="3" xfId="0" applyNumberFormat="1" applyFont="1" applyFill="1" applyBorder="1" applyAlignment="1">
      <alignment horizontal="center" vertical="top" shrinkToFit="1"/>
    </xf>
    <xf numFmtId="4" fontId="7" fillId="0" borderId="3" xfId="0" applyNumberFormat="1" applyFont="1" applyFill="1" applyBorder="1" applyAlignment="1">
      <alignment horizontal="center" vertical="top" shrinkToFit="1"/>
    </xf>
    <xf numFmtId="49" fontId="6" fillId="0" borderId="3" xfId="0" applyNumberFormat="1" applyFont="1" applyFill="1" applyBorder="1" applyAlignment="1">
      <alignment horizontal="center" vertical="top" wrapText="1"/>
    </xf>
    <xf numFmtId="0" fontId="4" fillId="0" borderId="4" xfId="0" applyNumberFormat="1" applyFont="1" applyFill="1" applyBorder="1" applyAlignment="1" applyProtection="1">
      <alignment vertical="top" wrapText="1" shrinkToFit="1"/>
      <protection locked="0"/>
    </xf>
    <xf numFmtId="0" fontId="3" fillId="0" borderId="3" xfId="0" applyFont="1" applyFill="1" applyBorder="1" applyAlignment="1">
      <alignment horizontal="left" vertical="top" wrapText="1"/>
    </xf>
    <xf numFmtId="0" fontId="4" fillId="0" borderId="3" xfId="0" applyNumberFormat="1" applyFont="1" applyFill="1" applyBorder="1" applyAlignment="1" applyProtection="1">
      <alignment horizontal="left" vertical="top" wrapText="1" shrinkToFit="1"/>
      <protection locked="0"/>
    </xf>
    <xf numFmtId="0" fontId="4" fillId="0" borderId="3" xfId="0" applyNumberFormat="1" applyFont="1" applyFill="1" applyBorder="1" applyAlignment="1" applyProtection="1">
      <alignment horizontal="center" vertical="top" wrapText="1" shrinkToFit="1"/>
      <protection locked="0"/>
    </xf>
    <xf numFmtId="14" fontId="4" fillId="0" borderId="3" xfId="0" applyNumberFormat="1" applyFont="1" applyFill="1" applyBorder="1" applyAlignment="1" applyProtection="1">
      <alignment horizontal="center" vertical="top" wrapText="1" shrinkToFit="1"/>
      <protection locked="0"/>
    </xf>
    <xf numFmtId="49" fontId="4" fillId="0" borderId="4" xfId="0" applyNumberFormat="1" applyFont="1" applyFill="1" applyBorder="1" applyAlignment="1">
      <alignment horizontal="center" vertical="top" wrapText="1" shrinkToFit="1"/>
    </xf>
    <xf numFmtId="49" fontId="4" fillId="0" borderId="7" xfId="0" applyNumberFormat="1" applyFont="1" applyFill="1" applyBorder="1" applyAlignment="1">
      <alignment horizontal="center" vertical="top" wrapText="1" shrinkToFit="1"/>
    </xf>
    <xf numFmtId="0" fontId="4" fillId="0" borderId="3" xfId="0" applyFont="1" applyFill="1" applyBorder="1" applyAlignment="1">
      <alignment vertical="top" wrapText="1"/>
    </xf>
    <xf numFmtId="0" fontId="4" fillId="0" borderId="8" xfId="0" applyNumberFormat="1" applyFont="1" applyFill="1" applyBorder="1" applyAlignment="1" applyProtection="1">
      <alignment horizontal="center" vertical="top" wrapText="1" shrinkToFit="1"/>
      <protection locked="0"/>
    </xf>
    <xf numFmtId="0" fontId="5" fillId="0" borderId="8" xfId="0" applyFont="1" applyFill="1" applyBorder="1" applyAlignment="1">
      <alignment horizontal="center" vertical="top" wrapText="1"/>
    </xf>
    <xf numFmtId="0" fontId="4" fillId="0" borderId="9" xfId="0" applyFont="1" applyFill="1" applyBorder="1" applyAlignment="1">
      <alignment horizontal="center" vertical="top" wrapText="1" shrinkToFit="1"/>
    </xf>
    <xf numFmtId="0" fontId="4" fillId="0" borderId="8" xfId="0" applyFont="1" applyFill="1" applyBorder="1" applyAlignment="1">
      <alignment horizontal="center" vertical="top" wrapText="1" shrinkToFit="1"/>
    </xf>
    <xf numFmtId="0" fontId="4" fillId="0" borderId="8" xfId="0" applyFont="1" applyFill="1" applyBorder="1"/>
    <xf numFmtId="0" fontId="4" fillId="0" borderId="4" xfId="0" applyFont="1" applyFill="1" applyBorder="1" applyAlignment="1">
      <alignment horizontal="center"/>
    </xf>
    <xf numFmtId="0" fontId="5" fillId="0" borderId="0" xfId="0" applyFont="1" applyFill="1" applyBorder="1" applyAlignment="1">
      <alignment horizontal="center"/>
    </xf>
    <xf numFmtId="0" fontId="4" fillId="0" borderId="4" xfId="0" applyNumberFormat="1" applyFont="1" applyFill="1" applyBorder="1" applyAlignment="1">
      <alignment vertical="top" wrapText="1" shrinkToFit="1"/>
    </xf>
    <xf numFmtId="0" fontId="4" fillId="0" borderId="7" xfId="0" applyNumberFormat="1" applyFont="1" applyFill="1" applyBorder="1" applyAlignment="1">
      <alignment vertical="top" wrapText="1" shrinkToFi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shrinkToFit="1"/>
    </xf>
    <xf numFmtId="0" fontId="3" fillId="0" borderId="3" xfId="0" applyFont="1" applyFill="1" applyBorder="1" applyAlignment="1">
      <alignment vertical="top" wrapText="1"/>
    </xf>
    <xf numFmtId="14" fontId="5" fillId="0" borderId="4" xfId="0" applyNumberFormat="1" applyFont="1" applyFill="1" applyBorder="1" applyAlignment="1">
      <alignment horizontal="center" vertical="top" wrapText="1"/>
    </xf>
    <xf numFmtId="0" fontId="3" fillId="0" borderId="0" xfId="0" applyFont="1" applyFill="1" applyBorder="1" applyAlignment="1">
      <alignment horizontal="justify" vertical="top" wrapText="1"/>
    </xf>
    <xf numFmtId="0" fontId="3" fillId="0" borderId="0" xfId="0" applyFont="1" applyFill="1" applyBorder="1" applyAlignment="1">
      <alignment vertical="top"/>
    </xf>
    <xf numFmtId="0" fontId="3" fillId="0" borderId="0" xfId="0" applyFont="1" applyFill="1" applyAlignment="1">
      <alignment vertical="top"/>
    </xf>
    <xf numFmtId="0" fontId="4" fillId="0" borderId="7" xfId="0" applyFont="1" applyFill="1" applyBorder="1" applyAlignment="1">
      <alignment vertical="top" wrapText="1" shrinkToFit="1"/>
    </xf>
    <xf numFmtId="0" fontId="4" fillId="0" borderId="3" xfId="0" applyFont="1" applyFill="1" applyBorder="1" applyAlignment="1">
      <alignment horizontal="left" vertical="top" wrapText="1"/>
    </xf>
    <xf numFmtId="14" fontId="4" fillId="0" borderId="3" xfId="0" applyNumberFormat="1" applyFont="1" applyFill="1" applyBorder="1" applyAlignment="1">
      <alignment horizontal="center" vertical="top"/>
    </xf>
    <xf numFmtId="49" fontId="5" fillId="0" borderId="3" xfId="0" applyNumberFormat="1" applyFont="1" applyFill="1" applyBorder="1" applyAlignment="1">
      <alignment horizontal="center" vertical="top" wrapText="1"/>
    </xf>
    <xf numFmtId="4" fontId="6" fillId="0" borderId="2" xfId="0" applyNumberFormat="1" applyFont="1" applyFill="1" applyBorder="1" applyAlignment="1">
      <alignment horizontal="center" vertical="top" shrinkToFit="1"/>
    </xf>
    <xf numFmtId="4" fontId="7" fillId="0" borderId="2" xfId="0" applyNumberFormat="1" applyFont="1" applyFill="1" applyBorder="1" applyAlignment="1">
      <alignment horizontal="center" vertical="top" shrinkToFit="1"/>
    </xf>
    <xf numFmtId="49" fontId="6" fillId="0" borderId="4" xfId="0" applyNumberFormat="1" applyFont="1" applyFill="1" applyBorder="1" applyAlignment="1">
      <alignment horizontal="center" vertical="top" wrapText="1"/>
    </xf>
    <xf numFmtId="4" fontId="6" fillId="0" borderId="4" xfId="0" applyNumberFormat="1" applyFont="1" applyFill="1" applyBorder="1" applyAlignment="1">
      <alignment horizontal="center" vertical="top" shrinkToFit="1"/>
    </xf>
    <xf numFmtId="4" fontId="7" fillId="0" borderId="4" xfId="0" applyNumberFormat="1" applyFont="1" applyFill="1" applyBorder="1" applyAlignment="1">
      <alignment horizontal="center" vertical="top" shrinkToFit="1"/>
    </xf>
    <xf numFmtId="0" fontId="3" fillId="0" borderId="2" xfId="0" applyFont="1" applyFill="1" applyBorder="1" applyAlignment="1">
      <alignment horizontal="center" vertical="top" shrinkToFit="1"/>
    </xf>
    <xf numFmtId="0" fontId="3" fillId="0" borderId="3" xfId="0" applyFont="1" applyFill="1" applyBorder="1" applyAlignment="1">
      <alignment horizontal="center" vertical="top" shrinkToFit="1"/>
    </xf>
    <xf numFmtId="0" fontId="3" fillId="0" borderId="7" xfId="0" applyFont="1" applyFill="1" applyBorder="1" applyAlignment="1">
      <alignment horizontal="center" vertical="top" shrinkToFit="1"/>
    </xf>
    <xf numFmtId="0" fontId="4" fillId="0" borderId="3" xfId="0" applyNumberFormat="1" applyFont="1" applyFill="1" applyBorder="1" applyAlignment="1">
      <alignment vertical="top" wrapText="1"/>
    </xf>
    <xf numFmtId="0" fontId="3" fillId="0" borderId="0" xfId="0" applyFont="1" applyFill="1" applyBorder="1"/>
    <xf numFmtId="0" fontId="4" fillId="0" borderId="7" xfId="0" applyFont="1" applyFill="1" applyBorder="1" applyAlignment="1">
      <alignment vertical="top"/>
    </xf>
    <xf numFmtId="0" fontId="4" fillId="0" borderId="3" xfId="0" applyNumberFormat="1" applyFont="1" applyFill="1" applyBorder="1" applyAlignment="1">
      <alignment horizontal="center" vertical="top" wrapText="1"/>
    </xf>
    <xf numFmtId="0" fontId="4" fillId="0" borderId="3" xfId="0" applyFont="1" applyFill="1" applyBorder="1" applyAlignment="1">
      <alignment horizontal="center" vertical="top" wrapText="1"/>
    </xf>
    <xf numFmtId="14" fontId="4" fillId="0" borderId="7" xfId="0" applyNumberFormat="1" applyFont="1" applyFill="1" applyBorder="1" applyAlignment="1">
      <alignment vertical="top"/>
    </xf>
    <xf numFmtId="49" fontId="5" fillId="0" borderId="7" xfId="0" applyNumberFormat="1" applyFont="1" applyFill="1" applyBorder="1" applyAlignment="1">
      <alignment vertical="top" wrapText="1"/>
    </xf>
    <xf numFmtId="49" fontId="4" fillId="0" borderId="3" xfId="0" applyNumberFormat="1" applyFont="1" applyFill="1" applyBorder="1" applyAlignment="1">
      <alignment horizontal="center" vertical="top" wrapText="1"/>
    </xf>
    <xf numFmtId="0" fontId="4" fillId="0" borderId="4" xfId="0" applyFont="1" applyFill="1" applyBorder="1" applyAlignment="1">
      <alignment vertical="top"/>
    </xf>
    <xf numFmtId="0" fontId="4" fillId="0" borderId="2" xfId="0" applyFont="1" applyFill="1" applyBorder="1" applyAlignment="1">
      <alignment vertical="top"/>
    </xf>
    <xf numFmtId="0" fontId="3" fillId="0" borderId="7" xfId="0" applyFont="1" applyFill="1" applyBorder="1" applyAlignment="1">
      <alignment vertical="top" wrapText="1" shrinkToFit="1"/>
    </xf>
    <xf numFmtId="0" fontId="3" fillId="0" borderId="3" xfId="0" applyNumberFormat="1" applyFont="1" applyFill="1" applyBorder="1" applyAlignment="1">
      <alignment horizontal="left" vertical="top" wrapText="1"/>
    </xf>
    <xf numFmtId="14" fontId="4" fillId="0" borderId="3" xfId="0" applyNumberFormat="1" applyFont="1" applyFill="1" applyBorder="1" applyAlignment="1">
      <alignment horizontal="center" vertical="top" wrapText="1"/>
    </xf>
    <xf numFmtId="0" fontId="4" fillId="0" borderId="3" xfId="0" applyNumberFormat="1" applyFont="1" applyFill="1" applyBorder="1" applyAlignment="1">
      <alignment horizontal="left" vertical="top" wrapText="1" shrinkToFit="1"/>
    </xf>
    <xf numFmtId="0" fontId="5" fillId="0" borderId="3" xfId="0" applyFont="1" applyFill="1" applyBorder="1" applyAlignment="1">
      <alignment horizontal="left" vertical="top" wrapText="1"/>
    </xf>
    <xf numFmtId="4" fontId="6" fillId="0" borderId="3" xfId="0" applyNumberFormat="1" applyFont="1" applyFill="1" applyBorder="1" applyAlignment="1">
      <alignment horizontal="center" vertical="top" wrapText="1"/>
    </xf>
    <xf numFmtId="4" fontId="7" fillId="0" borderId="3" xfId="0" applyNumberFormat="1" applyFont="1" applyFill="1" applyBorder="1" applyAlignment="1">
      <alignment horizontal="center" vertical="top" wrapText="1"/>
    </xf>
    <xf numFmtId="2" fontId="3" fillId="0" borderId="2" xfId="0" applyNumberFormat="1" applyFont="1" applyFill="1" applyBorder="1" applyAlignment="1">
      <alignment horizontal="left" vertical="top" wrapText="1"/>
    </xf>
    <xf numFmtId="0" fontId="3" fillId="0" borderId="2" xfId="0" applyNumberFormat="1" applyFont="1" applyFill="1" applyBorder="1" applyAlignment="1">
      <alignment horizontal="center" vertical="top" wrapText="1" shrinkToFit="1"/>
    </xf>
    <xf numFmtId="49" fontId="4" fillId="0" borderId="7" xfId="0" applyNumberFormat="1" applyFont="1" applyFill="1" applyBorder="1" applyAlignment="1">
      <alignment vertical="top" wrapText="1"/>
    </xf>
    <xf numFmtId="14" fontId="5" fillId="0" borderId="7" xfId="0" applyNumberFormat="1" applyFont="1" applyFill="1" applyBorder="1" applyAlignment="1">
      <alignment vertical="top" wrapText="1"/>
    </xf>
    <xf numFmtId="14" fontId="4" fillId="0" borderId="3" xfId="0" applyNumberFormat="1" applyFont="1" applyFill="1" applyBorder="1" applyAlignment="1">
      <alignment vertical="top" wrapText="1" shrinkToFit="1"/>
    </xf>
    <xf numFmtId="0" fontId="5" fillId="0" borderId="3" xfId="0" applyFont="1" applyFill="1" applyBorder="1" applyAlignment="1">
      <alignment vertical="top" wrapText="1" shrinkToFit="1"/>
    </xf>
    <xf numFmtId="0" fontId="5" fillId="0" borderId="3" xfId="0" applyFont="1" applyFill="1" applyBorder="1" applyAlignment="1">
      <alignment horizontal="center" vertical="top" wrapText="1" shrinkToFit="1"/>
    </xf>
    <xf numFmtId="14" fontId="4" fillId="0" borderId="9" xfId="0" applyNumberFormat="1" applyFont="1" applyFill="1" applyBorder="1" applyAlignment="1">
      <alignment horizontal="center" vertical="top" wrapText="1" shrinkToFit="1"/>
    </xf>
    <xf numFmtId="14" fontId="5" fillId="0" borderId="3" xfId="0" applyNumberFormat="1" applyFont="1" applyFill="1" applyBorder="1" applyAlignment="1">
      <alignment horizontal="center" vertical="top" wrapText="1" shrinkToFit="1"/>
    </xf>
    <xf numFmtId="4" fontId="3" fillId="0" borderId="3" xfId="0" applyNumberFormat="1" applyFont="1" applyFill="1" applyBorder="1" applyAlignment="1">
      <alignment horizontal="center" vertical="top" wrapText="1"/>
    </xf>
    <xf numFmtId="49" fontId="3" fillId="0" borderId="2" xfId="0" applyNumberFormat="1" applyFont="1" applyFill="1" applyBorder="1" applyAlignment="1">
      <alignment horizontal="center" vertical="top" wrapText="1"/>
    </xf>
    <xf numFmtId="0" fontId="3" fillId="0" borderId="0" xfId="0" applyFont="1" applyFill="1" applyAlignment="1">
      <alignment horizontal="center" vertical="top"/>
    </xf>
    <xf numFmtId="0" fontId="4" fillId="0" borderId="0" xfId="0" applyFont="1" applyFill="1"/>
    <xf numFmtId="0" fontId="4" fillId="0" borderId="0" xfId="0" applyFont="1" applyFill="1" applyAlignment="1"/>
    <xf numFmtId="0" fontId="3" fillId="0" borderId="0" xfId="0" applyFont="1" applyFill="1" applyAlignment="1">
      <alignment horizontal="center"/>
    </xf>
    <xf numFmtId="0" fontId="9" fillId="0" borderId="0" xfId="0" applyFont="1" applyFill="1"/>
    <xf numFmtId="14" fontId="5" fillId="0" borderId="3" xfId="0" applyNumberFormat="1" applyFont="1" applyFill="1" applyBorder="1" applyAlignment="1">
      <alignment horizontal="center" vertical="top" wrapText="1"/>
    </xf>
    <xf numFmtId="14" fontId="4" fillId="0" borderId="6" xfId="0" applyNumberFormat="1" applyFont="1" applyFill="1" applyBorder="1" applyAlignment="1">
      <alignment horizontal="center" vertical="top" wrapText="1" shrinkToFit="1"/>
    </xf>
    <xf numFmtId="14" fontId="5" fillId="0" borderId="3" xfId="0" applyNumberFormat="1" applyFont="1" applyFill="1" applyBorder="1" applyAlignment="1">
      <alignment horizontal="left" vertical="top" wrapText="1" shrinkToFit="1"/>
    </xf>
    <xf numFmtId="0" fontId="5" fillId="0" borderId="2" xfId="0" applyFont="1" applyFill="1" applyBorder="1" applyAlignment="1">
      <alignment vertical="top" wrapText="1" shrinkToFit="1"/>
    </xf>
    <xf numFmtId="0" fontId="4" fillId="3" borderId="3" xfId="0" applyFont="1" applyFill="1" applyBorder="1" applyAlignment="1">
      <alignment horizontal="center" vertical="center" wrapText="1"/>
    </xf>
    <xf numFmtId="49" fontId="6" fillId="0" borderId="2" xfId="0" applyNumberFormat="1" applyFont="1" applyFill="1" applyBorder="1" applyAlignment="1">
      <alignment horizontal="center" vertical="top"/>
    </xf>
    <xf numFmtId="49" fontId="6" fillId="0" borderId="4" xfId="0" applyNumberFormat="1" applyFont="1" applyFill="1" applyBorder="1" applyAlignment="1">
      <alignment horizontal="center" vertical="top"/>
    </xf>
    <xf numFmtId="49" fontId="6" fillId="0" borderId="7" xfId="0" applyNumberFormat="1" applyFont="1" applyFill="1" applyBorder="1" applyAlignment="1">
      <alignment horizontal="center" vertical="top"/>
    </xf>
    <xf numFmtId="0" fontId="3" fillId="0" borderId="2"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2"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7" xfId="0" applyFont="1" applyFill="1" applyBorder="1" applyAlignment="1">
      <alignment horizontal="left" vertical="top" wrapText="1"/>
    </xf>
    <xf numFmtId="0" fontId="4" fillId="0" borderId="2" xfId="0" applyFont="1" applyFill="1" applyBorder="1" applyAlignment="1">
      <alignment vertical="top" wrapText="1"/>
    </xf>
    <xf numFmtId="0" fontId="4" fillId="0" borderId="4" xfId="0" applyFont="1" applyFill="1" applyBorder="1" applyAlignment="1">
      <alignment vertical="top" wrapText="1"/>
    </xf>
    <xf numFmtId="0" fontId="4" fillId="0" borderId="2"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2" xfId="0" applyFont="1" applyFill="1" applyBorder="1" applyAlignment="1">
      <alignment horizontal="center" vertical="top"/>
    </xf>
    <xf numFmtId="0" fontId="4" fillId="0" borderId="4" xfId="0" applyFont="1" applyFill="1" applyBorder="1" applyAlignment="1">
      <alignment horizontal="center" vertical="top"/>
    </xf>
    <xf numFmtId="0" fontId="4" fillId="0" borderId="7" xfId="0" applyFont="1" applyFill="1" applyBorder="1" applyAlignment="1">
      <alignment horizontal="center" vertical="top"/>
    </xf>
    <xf numFmtId="0" fontId="3" fillId="0" borderId="2" xfId="0" applyFont="1" applyFill="1" applyBorder="1" applyAlignment="1">
      <alignment horizontal="center" vertical="top" wrapText="1" shrinkToFit="1"/>
    </xf>
    <xf numFmtId="0" fontId="3" fillId="0" borderId="4" xfId="0" applyFont="1" applyFill="1" applyBorder="1" applyAlignment="1">
      <alignment horizontal="center" vertical="top" wrapText="1" shrinkToFit="1"/>
    </xf>
    <xf numFmtId="0" fontId="3" fillId="0" borderId="7" xfId="0" applyFont="1" applyFill="1" applyBorder="1" applyAlignment="1">
      <alignment horizontal="center" vertical="top" wrapText="1" shrinkToFit="1"/>
    </xf>
    <xf numFmtId="0" fontId="4" fillId="0" borderId="4" xfId="0" applyFont="1" applyFill="1" applyBorder="1" applyAlignment="1">
      <alignment horizontal="left" vertical="top" wrapText="1" shrinkToFit="1"/>
    </xf>
    <xf numFmtId="0" fontId="4" fillId="0" borderId="7" xfId="0" applyFont="1" applyFill="1" applyBorder="1" applyAlignment="1">
      <alignment horizontal="left" vertical="top" wrapText="1" shrinkToFit="1"/>
    </xf>
    <xf numFmtId="0" fontId="4" fillId="0" borderId="4" xfId="0" applyFont="1" applyFill="1" applyBorder="1" applyAlignment="1">
      <alignment horizontal="center" vertical="top" wrapText="1" shrinkToFit="1"/>
    </xf>
    <xf numFmtId="0" fontId="4" fillId="0" borderId="7" xfId="0" applyFont="1" applyFill="1" applyBorder="1" applyAlignment="1">
      <alignment horizontal="center" vertical="top" wrapText="1" shrinkToFit="1"/>
    </xf>
    <xf numFmtId="14" fontId="4" fillId="0" borderId="4" xfId="0" applyNumberFormat="1" applyFont="1" applyFill="1" applyBorder="1" applyAlignment="1">
      <alignment horizontal="center" vertical="top" wrapText="1" shrinkToFit="1"/>
    </xf>
    <xf numFmtId="0" fontId="5" fillId="0" borderId="4" xfId="0" applyFont="1" applyFill="1" applyBorder="1" applyAlignment="1">
      <alignment horizontal="center" vertical="top" wrapText="1" shrinkToFit="1"/>
    </xf>
    <xf numFmtId="0" fontId="4" fillId="0" borderId="2" xfId="0" applyFont="1" applyFill="1" applyBorder="1" applyAlignment="1">
      <alignment horizontal="left" vertical="top" wrapText="1" shrinkToFit="1"/>
    </xf>
    <xf numFmtId="0" fontId="5" fillId="0" borderId="2"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7" xfId="0" applyFont="1" applyFill="1" applyBorder="1" applyAlignment="1">
      <alignment horizontal="center" vertical="top" wrapText="1"/>
    </xf>
    <xf numFmtId="4" fontId="6" fillId="0" borderId="2" xfId="0" applyNumberFormat="1" applyFont="1" applyFill="1" applyBorder="1" applyAlignment="1">
      <alignment horizontal="center" vertical="top"/>
    </xf>
    <xf numFmtId="4" fontId="6" fillId="0" borderId="4" xfId="0" applyNumberFormat="1" applyFont="1" applyFill="1" applyBorder="1" applyAlignment="1">
      <alignment horizontal="center" vertical="top"/>
    </xf>
    <xf numFmtId="4" fontId="6" fillId="0" borderId="7" xfId="0" applyNumberFormat="1" applyFont="1" applyFill="1" applyBorder="1" applyAlignment="1">
      <alignment horizontal="center" vertical="top"/>
    </xf>
    <xf numFmtId="4" fontId="7" fillId="0" borderId="2" xfId="0" applyNumberFormat="1" applyFont="1" applyFill="1" applyBorder="1" applyAlignment="1">
      <alignment horizontal="center" vertical="top"/>
    </xf>
    <xf numFmtId="4" fontId="7" fillId="0" borderId="4" xfId="0" applyNumberFormat="1" applyFont="1" applyFill="1" applyBorder="1" applyAlignment="1">
      <alignment horizontal="center" vertical="top"/>
    </xf>
    <xf numFmtId="4" fontId="7" fillId="0" borderId="7" xfId="0" applyNumberFormat="1" applyFont="1" applyFill="1" applyBorder="1" applyAlignment="1">
      <alignment horizontal="center" vertical="top"/>
    </xf>
    <xf numFmtId="14" fontId="4" fillId="0" borderId="2" xfId="0" applyNumberFormat="1" applyFont="1" applyFill="1" applyBorder="1" applyAlignment="1">
      <alignment horizontal="center" vertical="top"/>
    </xf>
    <xf numFmtId="14" fontId="4" fillId="0" borderId="4" xfId="0" applyNumberFormat="1" applyFont="1" applyFill="1" applyBorder="1" applyAlignment="1">
      <alignment horizontal="center" vertical="top"/>
    </xf>
    <xf numFmtId="14" fontId="4" fillId="0" borderId="7" xfId="0" applyNumberFormat="1" applyFont="1" applyFill="1" applyBorder="1" applyAlignment="1">
      <alignment horizontal="center" vertical="top"/>
    </xf>
    <xf numFmtId="14" fontId="4" fillId="0" borderId="7" xfId="0" applyNumberFormat="1" applyFont="1" applyFill="1" applyBorder="1" applyAlignment="1">
      <alignment horizontal="center" vertical="top" wrapText="1" shrinkToFit="1"/>
    </xf>
    <xf numFmtId="0" fontId="4" fillId="0" borderId="7" xfId="0" applyFont="1" applyFill="1" applyBorder="1" applyAlignment="1">
      <alignment vertical="top" wrapText="1"/>
    </xf>
    <xf numFmtId="14" fontId="4" fillId="0" borderId="2" xfId="0" applyNumberFormat="1" applyFont="1" applyFill="1" applyBorder="1" applyAlignment="1">
      <alignment horizontal="center" vertical="top" wrapText="1" shrinkToFit="1"/>
    </xf>
    <xf numFmtId="0" fontId="4" fillId="0" borderId="2" xfId="0" applyNumberFormat="1" applyFont="1" applyFill="1" applyBorder="1" applyAlignment="1">
      <alignment horizontal="left" vertical="top" wrapText="1"/>
    </xf>
    <xf numFmtId="0" fontId="4" fillId="0" borderId="4" xfId="0" applyNumberFormat="1" applyFont="1" applyFill="1" applyBorder="1" applyAlignment="1">
      <alignment horizontal="left" vertical="top" wrapText="1"/>
    </xf>
    <xf numFmtId="14" fontId="4" fillId="0" borderId="2" xfId="0" applyNumberFormat="1" applyFont="1" applyFill="1" applyBorder="1" applyAlignment="1">
      <alignment horizontal="center" vertical="top" wrapText="1"/>
    </xf>
    <xf numFmtId="14" fontId="4" fillId="0" borderId="2" xfId="0" applyNumberFormat="1" applyFont="1" applyFill="1" applyBorder="1" applyAlignment="1" applyProtection="1">
      <alignment horizontal="center" vertical="top" wrapText="1" shrinkToFit="1"/>
      <protection locked="0"/>
    </xf>
    <xf numFmtId="14" fontId="4" fillId="0" borderId="4" xfId="0" applyNumberFormat="1" applyFont="1" applyFill="1" applyBorder="1" applyAlignment="1" applyProtection="1">
      <alignment horizontal="center" vertical="top" wrapText="1" shrinkToFit="1"/>
      <protection locked="0"/>
    </xf>
    <xf numFmtId="14" fontId="4" fillId="0" borderId="7" xfId="0" applyNumberFormat="1" applyFont="1" applyFill="1" applyBorder="1" applyAlignment="1" applyProtection="1">
      <alignment horizontal="center" vertical="top" wrapText="1" shrinkToFit="1"/>
      <protection locked="0"/>
    </xf>
    <xf numFmtId="0" fontId="4" fillId="0" borderId="2" xfId="0" applyFont="1" applyFill="1" applyBorder="1" applyAlignment="1">
      <alignment horizontal="center" vertical="top" wrapText="1" shrinkToFit="1"/>
    </xf>
    <xf numFmtId="0" fontId="4" fillId="0" borderId="2" xfId="0" applyNumberFormat="1" applyFont="1" applyFill="1" applyBorder="1" applyAlignment="1" applyProtection="1">
      <alignment horizontal="left" vertical="top" wrapText="1" shrinkToFit="1"/>
      <protection locked="0"/>
    </xf>
    <xf numFmtId="0" fontId="4" fillId="0" borderId="4" xfId="0" applyNumberFormat="1" applyFont="1" applyFill="1" applyBorder="1" applyAlignment="1" applyProtection="1">
      <alignment horizontal="left" vertical="top" wrapText="1" shrinkToFit="1"/>
      <protection locked="0"/>
    </xf>
    <xf numFmtId="0" fontId="4" fillId="0" borderId="7" xfId="0" applyNumberFormat="1" applyFont="1" applyFill="1" applyBorder="1" applyAlignment="1" applyProtection="1">
      <alignment horizontal="left" vertical="top" wrapText="1" shrinkToFit="1"/>
      <protection locked="0"/>
    </xf>
    <xf numFmtId="0" fontId="4" fillId="0" borderId="2" xfId="0" applyNumberFormat="1" applyFont="1" applyFill="1" applyBorder="1" applyAlignment="1" applyProtection="1">
      <alignment horizontal="center" vertical="top" wrapText="1" shrinkToFit="1"/>
      <protection locked="0"/>
    </xf>
    <xf numFmtId="0" fontId="4" fillId="0" borderId="4" xfId="0" applyNumberFormat="1" applyFont="1" applyFill="1" applyBorder="1" applyAlignment="1" applyProtection="1">
      <alignment horizontal="center" vertical="top" wrapText="1" shrinkToFit="1"/>
      <protection locked="0"/>
    </xf>
    <xf numFmtId="0" fontId="4" fillId="0" borderId="7" xfId="0" applyNumberFormat="1" applyFont="1" applyFill="1" applyBorder="1" applyAlignment="1" applyProtection="1">
      <alignment horizontal="center" vertical="top" wrapText="1" shrinkToFit="1"/>
      <protection locked="0"/>
    </xf>
    <xf numFmtId="0" fontId="8" fillId="0" borderId="4" xfId="0" applyFont="1" applyFill="1" applyBorder="1" applyAlignment="1">
      <alignment horizontal="center" vertical="top"/>
    </xf>
    <xf numFmtId="49" fontId="3" fillId="0" borderId="2" xfId="0" applyNumberFormat="1" applyFont="1" applyFill="1" applyBorder="1" applyAlignment="1">
      <alignment horizontal="center" vertical="top"/>
    </xf>
    <xf numFmtId="49" fontId="3" fillId="0" borderId="4" xfId="0" applyNumberFormat="1" applyFont="1" applyFill="1" applyBorder="1" applyAlignment="1">
      <alignment horizontal="center" vertical="top"/>
    </xf>
    <xf numFmtId="49" fontId="3" fillId="0" borderId="7" xfId="0" applyNumberFormat="1" applyFont="1" applyFill="1" applyBorder="1" applyAlignment="1">
      <alignment horizontal="center" vertical="top"/>
    </xf>
    <xf numFmtId="4" fontId="3" fillId="0" borderId="2" xfId="0" applyNumberFormat="1" applyFont="1" applyFill="1" applyBorder="1" applyAlignment="1">
      <alignment horizontal="center" vertical="top"/>
    </xf>
    <xf numFmtId="4" fontId="3" fillId="0" borderId="4" xfId="0" applyNumberFormat="1" applyFont="1" applyFill="1" applyBorder="1" applyAlignment="1">
      <alignment horizontal="center" vertical="top"/>
    </xf>
    <xf numFmtId="4" fontId="3" fillId="0" borderId="7" xfId="0" applyNumberFormat="1" applyFont="1" applyFill="1" applyBorder="1" applyAlignment="1">
      <alignment horizontal="center" vertical="top"/>
    </xf>
    <xf numFmtId="0" fontId="4" fillId="0" borderId="7" xfId="0" applyFont="1" applyFill="1" applyBorder="1" applyAlignment="1">
      <alignment horizontal="center" vertical="top" wrapText="1"/>
    </xf>
    <xf numFmtId="14" fontId="4" fillId="0" borderId="7" xfId="0" applyNumberFormat="1" applyFont="1" applyFill="1" applyBorder="1" applyAlignment="1">
      <alignment horizontal="center" vertical="top" wrapText="1"/>
    </xf>
    <xf numFmtId="0" fontId="3" fillId="0" borderId="10" xfId="0" applyFont="1" applyFill="1" applyBorder="1" applyAlignment="1">
      <alignment horizontal="center" vertical="top" wrapText="1" shrinkToFit="1"/>
    </xf>
    <xf numFmtId="0" fontId="4" fillId="0" borderId="7" xfId="0" applyNumberFormat="1" applyFont="1" applyFill="1" applyBorder="1" applyAlignment="1">
      <alignment horizontal="left" vertical="top" wrapText="1" shrinkToFit="1"/>
    </xf>
    <xf numFmtId="0" fontId="4" fillId="0" borderId="4" xfId="0" applyFont="1" applyFill="1" applyBorder="1" applyAlignment="1">
      <alignment vertical="top" wrapText="1" shrinkToFit="1"/>
    </xf>
    <xf numFmtId="49" fontId="6" fillId="0" borderId="2" xfId="0" applyNumberFormat="1" applyFont="1" applyFill="1" applyBorder="1" applyAlignment="1">
      <alignment horizontal="center" vertical="top" wrapText="1"/>
    </xf>
    <xf numFmtId="49" fontId="6" fillId="0" borderId="7" xfId="0" applyNumberFormat="1" applyFont="1" applyFill="1" applyBorder="1" applyAlignment="1">
      <alignment horizontal="center" vertical="top" wrapText="1"/>
    </xf>
    <xf numFmtId="14" fontId="5" fillId="0" borderId="2" xfId="0" applyNumberFormat="1" applyFont="1" applyFill="1" applyBorder="1" applyAlignment="1">
      <alignment horizontal="center" vertical="top" wrapText="1"/>
    </xf>
    <xf numFmtId="14" fontId="5" fillId="0" borderId="7" xfId="0" applyNumberFormat="1" applyFont="1" applyFill="1" applyBorder="1" applyAlignment="1">
      <alignment horizontal="center" vertical="top" wrapText="1"/>
    </xf>
    <xf numFmtId="49" fontId="5" fillId="0" borderId="4" xfId="0" applyNumberFormat="1" applyFont="1" applyFill="1" applyBorder="1" applyAlignment="1">
      <alignment horizontal="center" vertical="top" wrapText="1"/>
    </xf>
    <xf numFmtId="49" fontId="5" fillId="0" borderId="7" xfId="0" applyNumberFormat="1" applyFont="1" applyFill="1" applyBorder="1" applyAlignment="1">
      <alignment horizontal="center" vertical="top" wrapText="1"/>
    </xf>
    <xf numFmtId="0" fontId="3" fillId="0" borderId="2" xfId="0" applyNumberFormat="1" applyFont="1" applyFill="1" applyBorder="1" applyAlignment="1">
      <alignment horizontal="left" vertical="top" wrapText="1"/>
    </xf>
    <xf numFmtId="0" fontId="3" fillId="0" borderId="7" xfId="0" applyNumberFormat="1" applyFont="1" applyFill="1" applyBorder="1" applyAlignment="1">
      <alignment horizontal="left" vertical="top" wrapText="1"/>
    </xf>
    <xf numFmtId="0" fontId="4" fillId="0" borderId="2" xfId="0" applyNumberFormat="1" applyFont="1" applyFill="1" applyBorder="1" applyAlignment="1">
      <alignment vertical="top" wrapText="1"/>
    </xf>
    <xf numFmtId="0" fontId="4" fillId="0" borderId="7" xfId="0" applyNumberFormat="1" applyFont="1" applyFill="1" applyBorder="1" applyAlignment="1">
      <alignment vertical="top" wrapText="1"/>
    </xf>
    <xf numFmtId="0" fontId="4" fillId="0" borderId="4" xfId="0" applyNumberFormat="1" applyFont="1" applyFill="1" applyBorder="1" applyAlignment="1">
      <alignment vertical="top" wrapText="1"/>
    </xf>
    <xf numFmtId="0" fontId="3" fillId="0" borderId="2" xfId="0" applyFont="1" applyFill="1" applyBorder="1" applyAlignment="1">
      <alignment vertical="top" wrapText="1"/>
    </xf>
    <xf numFmtId="0" fontId="3" fillId="0" borderId="7" xfId="0" applyFont="1" applyFill="1" applyBorder="1" applyAlignment="1">
      <alignment vertical="top" wrapText="1"/>
    </xf>
    <xf numFmtId="0" fontId="4" fillId="0" borderId="2" xfId="0" applyFont="1" applyFill="1" applyBorder="1" applyAlignment="1">
      <alignment vertical="top" wrapText="1" shrinkToFit="1"/>
    </xf>
    <xf numFmtId="49" fontId="4" fillId="0" borderId="7" xfId="0" applyNumberFormat="1" applyFont="1" applyFill="1" applyBorder="1" applyAlignment="1">
      <alignment horizontal="center" vertical="top" wrapText="1"/>
    </xf>
    <xf numFmtId="49" fontId="3" fillId="0" borderId="2" xfId="0" applyNumberFormat="1" applyFont="1" applyFill="1" applyBorder="1" applyAlignment="1">
      <alignment horizontal="left" vertical="top" wrapText="1"/>
    </xf>
    <xf numFmtId="0" fontId="5" fillId="0" borderId="2" xfId="0" applyFont="1" applyFill="1" applyBorder="1" applyAlignment="1">
      <alignment horizontal="center" vertical="top" wrapText="1" shrinkToFit="1"/>
    </xf>
    <xf numFmtId="0" fontId="5" fillId="0" borderId="7" xfId="0" applyFont="1" applyFill="1" applyBorder="1" applyAlignment="1">
      <alignment horizontal="center" vertical="top" wrapText="1" shrinkToFit="1"/>
    </xf>
    <xf numFmtId="0" fontId="4" fillId="0" borderId="4" xfId="0" applyFont="1" applyFill="1" applyBorder="1" applyAlignment="1"/>
    <xf numFmtId="0" fontId="3" fillId="0" borderId="0" xfId="2" applyFont="1" applyFill="1"/>
    <xf numFmtId="0" fontId="0" fillId="0" borderId="0" xfId="0" applyFill="1"/>
    <xf numFmtId="0" fontId="5" fillId="0" borderId="3" xfId="0" applyFont="1" applyFill="1" applyBorder="1" applyAlignment="1">
      <alignment horizontal="center" vertical="center" wrapText="1"/>
    </xf>
    <xf numFmtId="0" fontId="17" fillId="0" borderId="0" xfId="0" applyFont="1"/>
    <xf numFmtId="0" fontId="3" fillId="0" borderId="9" xfId="0" applyFont="1" applyFill="1" applyBorder="1" applyAlignment="1">
      <alignment horizontal="left" vertical="top" wrapText="1"/>
    </xf>
    <xf numFmtId="0" fontId="3" fillId="5" borderId="14" xfId="0" applyFont="1" applyFill="1" applyBorder="1"/>
    <xf numFmtId="14" fontId="3" fillId="5" borderId="14" xfId="0" applyNumberFormat="1" applyFont="1" applyFill="1" applyBorder="1"/>
    <xf numFmtId="4" fontId="6" fillId="5" borderId="14" xfId="0" applyNumberFormat="1" applyFont="1" applyFill="1" applyBorder="1"/>
    <xf numFmtId="0" fontId="3" fillId="5" borderId="15" xfId="0" applyFont="1" applyFill="1" applyBorder="1"/>
    <xf numFmtId="0" fontId="3" fillId="6" borderId="2" xfId="0" applyFont="1" applyFill="1" applyBorder="1" applyAlignment="1">
      <alignment horizontal="left" vertical="center" wrapText="1"/>
    </xf>
    <xf numFmtId="0" fontId="3" fillId="0" borderId="3" xfId="0" applyFont="1" applyFill="1" applyBorder="1" applyAlignment="1">
      <alignment horizontal="left" vertical="top" wrapText="1" shrinkToFit="1"/>
    </xf>
    <xf numFmtId="0" fontId="3" fillId="0" borderId="3" xfId="0" applyFont="1" applyFill="1" applyBorder="1" applyAlignment="1">
      <alignment horizontal="center" vertical="center"/>
    </xf>
    <xf numFmtId="14"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Border="1" applyAlignment="1">
      <alignment vertical="center" wrapText="1"/>
    </xf>
    <xf numFmtId="0" fontId="3" fillId="0" borderId="2" xfId="0" applyFont="1" applyFill="1" applyBorder="1" applyAlignment="1">
      <alignment horizontal="left" vertical="top" wrapText="1" shrinkToFit="1"/>
    </xf>
    <xf numFmtId="0" fontId="3" fillId="0" borderId="2" xfId="0" applyFont="1" applyFill="1" applyBorder="1" applyAlignment="1">
      <alignment horizontal="center" vertical="center"/>
    </xf>
    <xf numFmtId="14"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0" fillId="5" borderId="14" xfId="0" applyFont="1" applyFill="1" applyBorder="1"/>
    <xf numFmtId="4" fontId="15" fillId="5" borderId="14" xfId="0" applyNumberFormat="1" applyFont="1" applyFill="1" applyBorder="1" applyAlignment="1">
      <alignment horizontal="center"/>
    </xf>
    <xf numFmtId="4" fontId="0" fillId="5" borderId="15" xfId="0" applyNumberFormat="1" applyFont="1" applyFill="1" applyBorder="1"/>
    <xf numFmtId="0" fontId="5" fillId="0" borderId="0" xfId="2" applyFont="1" applyFill="1"/>
    <xf numFmtId="0" fontId="5" fillId="0" borderId="0" xfId="2" applyFont="1" applyFill="1" applyBorder="1"/>
    <xf numFmtId="4" fontId="6" fillId="8" borderId="33" xfId="2" applyNumberFormat="1" applyFont="1" applyFill="1" applyBorder="1" applyAlignment="1">
      <alignment vertical="top" wrapText="1"/>
    </xf>
    <xf numFmtId="4" fontId="6" fillId="8" borderId="34" xfId="2" applyNumberFormat="1" applyFont="1" applyFill="1" applyBorder="1" applyAlignment="1">
      <alignment vertical="top" wrapText="1"/>
    </xf>
    <xf numFmtId="49" fontId="3" fillId="0" borderId="2" xfId="2" applyNumberFormat="1" applyFont="1" applyFill="1" applyBorder="1" applyAlignment="1">
      <alignment horizontal="center" vertical="top" wrapText="1"/>
    </xf>
    <xf numFmtId="0" fontId="3" fillId="0" borderId="7" xfId="2" applyFont="1" applyFill="1" applyBorder="1" applyAlignment="1">
      <alignment horizontal="left" vertical="top" wrapText="1"/>
    </xf>
    <xf numFmtId="49" fontId="3" fillId="0" borderId="3" xfId="2" applyNumberFormat="1" applyFont="1" applyFill="1" applyBorder="1" applyAlignment="1">
      <alignment horizontal="center" vertical="top" wrapText="1"/>
    </xf>
    <xf numFmtId="4" fontId="3" fillId="0" borderId="3" xfId="2" applyNumberFormat="1" applyFont="1" applyFill="1" applyBorder="1" applyAlignment="1">
      <alignment horizontal="right" vertical="top" shrinkToFit="1"/>
    </xf>
    <xf numFmtId="1" fontId="3" fillId="0" borderId="21" xfId="2" applyNumberFormat="1" applyFont="1" applyFill="1" applyBorder="1" applyAlignment="1">
      <alignment horizontal="center" vertical="center" shrinkToFit="1"/>
    </xf>
    <xf numFmtId="1" fontId="3" fillId="0" borderId="23" xfId="2" applyNumberFormat="1" applyFont="1" applyFill="1" applyBorder="1" applyAlignment="1">
      <alignment horizontal="center" vertical="center" shrinkToFit="1"/>
    </xf>
    <xf numFmtId="0" fontId="3" fillId="7" borderId="2" xfId="0" applyFont="1" applyFill="1" applyBorder="1" applyAlignment="1">
      <alignment vertical="top" wrapText="1" shrinkToFit="1"/>
    </xf>
    <xf numFmtId="0" fontId="3" fillId="7" borderId="2" xfId="0" applyFont="1" applyFill="1" applyBorder="1" applyAlignment="1">
      <alignment horizontal="center" vertical="top" wrapText="1" shrinkToFit="1"/>
    </xf>
    <xf numFmtId="14" fontId="3" fillId="7" borderId="2" xfId="0" applyNumberFormat="1" applyFont="1" applyFill="1" applyBorder="1" applyAlignment="1">
      <alignment horizontal="center" vertical="top" wrapText="1" shrinkToFit="1"/>
    </xf>
    <xf numFmtId="0" fontId="3" fillId="0" borderId="2" xfId="2" applyFont="1" applyFill="1" applyBorder="1" applyAlignment="1">
      <alignment horizontal="left" vertical="top" wrapText="1"/>
    </xf>
    <xf numFmtId="1" fontId="3" fillId="0" borderId="24" xfId="2" applyNumberFormat="1" applyFont="1" applyFill="1" applyBorder="1" applyAlignment="1">
      <alignment horizontal="center" vertical="center" shrinkToFit="1"/>
    </xf>
    <xf numFmtId="0" fontId="3" fillId="0" borderId="4" xfId="2" applyFont="1" applyFill="1" applyBorder="1" applyAlignment="1">
      <alignment vertical="top" wrapText="1" shrinkToFit="1"/>
    </xf>
    <xf numFmtId="0" fontId="3" fillId="0" borderId="3" xfId="2" applyFont="1" applyFill="1" applyBorder="1" applyAlignment="1">
      <alignment horizontal="left" vertical="top" wrapText="1"/>
    </xf>
    <xf numFmtId="0" fontId="3" fillId="0" borderId="2" xfId="2" applyFont="1" applyFill="1" applyBorder="1" applyAlignment="1">
      <alignment vertical="top" wrapText="1" shrinkToFit="1"/>
    </xf>
    <xf numFmtId="0" fontId="3" fillId="0" borderId="2" xfId="2" applyFont="1" applyFill="1" applyBorder="1" applyAlignment="1">
      <alignment horizontal="center" vertical="top" wrapText="1"/>
    </xf>
    <xf numFmtId="49" fontId="3" fillId="0" borderId="3" xfId="2" applyNumberFormat="1" applyFont="1" applyFill="1" applyBorder="1" applyAlignment="1">
      <alignment horizontal="center" vertical="top" wrapText="1" shrinkToFit="1"/>
    </xf>
    <xf numFmtId="0" fontId="3" fillId="0" borderId="3" xfId="2" applyFont="1" applyFill="1" applyBorder="1" applyAlignment="1">
      <alignment horizontal="center" vertical="top" wrapText="1" shrinkToFit="1"/>
    </xf>
    <xf numFmtId="49" fontId="19" fillId="7" borderId="6" xfId="2" applyNumberFormat="1" applyFont="1" applyFill="1" applyBorder="1" applyAlignment="1">
      <alignment horizontal="center" vertical="top" wrapText="1"/>
    </xf>
    <xf numFmtId="49" fontId="19" fillId="7" borderId="3" xfId="2" applyNumberFormat="1" applyFont="1" applyFill="1" applyBorder="1" applyAlignment="1">
      <alignment horizontal="center" vertical="top" wrapText="1"/>
    </xf>
    <xf numFmtId="49" fontId="3" fillId="7" borderId="3" xfId="2" applyNumberFormat="1" applyFont="1" applyFill="1" applyBorder="1" applyAlignment="1">
      <alignment horizontal="center" vertical="top" wrapText="1"/>
    </xf>
    <xf numFmtId="49" fontId="19" fillId="7" borderId="7" xfId="2" applyNumberFormat="1" applyFont="1" applyFill="1" applyBorder="1" applyAlignment="1">
      <alignment horizontal="center" vertical="top" wrapText="1"/>
    </xf>
    <xf numFmtId="4" fontId="3" fillId="0" borderId="7" xfId="2" applyNumberFormat="1" applyFont="1" applyFill="1" applyBorder="1" applyAlignment="1">
      <alignment horizontal="right" vertical="top" shrinkToFit="1"/>
    </xf>
    <xf numFmtId="1" fontId="3" fillId="7" borderId="21" xfId="2" applyNumberFormat="1" applyFont="1" applyFill="1" applyBorder="1" applyAlignment="1">
      <alignment horizontal="center" vertical="center" shrinkToFit="1"/>
    </xf>
    <xf numFmtId="1" fontId="3" fillId="7" borderId="23" xfId="2" applyNumberFormat="1" applyFont="1" applyFill="1" applyBorder="1" applyAlignment="1">
      <alignment horizontal="center" vertical="center" shrinkToFit="1"/>
    </xf>
    <xf numFmtId="49" fontId="3" fillId="7" borderId="11" xfId="2" applyNumberFormat="1" applyFont="1" applyFill="1" applyBorder="1" applyAlignment="1">
      <alignment horizontal="center" vertical="top" wrapText="1"/>
    </xf>
    <xf numFmtId="0" fontId="3" fillId="7" borderId="27" xfId="3" applyNumberFormat="1" applyFont="1" applyFill="1" applyBorder="1" applyAlignment="1" applyProtection="1">
      <alignment horizontal="left" vertical="top" wrapText="1"/>
    </xf>
    <xf numFmtId="0" fontId="3" fillId="7" borderId="5" xfId="2" applyFont="1" applyFill="1" applyBorder="1" applyAlignment="1">
      <alignment horizontal="left" vertical="top" wrapText="1"/>
    </xf>
    <xf numFmtId="49" fontId="19" fillId="0" borderId="3" xfId="2" applyNumberFormat="1" applyFont="1" applyFill="1" applyBorder="1" applyAlignment="1">
      <alignment horizontal="center" vertical="top" wrapText="1"/>
    </xf>
    <xf numFmtId="49" fontId="19" fillId="0" borderId="7" xfId="2" applyNumberFormat="1" applyFont="1" applyFill="1" applyBorder="1" applyAlignment="1">
      <alignment horizontal="center" vertical="top" wrapText="1"/>
    </xf>
    <xf numFmtId="49" fontId="3" fillId="7" borderId="2" xfId="2" applyNumberFormat="1" applyFont="1" applyFill="1" applyBorder="1" applyAlignment="1">
      <alignment horizontal="center" vertical="top" wrapText="1"/>
    </xf>
    <xf numFmtId="0" fontId="3" fillId="7" borderId="28" xfId="3" applyNumberFormat="1" applyFont="1" applyFill="1" applyBorder="1" applyAlignment="1" applyProtection="1">
      <alignment horizontal="left" vertical="top" wrapText="1"/>
    </xf>
    <xf numFmtId="4" fontId="3" fillId="0" borderId="30" xfId="2" applyNumberFormat="1" applyFont="1" applyFill="1" applyBorder="1" applyAlignment="1">
      <alignment horizontal="right" vertical="top" shrinkToFit="1"/>
    </xf>
    <xf numFmtId="0" fontId="3" fillId="7" borderId="3" xfId="2" applyFont="1" applyFill="1" applyBorder="1" applyAlignment="1">
      <alignment horizontal="left" vertical="top" wrapText="1"/>
    </xf>
    <xf numFmtId="0" fontId="3" fillId="7" borderId="3" xfId="2" applyFont="1" applyFill="1" applyBorder="1" applyAlignment="1">
      <alignment horizontal="center" vertical="top" wrapText="1"/>
    </xf>
    <xf numFmtId="49" fontId="19" fillId="0" borderId="2" xfId="2" applyNumberFormat="1" applyFont="1" applyFill="1" applyBorder="1" applyAlignment="1">
      <alignment horizontal="center" vertical="top" wrapText="1"/>
    </xf>
    <xf numFmtId="49" fontId="3" fillId="0" borderId="7" xfId="2" applyNumberFormat="1" applyFont="1" applyFill="1" applyBorder="1" applyAlignment="1">
      <alignment horizontal="center" vertical="top" wrapText="1"/>
    </xf>
    <xf numFmtId="0" fontId="3" fillId="0" borderId="3" xfId="2" applyFont="1" applyFill="1" applyBorder="1" applyAlignment="1">
      <alignment vertical="top" wrapText="1" shrinkToFit="1"/>
    </xf>
    <xf numFmtId="4" fontId="3" fillId="0" borderId="2" xfId="2" applyNumberFormat="1" applyFont="1" applyFill="1" applyBorder="1" applyAlignment="1">
      <alignment horizontal="right" vertical="top" shrinkToFit="1"/>
    </xf>
    <xf numFmtId="0" fontId="3" fillId="0" borderId="2" xfId="2" applyFont="1" applyFill="1" applyBorder="1" applyAlignment="1">
      <alignment vertical="top" wrapText="1"/>
    </xf>
    <xf numFmtId="0" fontId="3" fillId="0" borderId="3" xfId="2" applyFont="1" applyFill="1" applyBorder="1" applyAlignment="1">
      <alignment vertical="top" wrapText="1"/>
    </xf>
    <xf numFmtId="0" fontId="3" fillId="0" borderId="7" xfId="2" applyFont="1" applyFill="1" applyBorder="1" applyAlignment="1">
      <alignment vertical="top" wrapText="1"/>
    </xf>
    <xf numFmtId="49" fontId="6" fillId="8" borderId="33" xfId="2" applyNumberFormat="1" applyFont="1" applyFill="1" applyBorder="1" applyAlignment="1">
      <alignment horizontal="center" vertical="top" wrapText="1"/>
    </xf>
    <xf numFmtId="4" fontId="6" fillId="8" borderId="33" xfId="2" applyNumberFormat="1" applyFont="1" applyFill="1" applyBorder="1" applyAlignment="1">
      <alignment horizontal="right" vertical="top" shrinkToFit="1"/>
    </xf>
    <xf numFmtId="1" fontId="3" fillId="0" borderId="34" xfId="2" applyNumberFormat="1" applyFont="1" applyFill="1" applyBorder="1" applyAlignment="1">
      <alignment horizontal="center" vertical="center" shrinkToFit="1"/>
    </xf>
    <xf numFmtId="49" fontId="3" fillId="0" borderId="37" xfId="2" applyNumberFormat="1" applyFont="1" applyFill="1" applyBorder="1" applyAlignment="1">
      <alignment horizontal="center" vertical="top" wrapText="1"/>
    </xf>
    <xf numFmtId="49" fontId="3" fillId="0" borderId="38" xfId="2" applyNumberFormat="1" applyFont="1" applyFill="1" applyBorder="1" applyAlignment="1">
      <alignment horizontal="center" vertical="top" wrapText="1"/>
    </xf>
    <xf numFmtId="0" fontId="3" fillId="0" borderId="39" xfId="2" applyFont="1" applyFill="1" applyBorder="1" applyAlignment="1">
      <alignment horizontal="left" vertical="top" wrapText="1"/>
    </xf>
    <xf numFmtId="0" fontId="3" fillId="0" borderId="39" xfId="2" applyFont="1" applyFill="1" applyBorder="1" applyAlignment="1">
      <alignment horizontal="center" vertical="top" wrapText="1"/>
    </xf>
    <xf numFmtId="0" fontId="3" fillId="7" borderId="40" xfId="0" applyFont="1" applyFill="1" applyBorder="1" applyAlignment="1">
      <alignment vertical="top" wrapText="1" shrinkToFit="1"/>
    </xf>
    <xf numFmtId="0" fontId="3" fillId="7" borderId="40" xfId="0" applyFont="1" applyFill="1" applyBorder="1" applyAlignment="1">
      <alignment horizontal="center" vertical="top" wrapText="1" shrinkToFit="1"/>
    </xf>
    <xf numFmtId="14" fontId="3" fillId="7" borderId="40" xfId="0" applyNumberFormat="1" applyFont="1" applyFill="1" applyBorder="1" applyAlignment="1">
      <alignment horizontal="center" vertical="top" wrapText="1" shrinkToFit="1"/>
    </xf>
    <xf numFmtId="49" fontId="19" fillId="0" borderId="40" xfId="2" applyNumberFormat="1" applyFont="1" applyFill="1" applyBorder="1" applyAlignment="1">
      <alignment horizontal="center" vertical="top" wrapText="1"/>
    </xf>
    <xf numFmtId="49" fontId="3" fillId="0" borderId="40" xfId="2" applyNumberFormat="1" applyFont="1" applyFill="1" applyBorder="1" applyAlignment="1">
      <alignment horizontal="center" vertical="top" wrapText="1"/>
    </xf>
    <xf numFmtId="49" fontId="19" fillId="0" borderId="39" xfId="2" applyNumberFormat="1" applyFont="1" applyFill="1" applyBorder="1" applyAlignment="1">
      <alignment horizontal="center" vertical="top" wrapText="1"/>
    </xf>
    <xf numFmtId="4" fontId="3" fillId="0" borderId="39" xfId="2" applyNumberFormat="1" applyFont="1" applyFill="1" applyBorder="1" applyAlignment="1">
      <alignment horizontal="right" vertical="top" shrinkToFit="1"/>
    </xf>
    <xf numFmtId="1" fontId="3" fillId="0" borderId="41" xfId="2" applyNumberFormat="1" applyFont="1" applyFill="1" applyBorder="1" applyAlignment="1">
      <alignment horizontal="center" vertical="center" shrinkToFit="1"/>
    </xf>
    <xf numFmtId="1" fontId="3" fillId="0" borderId="31" xfId="2" applyNumberFormat="1" applyFont="1" applyFill="1" applyBorder="1" applyAlignment="1">
      <alignment horizontal="center" vertical="center" shrinkToFit="1"/>
    </xf>
    <xf numFmtId="1" fontId="3" fillId="0" borderId="43" xfId="2" applyNumberFormat="1" applyFont="1" applyFill="1" applyBorder="1" applyAlignment="1">
      <alignment horizontal="center" vertical="center" shrinkToFit="1"/>
    </xf>
    <xf numFmtId="49" fontId="3" fillId="0" borderId="44" xfId="2" applyNumberFormat="1" applyFont="1" applyFill="1" applyBorder="1" applyAlignment="1">
      <alignment horizontal="center" vertical="top" wrapText="1"/>
    </xf>
    <xf numFmtId="4" fontId="3" fillId="0" borderId="21" xfId="2" applyNumberFormat="1" applyFont="1" applyFill="1" applyBorder="1" applyAlignment="1">
      <alignment horizontal="right" vertical="top" shrinkToFit="1"/>
    </xf>
    <xf numFmtId="0" fontId="3" fillId="0" borderId="3" xfId="2" applyFont="1" applyFill="1" applyBorder="1" applyAlignment="1">
      <alignment vertical="center" wrapText="1"/>
    </xf>
    <xf numFmtId="4" fontId="3" fillId="0" borderId="23" xfId="2" applyNumberFormat="1" applyFont="1" applyFill="1" applyBorder="1" applyAlignment="1">
      <alignment horizontal="right" vertical="top" shrinkToFit="1"/>
    </xf>
    <xf numFmtId="1" fontId="3" fillId="7" borderId="45" xfId="2" applyNumberFormat="1" applyFont="1" applyFill="1" applyBorder="1" applyAlignment="1">
      <alignment horizontal="center" vertical="center" shrinkToFit="1"/>
    </xf>
    <xf numFmtId="1" fontId="3" fillId="7" borderId="43" xfId="2" applyNumberFormat="1" applyFont="1" applyFill="1" applyBorder="1" applyAlignment="1">
      <alignment horizontal="center" vertical="center" shrinkToFit="1"/>
    </xf>
    <xf numFmtId="1" fontId="3" fillId="0" borderId="46" xfId="2" applyNumberFormat="1" applyFont="1" applyFill="1" applyBorder="1" applyAlignment="1">
      <alignment horizontal="center" vertical="center" shrinkToFit="1"/>
    </xf>
    <xf numFmtId="0" fontId="9" fillId="0" borderId="0" xfId="0" applyFont="1"/>
    <xf numFmtId="0" fontId="0" fillId="0" borderId="0" xfId="0" applyAlignment="1">
      <alignment vertical="top"/>
    </xf>
    <xf numFmtId="4" fontId="23" fillId="0" borderId="3" xfId="0" applyNumberFormat="1" applyFont="1" applyFill="1" applyBorder="1" applyAlignment="1">
      <alignment horizontal="right" vertical="top" shrinkToFit="1"/>
    </xf>
    <xf numFmtId="0" fontId="22" fillId="0" borderId="0" xfId="0" applyFont="1"/>
    <xf numFmtId="0" fontId="22" fillId="7" borderId="0" xfId="0" applyFont="1" applyFill="1"/>
    <xf numFmtId="0" fontId="3" fillId="0" borderId="2" xfId="0" applyFont="1" applyFill="1" applyBorder="1" applyAlignment="1">
      <alignment horizontal="center" vertical="center" wrapText="1" shrinkToFit="1"/>
    </xf>
    <xf numFmtId="4" fontId="22" fillId="0" borderId="3" xfId="0" applyNumberFormat="1" applyFont="1" applyFill="1" applyBorder="1" applyAlignment="1">
      <alignment horizontal="right" vertical="top" shrinkToFit="1"/>
    </xf>
    <xf numFmtId="4" fontId="22" fillId="0" borderId="9" xfId="0" applyNumberFormat="1" applyFont="1" applyFill="1" applyBorder="1" applyAlignment="1">
      <alignment horizontal="right" vertical="top" shrinkToFit="1"/>
    </xf>
    <xf numFmtId="4" fontId="22" fillId="0" borderId="2" xfId="0" applyNumberFormat="1" applyFont="1" applyFill="1" applyBorder="1" applyAlignment="1">
      <alignment horizontal="right" vertical="top" shrinkToFit="1"/>
    </xf>
    <xf numFmtId="0" fontId="22" fillId="4" borderId="0" xfId="0" applyFont="1" applyFill="1"/>
    <xf numFmtId="4" fontId="22" fillId="0" borderId="6" xfId="0" applyNumberFormat="1" applyFont="1" applyFill="1" applyBorder="1" applyAlignment="1">
      <alignment horizontal="right" vertical="top" shrinkToFit="1"/>
    </xf>
    <xf numFmtId="0" fontId="3" fillId="0" borderId="3"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22" fillId="0" borderId="7" xfId="0" applyFont="1" applyFill="1" applyBorder="1" applyAlignment="1">
      <alignment horizontal="center" vertical="center" wrapText="1" shrinkToFit="1"/>
    </xf>
    <xf numFmtId="0" fontId="22" fillId="0" borderId="3" xfId="0" applyFont="1" applyFill="1" applyBorder="1" applyAlignment="1">
      <alignment horizontal="center" vertical="center" wrapText="1"/>
    </xf>
    <xf numFmtId="4" fontId="22" fillId="0" borderId="3" xfId="0" applyNumberFormat="1" applyFont="1" applyFill="1" applyBorder="1" applyAlignment="1">
      <alignment horizontal="right" vertical="top" wrapText="1"/>
    </xf>
    <xf numFmtId="4" fontId="22" fillId="0" borderId="6" xfId="0" applyNumberFormat="1" applyFont="1" applyFill="1" applyBorder="1" applyAlignment="1">
      <alignment horizontal="right" vertical="top" wrapText="1"/>
    </xf>
    <xf numFmtId="4" fontId="22" fillId="0" borderId="30" xfId="0" applyNumberFormat="1" applyFont="1" applyFill="1" applyBorder="1" applyAlignment="1">
      <alignment horizontal="right" vertical="top" wrapText="1"/>
    </xf>
    <xf numFmtId="4" fontId="22" fillId="0" borderId="7" xfId="0" applyNumberFormat="1" applyFont="1" applyFill="1" applyBorder="1" applyAlignment="1">
      <alignment horizontal="right" vertical="top" wrapText="1"/>
    </xf>
    <xf numFmtId="4" fontId="22" fillId="0" borderId="30" xfId="0" applyNumberFormat="1" applyFont="1" applyFill="1" applyBorder="1" applyAlignment="1">
      <alignment horizontal="right" vertical="top" shrinkToFit="1"/>
    </xf>
    <xf numFmtId="4" fontId="22" fillId="0" borderId="7" xfId="0" applyNumberFormat="1" applyFont="1" applyFill="1" applyBorder="1" applyAlignment="1">
      <alignment horizontal="right" vertical="top" shrinkToFit="1"/>
    </xf>
    <xf numFmtId="0" fontId="24" fillId="0" borderId="0" xfId="0" applyFont="1"/>
    <xf numFmtId="0" fontId="24" fillId="7" borderId="0" xfId="0" applyFont="1" applyFill="1"/>
    <xf numFmtId="0" fontId="23" fillId="0" borderId="7" xfId="0" applyFont="1" applyFill="1" applyBorder="1" applyAlignment="1">
      <alignment horizontal="center" vertical="top" wrapText="1"/>
    </xf>
    <xf numFmtId="4" fontId="22" fillId="0" borderId="8" xfId="0" applyNumberFormat="1" applyFont="1" applyFill="1" applyBorder="1" applyAlignment="1">
      <alignment horizontal="right" vertical="top" shrinkToFit="1"/>
    </xf>
    <xf numFmtId="4" fontId="22" fillId="0" borderId="4" xfId="0" applyNumberFormat="1" applyFont="1" applyFill="1" applyBorder="1" applyAlignment="1">
      <alignment horizontal="right" vertical="top" shrinkToFit="1"/>
    </xf>
    <xf numFmtId="0" fontId="3" fillId="0" borderId="7" xfId="0" applyFont="1" applyFill="1" applyBorder="1" applyAlignment="1">
      <alignment horizontal="center" vertical="center" wrapText="1"/>
    </xf>
    <xf numFmtId="49" fontId="22" fillId="0" borderId="2" xfId="0" applyNumberFormat="1" applyFont="1" applyFill="1" applyBorder="1" applyAlignment="1">
      <alignment horizontal="center" vertical="top" shrinkToFit="1"/>
    </xf>
    <xf numFmtId="0" fontId="22" fillId="9" borderId="0" xfId="0" applyFont="1" applyFill="1"/>
    <xf numFmtId="0" fontId="27" fillId="0" borderId="0" xfId="0" applyFont="1"/>
    <xf numFmtId="0" fontId="27" fillId="9" borderId="0" xfId="0" applyFont="1" applyFill="1"/>
    <xf numFmtId="0" fontId="27" fillId="7" borderId="0" xfId="0" applyFont="1" applyFill="1"/>
    <xf numFmtId="0" fontId="27" fillId="4" borderId="0" xfId="0" applyFont="1" applyFill="1"/>
    <xf numFmtId="49" fontId="22" fillId="0" borderId="3" xfId="0" applyNumberFormat="1" applyFont="1" applyFill="1" applyBorder="1" applyAlignment="1">
      <alignment horizontal="center" vertical="top" shrinkToFit="1"/>
    </xf>
    <xf numFmtId="0" fontId="22" fillId="0" borderId="2" xfId="0" applyFont="1" applyFill="1" applyBorder="1" applyAlignment="1">
      <alignment horizontal="center" vertical="center" wrapText="1" shrinkToFit="1"/>
    </xf>
    <xf numFmtId="0" fontId="22" fillId="0" borderId="7" xfId="0" applyFont="1" applyFill="1" applyBorder="1" applyAlignment="1">
      <alignment horizontal="center" vertical="center" wrapText="1"/>
    </xf>
    <xf numFmtId="14" fontId="22" fillId="0" borderId="7" xfId="0" applyNumberFormat="1" applyFont="1" applyFill="1" applyBorder="1" applyAlignment="1">
      <alignment horizontal="center" vertical="center" wrapText="1" shrinkToFit="1"/>
    </xf>
    <xf numFmtId="0" fontId="22" fillId="0" borderId="7" xfId="0" applyFont="1" applyFill="1" applyBorder="1" applyAlignment="1">
      <alignment horizontal="center" vertical="center" shrinkToFit="1"/>
    </xf>
    <xf numFmtId="0" fontId="23" fillId="0" borderId="4" xfId="0" applyFont="1" applyFill="1" applyBorder="1" applyAlignment="1">
      <alignment horizontal="center" vertical="top" wrapText="1"/>
    </xf>
    <xf numFmtId="0" fontId="22" fillId="0" borderId="3" xfId="0" applyFont="1" applyFill="1" applyBorder="1" applyAlignment="1">
      <alignment vertical="center" wrapText="1" shrinkToFit="1"/>
    </xf>
    <xf numFmtId="0" fontId="4" fillId="0" borderId="7" xfId="0" applyFont="1" applyFill="1" applyBorder="1" applyAlignment="1">
      <alignment horizontal="center" vertical="center" wrapText="1"/>
    </xf>
    <xf numFmtId="14" fontId="4"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2" fillId="0" borderId="3" xfId="0" applyFont="1" applyFill="1" applyBorder="1" applyAlignment="1">
      <alignment vertical="center" wrapText="1"/>
    </xf>
    <xf numFmtId="4" fontId="26" fillId="0" borderId="3" xfId="0" applyNumberFormat="1" applyFont="1" applyFill="1" applyBorder="1" applyAlignment="1">
      <alignment horizontal="right" vertical="top" shrinkToFit="1"/>
    </xf>
    <xf numFmtId="4" fontId="26" fillId="0" borderId="6" xfId="0" applyNumberFormat="1" applyFont="1" applyFill="1" applyBorder="1" applyAlignment="1">
      <alignment horizontal="right" vertical="top" shrinkToFit="1"/>
    </xf>
    <xf numFmtId="4" fontId="26" fillId="0" borderId="5" xfId="0" applyNumberFormat="1" applyFont="1" applyFill="1" applyBorder="1" applyAlignment="1">
      <alignment horizontal="right" vertical="top" shrinkToFit="1"/>
    </xf>
    <xf numFmtId="4" fontId="26" fillId="0" borderId="11" xfId="0" applyNumberFormat="1" applyFont="1" applyFill="1" applyBorder="1" applyAlignment="1">
      <alignment horizontal="right" vertical="top" shrinkToFit="1"/>
    </xf>
    <xf numFmtId="4" fontId="26" fillId="0" borderId="12" xfId="0" applyNumberFormat="1" applyFont="1" applyFill="1" applyBorder="1" applyAlignment="1">
      <alignment horizontal="right" vertical="top" shrinkToFit="1"/>
    </xf>
    <xf numFmtId="4" fontId="26" fillId="0" borderId="2" xfId="0" applyNumberFormat="1" applyFont="1" applyFill="1" applyBorder="1" applyAlignment="1">
      <alignment horizontal="right" vertical="top" shrinkToFit="1"/>
    </xf>
    <xf numFmtId="4" fontId="26" fillId="0" borderId="9" xfId="0" applyNumberFormat="1" applyFont="1" applyFill="1" applyBorder="1" applyAlignment="1">
      <alignment horizontal="right" vertical="top" shrinkToFit="1"/>
    </xf>
    <xf numFmtId="4" fontId="22" fillId="0" borderId="16" xfId="0" applyNumberFormat="1" applyFont="1" applyFill="1" applyBorder="1" applyAlignment="1">
      <alignment horizontal="right" vertical="top" shrinkToFit="1"/>
    </xf>
    <xf numFmtId="4" fontId="22" fillId="0" borderId="11" xfId="0" applyNumberFormat="1" applyFont="1" applyFill="1" applyBorder="1" applyAlignment="1">
      <alignment horizontal="right" vertical="top" shrinkToFit="1"/>
    </xf>
    <xf numFmtId="0" fontId="3" fillId="0" borderId="0" xfId="0" applyFont="1"/>
    <xf numFmtId="0" fontId="4" fillId="6" borderId="3" xfId="0" applyFont="1" applyFill="1" applyBorder="1" applyAlignment="1">
      <alignment horizontal="center" vertical="top" wrapText="1"/>
    </xf>
    <xf numFmtId="0" fontId="4" fillId="6" borderId="2" xfId="0" applyFont="1" applyFill="1" applyBorder="1" applyAlignment="1">
      <alignment horizontal="center" vertical="top" wrapText="1"/>
    </xf>
    <xf numFmtId="0" fontId="4" fillId="6" borderId="2" xfId="0" applyFont="1" applyFill="1" applyBorder="1" applyAlignment="1">
      <alignment horizontal="center" vertical="top" shrinkToFit="1"/>
    </xf>
    <xf numFmtId="0" fontId="4" fillId="6" borderId="3" xfId="0" applyFont="1" applyFill="1" applyBorder="1" applyAlignment="1">
      <alignment horizontal="center" vertical="top" shrinkToFit="1"/>
    </xf>
    <xf numFmtId="49" fontId="28" fillId="0" borderId="3" xfId="0" applyNumberFormat="1" applyFont="1" applyBorder="1" applyAlignment="1">
      <alignment vertical="top" wrapText="1"/>
    </xf>
    <xf numFmtId="49" fontId="28" fillId="0" borderId="3" xfId="0" applyNumberFormat="1" applyFont="1" applyBorder="1" applyAlignment="1">
      <alignment vertical="top"/>
    </xf>
    <xf numFmtId="49" fontId="12" fillId="6" borderId="3" xfId="0" applyNumberFormat="1" applyFont="1" applyFill="1" applyBorder="1" applyAlignment="1">
      <alignment horizontal="center" vertical="top" shrinkToFit="1"/>
    </xf>
    <xf numFmtId="2" fontId="12" fillId="7" borderId="3" xfId="0" applyNumberFormat="1" applyFont="1" applyFill="1" applyBorder="1" applyAlignment="1">
      <alignment horizontal="left" vertical="top" shrinkToFit="1"/>
    </xf>
    <xf numFmtId="0" fontId="30" fillId="0" borderId="0" xfId="0" applyFont="1"/>
    <xf numFmtId="49" fontId="30" fillId="0" borderId="3" xfId="0" applyNumberFormat="1" applyFont="1" applyBorder="1" applyAlignment="1">
      <alignment vertical="top" wrapText="1"/>
    </xf>
    <xf numFmtId="49" fontId="30" fillId="0" borderId="3" xfId="0" applyNumberFormat="1" applyFont="1" applyBorder="1" applyAlignment="1">
      <alignment vertical="top"/>
    </xf>
    <xf numFmtId="2" fontId="4" fillId="7" borderId="3" xfId="0" applyNumberFormat="1" applyFont="1" applyFill="1" applyBorder="1" applyAlignment="1">
      <alignment horizontal="left" vertical="top"/>
    </xf>
    <xf numFmtId="2" fontId="30" fillId="7" borderId="3" xfId="0" applyNumberFormat="1" applyFont="1" applyFill="1" applyBorder="1" applyAlignment="1">
      <alignment horizontal="left" vertical="top"/>
    </xf>
    <xf numFmtId="49" fontId="28" fillId="7" borderId="3" xfId="0" applyNumberFormat="1" applyFont="1" applyFill="1" applyBorder="1" applyAlignment="1">
      <alignment vertical="top"/>
    </xf>
    <xf numFmtId="2" fontId="12" fillId="7" borderId="3" xfId="0" applyNumberFormat="1" applyFont="1" applyFill="1" applyBorder="1" applyAlignment="1">
      <alignment horizontal="left" vertical="top"/>
    </xf>
    <xf numFmtId="0" fontId="30" fillId="7" borderId="0" xfId="0" applyFont="1" applyFill="1"/>
    <xf numFmtId="49" fontId="30" fillId="0" borderId="3" xfId="0" applyNumberFormat="1" applyFont="1" applyBorder="1" applyAlignment="1">
      <alignment horizontal="center" vertical="top"/>
    </xf>
    <xf numFmtId="49" fontId="30" fillId="7" borderId="3" xfId="0" applyNumberFormat="1" applyFont="1" applyFill="1" applyBorder="1" applyAlignment="1">
      <alignment vertical="top"/>
    </xf>
    <xf numFmtId="49" fontId="30" fillId="7" borderId="3" xfId="0" applyNumberFormat="1" applyFont="1" applyFill="1" applyBorder="1" applyAlignment="1">
      <alignment horizontal="center" vertical="top"/>
    </xf>
    <xf numFmtId="0" fontId="30" fillId="7" borderId="4" xfId="0" applyFont="1" applyFill="1" applyBorder="1" applyAlignment="1">
      <alignment horizontal="center" vertical="top" wrapText="1"/>
    </xf>
    <xf numFmtId="2" fontId="28" fillId="7" borderId="3" xfId="0" applyNumberFormat="1" applyFont="1" applyFill="1" applyBorder="1" applyAlignment="1">
      <alignment horizontal="left" vertical="top"/>
    </xf>
    <xf numFmtId="2" fontId="30" fillId="7" borderId="2" xfId="0" applyNumberFormat="1" applyFont="1" applyFill="1" applyBorder="1" applyAlignment="1">
      <alignment horizontal="left" vertical="top"/>
    </xf>
    <xf numFmtId="0" fontId="4" fillId="6" borderId="3" xfId="0" applyNumberFormat="1" applyFont="1" applyFill="1" applyBorder="1" applyAlignment="1">
      <alignment horizontal="center" vertical="top" wrapText="1" shrinkToFit="1"/>
    </xf>
    <xf numFmtId="166" fontId="30" fillId="0" borderId="3" xfId="0" applyNumberFormat="1" applyFont="1" applyBorder="1" applyAlignment="1">
      <alignment horizontal="center" vertical="top" wrapText="1"/>
    </xf>
    <xf numFmtId="14" fontId="30" fillId="0" borderId="3" xfId="0" applyNumberFormat="1" applyFont="1" applyBorder="1" applyAlignment="1">
      <alignment vertical="top"/>
    </xf>
    <xf numFmtId="0" fontId="30" fillId="0" borderId="3" xfId="0" applyFont="1" applyBorder="1" applyAlignment="1">
      <alignment vertical="top" wrapText="1"/>
    </xf>
    <xf numFmtId="2" fontId="28" fillId="7" borderId="2" xfId="0" applyNumberFormat="1" applyFont="1" applyFill="1" applyBorder="1" applyAlignment="1">
      <alignment horizontal="center" vertical="top"/>
    </xf>
    <xf numFmtId="2" fontId="28" fillId="7" borderId="4" xfId="0" applyNumberFormat="1" applyFont="1" applyFill="1" applyBorder="1" applyAlignment="1">
      <alignment horizontal="center" vertical="top"/>
    </xf>
    <xf numFmtId="0" fontId="28" fillId="0" borderId="0" xfId="0" applyFont="1" applyAlignment="1">
      <alignment vertical="center"/>
    </xf>
    <xf numFmtId="0" fontId="5" fillId="0" borderId="0" xfId="0" applyFont="1" applyFill="1" applyBorder="1"/>
    <xf numFmtId="0" fontId="3" fillId="0" borderId="0" xfId="0" applyFont="1" applyFill="1" applyBorder="1" applyAlignment="1"/>
    <xf numFmtId="0" fontId="5" fillId="0" borderId="0" xfId="0" applyFont="1" applyFill="1"/>
    <xf numFmtId="49" fontId="3" fillId="5" borderId="14" xfId="0" applyNumberFormat="1" applyFont="1" applyFill="1" applyBorder="1" applyAlignment="1">
      <alignment horizontal="center"/>
    </xf>
    <xf numFmtId="4" fontId="6" fillId="5" borderId="14" xfId="0" applyNumberFormat="1" applyFont="1" applyFill="1" applyBorder="1" applyAlignment="1">
      <alignment horizontal="center"/>
    </xf>
    <xf numFmtId="0" fontId="3" fillId="5" borderId="15" xfId="0" applyFont="1" applyFill="1" applyBorder="1" applyAlignment="1">
      <alignment horizontal="center" vertical="top"/>
    </xf>
    <xf numFmtId="0" fontId="4" fillId="6" borderId="2" xfId="0" applyNumberFormat="1" applyFont="1" applyFill="1" applyBorder="1" applyAlignment="1">
      <alignment horizontal="center" vertical="top" wrapText="1" shrinkToFit="1"/>
    </xf>
    <xf numFmtId="166" fontId="30" fillId="0" borderId="2" xfId="0" applyNumberFormat="1" applyFont="1" applyBorder="1" applyAlignment="1">
      <alignment horizontal="center" vertical="top" wrapText="1"/>
    </xf>
    <xf numFmtId="14" fontId="30" fillId="0" borderId="2" xfId="0" applyNumberFormat="1" applyFont="1" applyBorder="1" applyAlignment="1">
      <alignment vertical="top"/>
    </xf>
    <xf numFmtId="0" fontId="30" fillId="0" borderId="2" xfId="0" applyFont="1" applyBorder="1" applyAlignment="1">
      <alignment vertical="top" wrapText="1"/>
    </xf>
    <xf numFmtId="49" fontId="28" fillId="5" borderId="14" xfId="0" applyNumberFormat="1" applyFont="1" applyFill="1" applyBorder="1" applyAlignment="1">
      <alignment horizontal="center" vertical="center"/>
    </xf>
    <xf numFmtId="4" fontId="12" fillId="5" borderId="14" xfId="0" applyNumberFormat="1" applyFont="1" applyFill="1" applyBorder="1" applyAlignment="1">
      <alignment horizontal="center" vertical="center"/>
    </xf>
    <xf numFmtId="4" fontId="28" fillId="5" borderId="15" xfId="0" applyNumberFormat="1" applyFont="1" applyFill="1" applyBorder="1" applyAlignment="1">
      <alignment horizontal="center" vertical="center"/>
    </xf>
    <xf numFmtId="14" fontId="22" fillId="0" borderId="2" xfId="0" applyNumberFormat="1" applyFont="1" applyFill="1" applyBorder="1" applyAlignment="1">
      <alignment horizontal="center" vertical="center" wrapText="1" shrinkToFit="1"/>
    </xf>
    <xf numFmtId="49" fontId="23" fillId="0" borderId="2" xfId="0" applyNumberFormat="1" applyFont="1" applyFill="1" applyBorder="1" applyAlignment="1">
      <alignment horizontal="center" vertical="top" wrapText="1"/>
    </xf>
    <xf numFmtId="49" fontId="23" fillId="0" borderId="2" xfId="0" applyNumberFormat="1" applyFont="1" applyFill="1" applyBorder="1" applyAlignment="1">
      <alignment horizontal="center" vertical="top" shrinkToFit="1"/>
    </xf>
    <xf numFmtId="49" fontId="22" fillId="0" borderId="2" xfId="0" applyNumberFormat="1" applyFont="1" applyFill="1" applyBorder="1" applyAlignment="1">
      <alignment horizontal="center" vertical="top" wrapText="1"/>
    </xf>
    <xf numFmtId="49" fontId="22" fillId="0" borderId="3" xfId="0" applyNumberFormat="1" applyFont="1" applyFill="1" applyBorder="1" applyAlignment="1">
      <alignment horizontal="center" vertical="top" wrapText="1"/>
    </xf>
    <xf numFmtId="0" fontId="22" fillId="0" borderId="3" xfId="0" applyFont="1" applyFill="1" applyBorder="1" applyAlignment="1">
      <alignment horizontal="center" vertical="center"/>
    </xf>
    <xf numFmtId="14" fontId="22" fillId="0" borderId="3" xfId="0" applyNumberFormat="1" applyFont="1" applyFill="1" applyBorder="1" applyAlignment="1">
      <alignment horizontal="center" vertical="center"/>
    </xf>
    <xf numFmtId="49" fontId="23" fillId="0" borderId="3" xfId="0" applyNumberFormat="1" applyFont="1" applyFill="1" applyBorder="1" applyAlignment="1">
      <alignment horizontal="center" vertical="top" shrinkToFit="1"/>
    </xf>
    <xf numFmtId="4" fontId="23" fillId="0" borderId="6" xfId="0" applyNumberFormat="1" applyFont="1" applyFill="1" applyBorder="1" applyAlignment="1">
      <alignment horizontal="right" vertical="top" shrinkToFit="1"/>
    </xf>
    <xf numFmtId="0" fontId="22" fillId="0" borderId="3" xfId="0" applyFont="1" applyFill="1" applyBorder="1" applyAlignment="1">
      <alignment horizontal="center" vertical="center" wrapText="1" shrinkToFit="1"/>
    </xf>
    <xf numFmtId="14" fontId="22" fillId="0" borderId="3" xfId="0" applyNumberFormat="1" applyFont="1" applyFill="1" applyBorder="1" applyAlignment="1">
      <alignment horizontal="center" vertical="center" wrapText="1" shrinkToFit="1"/>
    </xf>
    <xf numFmtId="49" fontId="23" fillId="0" borderId="48" xfId="0" applyNumberFormat="1" applyFont="1" applyFill="1" applyBorder="1" applyAlignment="1">
      <alignment horizontal="center" vertical="top" shrinkToFit="1"/>
    </xf>
    <xf numFmtId="4" fontId="23" fillId="0" borderId="9" xfId="0" applyNumberFormat="1" applyFont="1" applyFill="1" applyBorder="1" applyAlignment="1">
      <alignment horizontal="right" vertical="top" shrinkToFit="1"/>
    </xf>
    <xf numFmtId="4" fontId="23" fillId="0" borderId="2" xfId="0" applyNumberFormat="1" applyFont="1" applyFill="1" applyBorder="1" applyAlignment="1">
      <alignment horizontal="right" vertical="top" shrinkToFit="1"/>
    </xf>
    <xf numFmtId="0" fontId="23" fillId="0" borderId="3" xfId="0" applyFont="1" applyFill="1" applyBorder="1" applyAlignment="1">
      <alignment horizontal="center" vertical="top" wrapText="1"/>
    </xf>
    <xf numFmtId="0" fontId="22" fillId="0" borderId="3"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23" fillId="0" borderId="7" xfId="0" applyFont="1" applyFill="1" applyBorder="1" applyAlignment="1">
      <alignment horizontal="center" vertical="top" wrapText="1" shrinkToFit="1"/>
    </xf>
    <xf numFmtId="49" fontId="22" fillId="0" borderId="7" xfId="0" applyNumberFormat="1" applyFont="1" applyFill="1" applyBorder="1" applyAlignment="1">
      <alignment horizontal="center" vertical="top" wrapText="1"/>
    </xf>
    <xf numFmtId="0" fontId="4"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49" fontId="22" fillId="0" borderId="4" xfId="0" applyNumberFormat="1" applyFont="1" applyFill="1" applyBorder="1" applyAlignment="1">
      <alignment horizontal="center" vertical="top" wrapText="1"/>
    </xf>
    <xf numFmtId="49" fontId="22" fillId="0" borderId="7" xfId="0" applyNumberFormat="1" applyFont="1" applyFill="1" applyBorder="1" applyAlignment="1">
      <alignment horizontal="center" vertical="top" shrinkToFit="1"/>
    </xf>
    <xf numFmtId="2" fontId="22" fillId="0" borderId="7" xfId="0" applyNumberFormat="1" applyFont="1" applyFill="1" applyBorder="1" applyAlignment="1">
      <alignment horizontal="center" vertical="center" wrapText="1"/>
    </xf>
    <xf numFmtId="49" fontId="25" fillId="0" borderId="3" xfId="0" applyNumberFormat="1" applyFont="1" applyFill="1" applyBorder="1" applyAlignment="1">
      <alignment horizontal="center" vertical="top" wrapText="1" shrinkToFit="1"/>
    </xf>
    <xf numFmtId="49" fontId="26" fillId="0" borderId="3" xfId="0" applyNumberFormat="1" applyFont="1" applyFill="1" applyBorder="1" applyAlignment="1">
      <alignment horizontal="center" vertical="top" shrinkToFit="1"/>
    </xf>
    <xf numFmtId="0" fontId="23" fillId="0" borderId="2" xfId="0" applyFont="1" applyFill="1" applyBorder="1" applyAlignment="1">
      <alignment horizontal="center" vertical="top" wrapText="1" shrinkToFit="1"/>
    </xf>
    <xf numFmtId="0" fontId="25" fillId="0" borderId="7" xfId="0" applyFont="1" applyFill="1" applyBorder="1" applyAlignment="1">
      <alignment horizontal="center" vertical="top" wrapText="1" shrinkToFit="1"/>
    </xf>
    <xf numFmtId="0" fontId="25" fillId="0" borderId="3" xfId="0" applyFont="1" applyFill="1" applyBorder="1" applyAlignment="1">
      <alignment horizontal="center" vertical="top" wrapText="1" shrinkToFit="1"/>
    </xf>
    <xf numFmtId="4" fontId="23" fillId="0" borderId="49" xfId="0" applyNumberFormat="1" applyFont="1" applyFill="1" applyBorder="1" applyAlignment="1">
      <alignment horizontal="right" vertical="top" shrinkToFit="1"/>
    </xf>
    <xf numFmtId="4" fontId="23" fillId="0" borderId="48" xfId="0" applyNumberFormat="1" applyFont="1" applyFill="1" applyBorder="1" applyAlignment="1">
      <alignment horizontal="right" vertical="top" shrinkToFit="1"/>
    </xf>
    <xf numFmtId="0" fontId="25" fillId="0" borderId="4" xfId="0" applyFont="1" applyFill="1" applyBorder="1" applyAlignment="1">
      <alignment horizontal="center" vertical="top" wrapText="1" shrinkToFit="1"/>
    </xf>
    <xf numFmtId="0" fontId="3" fillId="0" borderId="3" xfId="0" applyFont="1" applyFill="1" applyBorder="1" applyAlignment="1">
      <alignment vertical="center" wrapText="1" shrinkToFit="1"/>
    </xf>
    <xf numFmtId="14" fontId="22" fillId="0" borderId="3" xfId="0" applyNumberFormat="1" applyFont="1" applyFill="1" applyBorder="1" applyAlignment="1">
      <alignment horizontal="center" vertical="center" wrapText="1"/>
    </xf>
    <xf numFmtId="14" fontId="22" fillId="0" borderId="4" xfId="0" applyNumberFormat="1" applyFont="1" applyFill="1" applyBorder="1" applyAlignment="1">
      <alignment vertical="center" wrapText="1"/>
    </xf>
    <xf numFmtId="14" fontId="22" fillId="0" borderId="7" xfId="0"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49" fontId="25" fillId="0" borderId="2" xfId="0" applyNumberFormat="1" applyFont="1" applyFill="1" applyBorder="1" applyAlignment="1">
      <alignment horizontal="center" vertical="top" shrinkToFit="1"/>
    </xf>
    <xf numFmtId="49" fontId="26" fillId="0" borderId="2" xfId="0" applyNumberFormat="1" applyFont="1" applyFill="1" applyBorder="1" applyAlignment="1">
      <alignment horizontal="center" vertical="top" shrinkToFit="1"/>
    </xf>
    <xf numFmtId="0" fontId="23" fillId="0" borderId="5"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wrapText="1"/>
    </xf>
    <xf numFmtId="0" fontId="23" fillId="0" borderId="3"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2" fillId="0" borderId="2"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2" fillId="0" borderId="4" xfId="0" applyFont="1" applyFill="1" applyBorder="1" applyAlignment="1">
      <alignment horizontal="center" vertical="center" wrapText="1" shrinkToFit="1"/>
    </xf>
    <xf numFmtId="14" fontId="22" fillId="0" borderId="4" xfId="0" applyNumberFormat="1" applyFont="1" applyFill="1" applyBorder="1" applyAlignment="1">
      <alignment horizontal="center" vertical="center" wrapText="1" shrinkToFit="1"/>
    </xf>
    <xf numFmtId="14" fontId="26" fillId="0" borderId="3" xfId="0" applyNumberFormat="1" applyFont="1" applyFill="1" applyBorder="1" applyAlignment="1">
      <alignment horizontal="center" vertical="center" wrapText="1" shrinkToFit="1"/>
    </xf>
    <xf numFmtId="0" fontId="22" fillId="0" borderId="3" xfId="0" applyFont="1" applyFill="1" applyBorder="1" applyAlignment="1">
      <alignment horizontal="center" vertical="center" shrinkToFit="1"/>
    </xf>
    <xf numFmtId="0" fontId="22" fillId="0" borderId="3" xfId="0" applyFont="1" applyFill="1" applyBorder="1" applyAlignment="1">
      <alignment vertical="center" shrinkToFit="1"/>
    </xf>
    <xf numFmtId="0" fontId="22" fillId="0" borderId="7" xfId="0" applyFont="1" applyFill="1" applyBorder="1" applyAlignment="1">
      <alignment vertical="center" wrapText="1" shrinkToFit="1"/>
    </xf>
    <xf numFmtId="14" fontId="26" fillId="0" borderId="7" xfId="0" applyNumberFormat="1" applyFont="1" applyFill="1" applyBorder="1" applyAlignment="1">
      <alignment horizontal="center" vertical="center" wrapText="1" shrinkToFit="1"/>
    </xf>
    <xf numFmtId="0" fontId="22" fillId="0" borderId="7" xfId="0" applyFont="1" applyFill="1" applyBorder="1" applyAlignment="1">
      <alignment vertical="center" shrinkToFit="1"/>
    </xf>
    <xf numFmtId="0" fontId="3" fillId="0" borderId="4" xfId="0" applyFont="1" applyFill="1" applyBorder="1" applyAlignment="1">
      <alignment horizontal="center" vertical="center" wrapText="1" shrinkToFit="1"/>
    </xf>
    <xf numFmtId="0" fontId="22" fillId="0" borderId="4" xfId="0" applyFont="1" applyFill="1" applyBorder="1" applyAlignment="1">
      <alignment horizontal="center" vertical="top" wrapText="1"/>
    </xf>
    <xf numFmtId="14" fontId="26" fillId="0" borderId="4" xfId="0" applyNumberFormat="1" applyFont="1" applyFill="1" applyBorder="1" applyAlignment="1">
      <alignment horizontal="center" vertical="center" wrapText="1" shrinkToFit="1"/>
    </xf>
    <xf numFmtId="49" fontId="22" fillId="0" borderId="6" xfId="0" applyNumberFormat="1" applyFont="1" applyFill="1" applyBorder="1" applyAlignment="1">
      <alignment horizontal="center" vertical="top" shrinkToFit="1"/>
    </xf>
    <xf numFmtId="14" fontId="3" fillId="0" borderId="3" xfId="0" applyNumberFormat="1" applyFont="1" applyFill="1" applyBorder="1" applyAlignment="1">
      <alignment horizontal="center" vertical="center" wrapText="1" shrinkToFit="1"/>
    </xf>
    <xf numFmtId="14" fontId="3" fillId="0" borderId="7" xfId="0" applyNumberFormat="1" applyFont="1" applyFill="1" applyBorder="1" applyAlignment="1">
      <alignment horizontal="center" vertical="center" wrapText="1" shrinkToFit="1"/>
    </xf>
    <xf numFmtId="14" fontId="22" fillId="0" borderId="2" xfId="0" applyNumberFormat="1" applyFont="1" applyFill="1" applyBorder="1" applyAlignment="1">
      <alignment horizontal="center" vertical="center" wrapText="1"/>
    </xf>
    <xf numFmtId="49" fontId="23" fillId="0" borderId="3" xfId="0" applyNumberFormat="1" applyFont="1" applyFill="1" applyBorder="1" applyAlignment="1">
      <alignment horizontal="center" vertical="top" wrapText="1"/>
    </xf>
    <xf numFmtId="0" fontId="22" fillId="0" borderId="7" xfId="0" applyFont="1" applyFill="1" applyBorder="1" applyAlignment="1">
      <alignment vertical="center" wrapText="1"/>
    </xf>
    <xf numFmtId="0" fontId="22" fillId="0" borderId="4" xfId="0" applyFont="1" applyFill="1" applyBorder="1" applyAlignment="1">
      <alignment vertical="center" wrapText="1" shrinkToFit="1"/>
    </xf>
    <xf numFmtId="0" fontId="5" fillId="0" borderId="7" xfId="0" applyFont="1" applyFill="1" applyBorder="1" applyAlignment="1">
      <alignment horizontal="center" vertical="center" wrapText="1" shrinkToFit="1"/>
    </xf>
    <xf numFmtId="0" fontId="4" fillId="0" borderId="5" xfId="0" applyNumberFormat="1" applyFont="1" applyFill="1" applyBorder="1" applyAlignment="1">
      <alignment horizontal="center" vertical="center" wrapText="1" shrinkToFit="1"/>
    </xf>
    <xf numFmtId="0" fontId="22" fillId="0" borderId="6" xfId="0" applyFont="1" applyFill="1" applyBorder="1" applyAlignment="1">
      <alignment horizontal="center" vertical="center" wrapText="1" shrinkToFit="1"/>
    </xf>
    <xf numFmtId="0" fontId="4" fillId="0" borderId="3" xfId="0" applyNumberFormat="1" applyFont="1" applyFill="1" applyBorder="1" applyAlignment="1">
      <alignment horizontal="center" vertical="center" wrapText="1" shrinkToFit="1"/>
    </xf>
    <xf numFmtId="0" fontId="5" fillId="0" borderId="7" xfId="0" applyNumberFormat="1" applyFont="1" applyFill="1" applyBorder="1" applyAlignment="1">
      <alignment horizontal="center" vertical="center" wrapText="1" shrinkToFit="1"/>
    </xf>
    <xf numFmtId="49" fontId="25" fillId="0" borderId="3" xfId="0" applyNumberFormat="1" applyFont="1" applyFill="1" applyBorder="1" applyAlignment="1">
      <alignment horizontal="center" vertical="top" shrinkToFit="1"/>
    </xf>
    <xf numFmtId="0" fontId="26" fillId="0" borderId="7" xfId="0" applyFont="1" applyFill="1" applyBorder="1" applyAlignment="1">
      <alignment horizontal="center" vertical="center" wrapText="1" shrinkToFit="1"/>
    </xf>
    <xf numFmtId="0" fontId="26" fillId="0" borderId="7" xfId="0" applyFont="1" applyFill="1" applyBorder="1" applyAlignment="1">
      <alignment horizontal="center" vertical="center" wrapText="1"/>
    </xf>
    <xf numFmtId="49" fontId="25" fillId="0" borderId="7" xfId="0" applyNumberFormat="1" applyFont="1" applyFill="1" applyBorder="1" applyAlignment="1">
      <alignment horizontal="center" vertical="top" shrinkToFit="1"/>
    </xf>
    <xf numFmtId="4" fontId="25" fillId="0" borderId="3" xfId="0" applyNumberFormat="1" applyFont="1" applyFill="1" applyBorder="1" applyAlignment="1">
      <alignment horizontal="right" vertical="top" shrinkToFit="1"/>
    </xf>
    <xf numFmtId="49" fontId="26" fillId="0" borderId="7" xfId="0" applyNumberFormat="1" applyFont="1" applyFill="1" applyBorder="1" applyAlignment="1">
      <alignment horizontal="center" vertical="top" shrinkToFit="1"/>
    </xf>
    <xf numFmtId="0" fontId="23" fillId="0" borderId="2" xfId="0" applyFont="1" applyFill="1" applyBorder="1" applyAlignment="1">
      <alignment horizontal="center" vertical="top" wrapText="1"/>
    </xf>
    <xf numFmtId="0" fontId="26" fillId="0" borderId="3" xfId="0" applyFont="1" applyFill="1" applyBorder="1" applyAlignment="1">
      <alignment horizontal="center" vertical="center"/>
    </xf>
    <xf numFmtId="14" fontId="26" fillId="0" borderId="3" xfId="0" applyNumberFormat="1" applyFont="1" applyFill="1" applyBorder="1" applyAlignment="1">
      <alignment horizontal="center" vertical="center"/>
    </xf>
    <xf numFmtId="0" fontId="26" fillId="0" borderId="3" xfId="0" applyFont="1" applyFill="1" applyBorder="1" applyAlignment="1">
      <alignment horizontal="center" vertical="center" wrapText="1"/>
    </xf>
    <xf numFmtId="0" fontId="26" fillId="0" borderId="3" xfId="0" applyFont="1" applyFill="1" applyBorder="1" applyAlignment="1">
      <alignment vertical="center"/>
    </xf>
    <xf numFmtId="4" fontId="23" fillId="0" borderId="3" xfId="0" applyNumberFormat="1" applyFont="1" applyFill="1" applyBorder="1" applyAlignment="1">
      <alignment horizontal="center" vertical="top" shrinkToFit="1"/>
    </xf>
    <xf numFmtId="4" fontId="22" fillId="0" borderId="3" xfId="0" applyNumberFormat="1" applyFont="1" applyFill="1" applyBorder="1" applyAlignment="1">
      <alignment horizontal="center" vertical="top" shrinkToFit="1"/>
    </xf>
    <xf numFmtId="14" fontId="26" fillId="0" borderId="2" xfId="0" applyNumberFormat="1" applyFont="1" applyFill="1" applyBorder="1" applyAlignment="1">
      <alignment horizontal="center" vertical="center" wrapText="1" shrinkToFit="1"/>
    </xf>
    <xf numFmtId="0" fontId="26" fillId="0" borderId="2" xfId="0" applyFont="1" applyFill="1" applyBorder="1" applyAlignment="1">
      <alignment horizontal="center" vertical="center" wrapText="1" shrinkToFit="1"/>
    </xf>
    <xf numFmtId="4" fontId="23" fillId="0" borderId="3" xfId="0" applyNumberFormat="1" applyFont="1" applyFill="1" applyBorder="1" applyAlignment="1">
      <alignment vertical="top" shrinkToFit="1"/>
    </xf>
    <xf numFmtId="4" fontId="23" fillId="0" borderId="12" xfId="0" applyNumberFormat="1" applyFont="1" applyFill="1" applyBorder="1" applyAlignment="1">
      <alignment vertical="top" shrinkToFit="1"/>
    </xf>
    <xf numFmtId="4" fontId="23" fillId="0" borderId="5" xfId="0" applyNumberFormat="1" applyFont="1" applyFill="1" applyBorder="1" applyAlignment="1">
      <alignment vertical="top" shrinkToFit="1"/>
    </xf>
    <xf numFmtId="4" fontId="23" fillId="0" borderId="12" xfId="0" applyNumberFormat="1" applyFont="1" applyFill="1" applyBorder="1" applyAlignment="1">
      <alignment horizontal="right" vertical="top" shrinkToFit="1"/>
    </xf>
    <xf numFmtId="4" fontId="23" fillId="0" borderId="5" xfId="0" applyNumberFormat="1" applyFont="1" applyFill="1" applyBorder="1" applyAlignment="1">
      <alignment horizontal="right" vertical="top" shrinkToFit="1"/>
    </xf>
    <xf numFmtId="0" fontId="22" fillId="0" borderId="2" xfId="0" applyFont="1" applyFill="1" applyBorder="1" applyAlignment="1">
      <alignment vertical="center" wrapText="1" shrinkToFit="1"/>
    </xf>
    <xf numFmtId="0" fontId="22" fillId="0" borderId="4" xfId="0" applyFont="1" applyFill="1" applyBorder="1" applyAlignment="1">
      <alignment vertical="center" wrapText="1"/>
    </xf>
    <xf numFmtId="49" fontId="22" fillId="0" borderId="4" xfId="0" applyNumberFormat="1" applyFont="1" applyFill="1" applyBorder="1" applyAlignment="1">
      <alignment horizontal="center" vertical="top" shrinkToFit="1"/>
    </xf>
    <xf numFmtId="0" fontId="22" fillId="0" borderId="3" xfId="0" applyFont="1" applyFill="1" applyBorder="1" applyAlignment="1">
      <alignment horizontal="center" vertical="top"/>
    </xf>
    <xf numFmtId="0" fontId="22" fillId="0" borderId="2" xfId="0" applyFont="1" applyFill="1" applyBorder="1" applyAlignment="1">
      <alignment horizontal="center" vertical="top"/>
    </xf>
    <xf numFmtId="4" fontId="23" fillId="5" borderId="7" xfId="0" applyNumberFormat="1" applyFont="1" applyFill="1" applyBorder="1" applyAlignment="1">
      <alignment horizontal="center" vertical="center" shrinkToFit="1"/>
    </xf>
    <xf numFmtId="0" fontId="22" fillId="5" borderId="7" xfId="0" applyFont="1" applyFill="1" applyBorder="1"/>
    <xf numFmtId="0" fontId="23" fillId="5" borderId="3" xfId="0" applyFont="1" applyFill="1" applyBorder="1" applyAlignment="1">
      <alignment horizontal="center" vertical="center" shrinkToFit="1"/>
    </xf>
    <xf numFmtId="4" fontId="23" fillId="5" borderId="3" xfId="0" applyNumberFormat="1" applyFont="1" applyFill="1" applyBorder="1"/>
    <xf numFmtId="0" fontId="22" fillId="5" borderId="3" xfId="0" applyFont="1" applyFill="1" applyBorder="1"/>
    <xf numFmtId="4" fontId="23" fillId="5" borderId="3" xfId="0" applyNumberFormat="1" applyFont="1" applyFill="1" applyBorder="1" applyAlignment="1">
      <alignment horizontal="center" vertical="center" shrinkToFit="1"/>
    </xf>
    <xf numFmtId="0" fontId="3" fillId="3" borderId="38" xfId="0" applyFont="1" applyFill="1" applyBorder="1" applyAlignment="1">
      <alignment horizontal="center" vertical="top"/>
    </xf>
    <xf numFmtId="0" fontId="3" fillId="3" borderId="40" xfId="0" applyFont="1" applyFill="1" applyBorder="1" applyAlignment="1">
      <alignment horizontal="center" vertical="top"/>
    </xf>
    <xf numFmtId="0" fontId="4" fillId="3" borderId="40" xfId="0" applyFont="1" applyFill="1" applyBorder="1" applyAlignment="1">
      <alignment vertical="top"/>
    </xf>
    <xf numFmtId="0" fontId="4" fillId="3" borderId="40" xfId="0" applyFont="1" applyFill="1" applyBorder="1" applyAlignment="1">
      <alignment horizontal="center" vertical="top"/>
    </xf>
    <xf numFmtId="0" fontId="5" fillId="3" borderId="40" xfId="0" applyFont="1" applyFill="1" applyBorder="1" applyAlignment="1">
      <alignment horizontal="center" vertical="top"/>
    </xf>
    <xf numFmtId="49" fontId="3" fillId="3" borderId="40" xfId="0" applyNumberFormat="1" applyFont="1" applyFill="1" applyBorder="1" applyAlignment="1">
      <alignment horizontal="center" vertical="top"/>
    </xf>
    <xf numFmtId="0" fontId="5" fillId="3" borderId="41" xfId="0" applyFont="1" applyFill="1" applyBorder="1" applyAlignment="1">
      <alignment horizontal="center" vertical="top"/>
    </xf>
    <xf numFmtId="0" fontId="5" fillId="0" borderId="24" xfId="0" applyFont="1" applyFill="1" applyBorder="1" applyAlignment="1">
      <alignment horizontal="center" vertical="top"/>
    </xf>
    <xf numFmtId="0" fontId="8" fillId="0" borderId="24" xfId="0" applyFont="1" applyFill="1" applyBorder="1" applyAlignment="1">
      <alignment horizontal="center" vertical="top"/>
    </xf>
    <xf numFmtId="0" fontId="3" fillId="0" borderId="37" xfId="0" applyFont="1" applyFill="1" applyBorder="1" applyAlignment="1">
      <alignment horizontal="center" vertical="top"/>
    </xf>
    <xf numFmtId="0" fontId="3" fillId="0" borderId="35" xfId="0" applyFont="1" applyFill="1" applyBorder="1" applyAlignment="1">
      <alignment horizontal="center" vertical="top"/>
    </xf>
    <xf numFmtId="0" fontId="8" fillId="0" borderId="24" xfId="0" applyFont="1" applyFill="1" applyBorder="1" applyAlignment="1">
      <alignment horizontal="center"/>
    </xf>
    <xf numFmtId="0" fontId="3" fillId="0" borderId="36" xfId="0" applyFont="1" applyFill="1" applyBorder="1" applyAlignment="1">
      <alignment horizontal="center" vertical="top"/>
    </xf>
    <xf numFmtId="0" fontId="8" fillId="0" borderId="23" xfId="0" applyFont="1" applyFill="1" applyBorder="1" applyAlignment="1">
      <alignment horizontal="center" vertical="top"/>
    </xf>
    <xf numFmtId="49" fontId="5" fillId="0" borderId="21" xfId="0" applyNumberFormat="1" applyFont="1" applyFill="1" applyBorder="1" applyAlignment="1">
      <alignment horizontal="center" vertical="top"/>
    </xf>
    <xf numFmtId="0" fontId="5" fillId="0" borderId="31" xfId="0" applyFont="1" applyFill="1" applyBorder="1" applyAlignment="1">
      <alignment horizontal="center" vertical="top"/>
    </xf>
    <xf numFmtId="0" fontId="5" fillId="0" borderId="24" xfId="0" applyFont="1" applyFill="1" applyBorder="1" applyAlignment="1">
      <alignment horizontal="center"/>
    </xf>
    <xf numFmtId="0" fontId="3" fillId="0" borderId="37" xfId="0" applyFont="1" applyFill="1" applyBorder="1" applyAlignment="1">
      <alignment vertical="top"/>
    </xf>
    <xf numFmtId="0" fontId="3" fillId="0" borderId="35" xfId="0" applyFont="1" applyFill="1" applyBorder="1" applyAlignment="1">
      <alignment vertical="top"/>
    </xf>
    <xf numFmtId="0" fontId="5" fillId="0" borderId="23" xfId="0" applyFont="1" applyFill="1" applyBorder="1" applyAlignment="1">
      <alignment horizontal="center" vertical="top"/>
    </xf>
    <xf numFmtId="0" fontId="3" fillId="0" borderId="44" xfId="0" applyFont="1" applyFill="1" applyBorder="1" applyAlignment="1">
      <alignment horizontal="center" vertical="top"/>
    </xf>
    <xf numFmtId="0" fontId="8" fillId="0" borderId="21" xfId="0" applyFont="1" applyFill="1" applyBorder="1" applyAlignment="1">
      <alignment horizontal="center" vertical="top"/>
    </xf>
    <xf numFmtId="0" fontId="3" fillId="0" borderId="37" xfId="0" applyFont="1" applyFill="1" applyBorder="1" applyAlignment="1">
      <alignment horizontal="center" vertical="top" wrapText="1"/>
    </xf>
    <xf numFmtId="0" fontId="5" fillId="0" borderId="24" xfId="0" applyNumberFormat="1" applyFont="1" applyFill="1" applyBorder="1" applyAlignment="1">
      <alignment horizontal="center" vertical="top" shrinkToFit="1"/>
    </xf>
    <xf numFmtId="0" fontId="5" fillId="0" borderId="21" xfId="0" applyNumberFormat="1" applyFont="1" applyFill="1" applyBorder="1" applyAlignment="1">
      <alignment horizontal="center" vertical="top" shrinkToFit="1"/>
    </xf>
    <xf numFmtId="0" fontId="5" fillId="0" borderId="21" xfId="0" applyFont="1" applyFill="1" applyBorder="1" applyAlignment="1">
      <alignment horizontal="center" vertical="top"/>
    </xf>
    <xf numFmtId="0" fontId="3" fillId="0" borderId="35" xfId="0" applyFont="1" applyFill="1" applyBorder="1" applyAlignment="1">
      <alignment horizontal="center" vertical="top" wrapText="1"/>
    </xf>
    <xf numFmtId="0" fontId="8" fillId="0" borderId="31" xfId="0" applyFont="1" applyFill="1" applyBorder="1" applyAlignment="1">
      <alignment horizontal="center" vertical="top"/>
    </xf>
    <xf numFmtId="0" fontId="5" fillId="0" borderId="24" xfId="0" applyFont="1" applyFill="1" applyBorder="1" applyAlignment="1">
      <alignment horizontal="center" vertical="top" wrapText="1"/>
    </xf>
    <xf numFmtId="0" fontId="5" fillId="0" borderId="31" xfId="0" applyFont="1" applyFill="1" applyBorder="1" applyAlignment="1">
      <alignment horizontal="center" vertical="top" wrapText="1"/>
    </xf>
    <xf numFmtId="0" fontId="3" fillId="0" borderId="36" xfId="0" applyFont="1" applyFill="1" applyBorder="1" applyAlignment="1">
      <alignment horizontal="center" vertical="top" wrapText="1"/>
    </xf>
    <xf numFmtId="0" fontId="3" fillId="0" borderId="44" xfId="0" applyFont="1" applyFill="1" applyBorder="1" applyAlignment="1">
      <alignment horizontal="center" vertical="top" wrapText="1"/>
    </xf>
    <xf numFmtId="0" fontId="5" fillId="0" borderId="31" xfId="0" applyNumberFormat="1" applyFont="1" applyFill="1" applyBorder="1" applyAlignment="1">
      <alignment horizontal="center" vertical="top" shrinkToFit="1"/>
    </xf>
    <xf numFmtId="0" fontId="3" fillId="0" borderId="36" xfId="0" applyFont="1" applyFill="1" applyBorder="1" applyAlignment="1">
      <alignment vertical="top"/>
    </xf>
    <xf numFmtId="0" fontId="5" fillId="0" borderId="21" xfId="0" applyFont="1" applyFill="1" applyBorder="1" applyAlignment="1">
      <alignment horizontal="center" vertical="top" wrapText="1"/>
    </xf>
    <xf numFmtId="0" fontId="8" fillId="0" borderId="23" xfId="0" applyFont="1" applyFill="1" applyBorder="1" applyAlignment="1">
      <alignment vertical="top"/>
    </xf>
    <xf numFmtId="0" fontId="6" fillId="0" borderId="24" xfId="0" applyFont="1" applyBorder="1" applyAlignment="1">
      <alignment horizontal="center" vertical="top"/>
    </xf>
    <xf numFmtId="0" fontId="3" fillId="0" borderId="24" xfId="0" applyFont="1" applyBorder="1" applyAlignment="1">
      <alignment horizontal="center" vertical="top"/>
    </xf>
    <xf numFmtId="0" fontId="6" fillId="0" borderId="21" xfId="0" applyFont="1" applyBorder="1" applyAlignment="1">
      <alignment horizontal="center" vertical="top"/>
    </xf>
    <xf numFmtId="0" fontId="3" fillId="0" borderId="31" xfId="0" applyFont="1" applyBorder="1" applyAlignment="1">
      <alignment horizontal="center" vertical="top"/>
    </xf>
    <xf numFmtId="1" fontId="6" fillId="0" borderId="21" xfId="0" applyNumberFormat="1" applyFont="1" applyBorder="1" applyAlignment="1">
      <alignment horizontal="center" vertical="top"/>
    </xf>
    <xf numFmtId="1" fontId="6" fillId="0" borderId="24" xfId="0" applyNumberFormat="1" applyFont="1" applyBorder="1" applyAlignment="1">
      <alignment horizontal="center" vertical="top"/>
    </xf>
    <xf numFmtId="1" fontId="3" fillId="0" borderId="31" xfId="0" applyNumberFormat="1" applyFont="1" applyBorder="1" applyAlignment="1">
      <alignment horizontal="center" vertical="top"/>
    </xf>
    <xf numFmtId="1" fontId="3" fillId="0" borderId="23" xfId="0" applyNumberFormat="1" applyFont="1" applyBorder="1" applyAlignment="1">
      <alignment horizontal="center" vertical="top"/>
    </xf>
    <xf numFmtId="1" fontId="6" fillId="7" borderId="24" xfId="0" applyNumberFormat="1" applyFont="1" applyFill="1" applyBorder="1" applyAlignment="1">
      <alignment horizontal="center" vertical="top"/>
    </xf>
    <xf numFmtId="1" fontId="3" fillId="7" borderId="24" xfId="0" applyNumberFormat="1" applyFont="1" applyFill="1" applyBorder="1" applyAlignment="1">
      <alignment horizontal="center" vertical="top"/>
    </xf>
    <xf numFmtId="165" fontId="23" fillId="0" borderId="21" xfId="0" applyNumberFormat="1" applyFont="1" applyFill="1" applyBorder="1" applyAlignment="1">
      <alignment horizontal="right" vertical="top" shrinkToFit="1"/>
    </xf>
    <xf numFmtId="0" fontId="22" fillId="0" borderId="24" xfId="0" applyFont="1" applyFill="1" applyBorder="1" applyAlignment="1">
      <alignment horizontal="center" vertical="top" shrinkToFit="1"/>
    </xf>
    <xf numFmtId="165" fontId="22" fillId="0" borderId="24" xfId="0" applyNumberFormat="1" applyFont="1" applyFill="1" applyBorder="1" applyAlignment="1">
      <alignment horizontal="right" vertical="top" shrinkToFit="1"/>
    </xf>
    <xf numFmtId="0" fontId="22" fillId="0" borderId="21" xfId="0" applyFont="1" applyFill="1" applyBorder="1" applyAlignment="1">
      <alignment horizontal="center" vertical="top" shrinkToFit="1"/>
    </xf>
    <xf numFmtId="0" fontId="23" fillId="0" borderId="46" xfId="0" applyFont="1" applyFill="1" applyBorder="1" applyAlignment="1">
      <alignment horizontal="center" vertical="top" shrinkToFit="1"/>
    </xf>
    <xf numFmtId="0" fontId="22" fillId="0" borderId="52" xfId="0" applyFont="1" applyFill="1" applyBorder="1" applyAlignment="1">
      <alignment horizontal="center" vertical="top" shrinkToFit="1"/>
    </xf>
    <xf numFmtId="3" fontId="22" fillId="0" borderId="21" xfId="0" applyNumberFormat="1" applyFont="1" applyFill="1" applyBorder="1" applyAlignment="1">
      <alignment horizontal="center" vertical="justify" shrinkToFit="1"/>
    </xf>
    <xf numFmtId="3" fontId="22" fillId="0" borderId="24" xfId="0" applyNumberFormat="1" applyFont="1" applyFill="1" applyBorder="1" applyAlignment="1">
      <alignment horizontal="center" vertical="justify" shrinkToFit="1"/>
    </xf>
    <xf numFmtId="0" fontId="23" fillId="0" borderId="24" xfId="0" applyFont="1" applyFill="1" applyBorder="1" applyAlignment="1">
      <alignment horizontal="center" vertical="top" shrinkToFit="1"/>
    </xf>
    <xf numFmtId="4" fontId="23" fillId="0" borderId="21" xfId="0" applyNumberFormat="1" applyFont="1" applyFill="1" applyBorder="1" applyAlignment="1">
      <alignment horizontal="right" vertical="top" shrinkToFit="1"/>
    </xf>
    <xf numFmtId="165" fontId="22" fillId="0" borderId="21" xfId="0" applyNumberFormat="1" applyFont="1" applyFill="1" applyBorder="1" applyAlignment="1">
      <alignment horizontal="right" vertical="top" shrinkToFit="1"/>
    </xf>
    <xf numFmtId="49" fontId="22" fillId="0" borderId="23" xfId="0" applyNumberFormat="1" applyFont="1" applyFill="1" applyBorder="1" applyAlignment="1">
      <alignment horizontal="center" vertical="top" wrapText="1"/>
    </xf>
    <xf numFmtId="0" fontId="22" fillId="0" borderId="23" xfId="0" applyFont="1" applyFill="1" applyBorder="1" applyAlignment="1">
      <alignment horizontal="center" vertical="top" shrinkToFit="1"/>
    </xf>
    <xf numFmtId="0" fontId="22" fillId="0" borderId="0" xfId="0" applyFont="1" applyFill="1" applyBorder="1" applyAlignment="1">
      <alignment horizontal="center" vertical="center" wrapText="1"/>
    </xf>
    <xf numFmtId="0" fontId="22" fillId="0" borderId="31" xfId="0" applyFont="1" applyFill="1" applyBorder="1" applyAlignment="1">
      <alignment horizontal="center" vertical="top" shrinkToFit="1"/>
    </xf>
    <xf numFmtId="0" fontId="23" fillId="0" borderId="21" xfId="0" applyFont="1" applyFill="1" applyBorder="1" applyAlignment="1">
      <alignment horizontal="center" vertical="top" shrinkToFit="1"/>
    </xf>
    <xf numFmtId="0" fontId="22" fillId="0" borderId="53" xfId="0" applyFont="1" applyFill="1" applyBorder="1" applyAlignment="1">
      <alignment horizontal="center" vertical="top" shrinkToFit="1"/>
    </xf>
    <xf numFmtId="0" fontId="25" fillId="0" borderId="21" xfId="0" applyFont="1" applyFill="1" applyBorder="1" applyAlignment="1">
      <alignment horizontal="center" vertical="top" shrinkToFit="1"/>
    </xf>
    <xf numFmtId="0" fontId="26" fillId="0" borderId="21" xfId="0" applyFont="1" applyFill="1" applyBorder="1" applyAlignment="1">
      <alignment horizontal="center" vertical="top" shrinkToFit="1"/>
    </xf>
    <xf numFmtId="0" fontId="25" fillId="0" borderId="24" xfId="0" applyFont="1" applyFill="1" applyBorder="1" applyAlignment="1">
      <alignment horizontal="center" vertical="top" shrinkToFit="1"/>
    </xf>
    <xf numFmtId="0" fontId="26" fillId="0" borderId="24" xfId="0" applyFont="1" applyFill="1" applyBorder="1" applyAlignment="1">
      <alignment horizontal="center" vertical="top" shrinkToFit="1"/>
    </xf>
    <xf numFmtId="165" fontId="23" fillId="0" borderId="24" xfId="0" applyNumberFormat="1" applyFont="1" applyFill="1" applyBorder="1" applyAlignment="1">
      <alignment horizontal="right" vertical="top" shrinkToFit="1"/>
    </xf>
    <xf numFmtId="0" fontId="4" fillId="7" borderId="21" xfId="0" applyFont="1" applyFill="1" applyBorder="1" applyAlignment="1">
      <alignment horizontal="left" vertical="top" shrinkToFit="1"/>
    </xf>
    <xf numFmtId="0" fontId="30" fillId="7" borderId="21" xfId="0" applyFont="1" applyFill="1" applyBorder="1" applyAlignment="1">
      <alignment horizontal="left" vertical="top"/>
    </xf>
    <xf numFmtId="0" fontId="3" fillId="0" borderId="2"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2" xfId="0" applyFont="1" applyFill="1" applyBorder="1" applyAlignment="1">
      <alignment horizontal="center" vertical="top" wrapText="1" shrinkToFit="1"/>
    </xf>
    <xf numFmtId="0" fontId="3" fillId="0" borderId="4" xfId="0" applyFont="1" applyFill="1" applyBorder="1" applyAlignment="1">
      <alignment horizontal="center" vertical="top" wrapText="1" shrinkToFit="1"/>
    </xf>
    <xf numFmtId="0" fontId="21" fillId="0" borderId="2" xfId="0" applyNumberFormat="1" applyFont="1" applyFill="1" applyBorder="1" applyAlignment="1" applyProtection="1">
      <alignment horizontal="center" vertical="top" wrapText="1" shrinkToFit="1"/>
      <protection locked="0"/>
    </xf>
    <xf numFmtId="0" fontId="3" fillId="0" borderId="2"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7" xfId="0" applyFont="1" applyFill="1" applyBorder="1" applyAlignment="1">
      <alignment horizontal="left" vertical="top" wrapText="1"/>
    </xf>
    <xf numFmtId="4" fontId="6" fillId="0" borderId="2" xfId="0" applyNumberFormat="1" applyFont="1" applyFill="1" applyBorder="1" applyAlignment="1">
      <alignment horizontal="center" vertical="top"/>
    </xf>
    <xf numFmtId="4" fontId="6" fillId="0" borderId="4" xfId="0" applyNumberFormat="1" applyFont="1" applyFill="1" applyBorder="1" applyAlignment="1">
      <alignment horizontal="center" vertical="top"/>
    </xf>
    <xf numFmtId="4" fontId="6" fillId="0" borderId="7" xfId="0" applyNumberFormat="1" applyFont="1" applyFill="1" applyBorder="1" applyAlignment="1">
      <alignment horizontal="center" vertical="top"/>
    </xf>
    <xf numFmtId="4" fontId="7" fillId="0" borderId="2" xfId="0" applyNumberFormat="1" applyFont="1" applyFill="1" applyBorder="1" applyAlignment="1">
      <alignment horizontal="center" vertical="top"/>
    </xf>
    <xf numFmtId="0" fontId="3" fillId="0" borderId="37" xfId="0" applyFont="1" applyFill="1" applyBorder="1" applyAlignment="1">
      <alignment horizontal="center" vertical="top"/>
    </xf>
    <xf numFmtId="0" fontId="3" fillId="0" borderId="36" xfId="0" applyFont="1" applyFill="1" applyBorder="1" applyAlignment="1">
      <alignment horizontal="center" vertical="top"/>
    </xf>
    <xf numFmtId="0" fontId="3" fillId="0" borderId="35" xfId="0" applyFont="1" applyFill="1" applyBorder="1" applyAlignment="1">
      <alignment horizontal="center" vertical="top"/>
    </xf>
    <xf numFmtId="49" fontId="3" fillId="0" borderId="2" xfId="0" applyNumberFormat="1" applyFont="1" applyFill="1" applyBorder="1" applyAlignment="1">
      <alignment horizontal="center" vertical="top"/>
    </xf>
    <xf numFmtId="49" fontId="3" fillId="0" borderId="4" xfId="0" applyNumberFormat="1" applyFont="1" applyFill="1" applyBorder="1" applyAlignment="1">
      <alignment horizontal="center" vertical="top"/>
    </xf>
    <xf numFmtId="49" fontId="3" fillId="0" borderId="7" xfId="0" applyNumberFormat="1" applyFont="1" applyFill="1" applyBorder="1" applyAlignment="1">
      <alignment horizontal="center" vertical="top"/>
    </xf>
    <xf numFmtId="4" fontId="3" fillId="0" borderId="2" xfId="0" applyNumberFormat="1" applyFont="1" applyFill="1" applyBorder="1" applyAlignment="1">
      <alignment horizontal="center" vertical="top"/>
    </xf>
    <xf numFmtId="4" fontId="3" fillId="0" borderId="4" xfId="0" applyNumberFormat="1" applyFont="1" applyFill="1" applyBorder="1" applyAlignment="1">
      <alignment horizontal="center" vertical="top"/>
    </xf>
    <xf numFmtId="0" fontId="3" fillId="0" borderId="44" xfId="0" applyFont="1" applyFill="1" applyBorder="1" applyAlignment="1">
      <alignment horizontal="center" vertical="top"/>
    </xf>
    <xf numFmtId="49" fontId="3" fillId="0" borderId="2" xfId="0" applyNumberFormat="1" applyFont="1" applyFill="1" applyBorder="1" applyAlignment="1">
      <alignment horizontal="left" vertical="top" wrapText="1"/>
    </xf>
    <xf numFmtId="49" fontId="3" fillId="0" borderId="7" xfId="0" applyNumberFormat="1" applyFont="1" applyFill="1" applyBorder="1" applyAlignment="1">
      <alignment horizontal="left" vertical="top" wrapText="1"/>
    </xf>
    <xf numFmtId="49" fontId="3" fillId="0" borderId="2" xfId="2" applyNumberFormat="1"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2" xfId="0" applyNumberFormat="1" applyFont="1" applyFill="1" applyBorder="1" applyAlignment="1">
      <alignment vertical="top" wrapText="1"/>
    </xf>
    <xf numFmtId="0" fontId="3" fillId="0" borderId="4" xfId="0" applyFont="1" applyFill="1" applyBorder="1" applyAlignment="1">
      <alignment horizontal="left" vertical="top" wrapText="1" shrinkToFit="1"/>
    </xf>
    <xf numFmtId="14" fontId="3" fillId="0" borderId="4" xfId="0" applyNumberFormat="1" applyFont="1" applyFill="1" applyBorder="1" applyAlignment="1">
      <alignment horizontal="center" vertical="top" wrapText="1" shrinkToFit="1"/>
    </xf>
    <xf numFmtId="49" fontId="3" fillId="0" borderId="3" xfId="0" applyNumberFormat="1" applyFont="1" applyFill="1" applyBorder="1" applyAlignment="1">
      <alignment horizontal="left" vertical="top" wrapText="1"/>
    </xf>
    <xf numFmtId="0" fontId="3" fillId="0" borderId="3" xfId="0" applyNumberFormat="1" applyFont="1" applyFill="1" applyBorder="1" applyAlignment="1">
      <alignment vertical="top" wrapText="1"/>
    </xf>
    <xf numFmtId="0" fontId="3" fillId="0" borderId="3" xfId="0" applyFont="1" applyFill="1" applyBorder="1" applyAlignment="1">
      <alignment horizontal="center" vertical="top"/>
    </xf>
    <xf numFmtId="0" fontId="3" fillId="0" borderId="3" xfId="0" applyFont="1" applyFill="1" applyBorder="1" applyAlignment="1">
      <alignment horizontal="center" vertical="top" wrapText="1"/>
    </xf>
    <xf numFmtId="14" fontId="3" fillId="0" borderId="2" xfId="0" applyNumberFormat="1" applyFont="1" applyFill="1" applyBorder="1" applyAlignment="1">
      <alignment horizontal="center" vertical="top" wrapText="1" shrinkToFit="1"/>
    </xf>
    <xf numFmtId="49" fontId="3" fillId="0" borderId="4" xfId="0" applyNumberFormat="1" applyFont="1" applyFill="1" applyBorder="1" applyAlignment="1">
      <alignment horizontal="left" vertical="top" wrapText="1"/>
    </xf>
    <xf numFmtId="0" fontId="3" fillId="0" borderId="4" xfId="0" applyNumberFormat="1" applyFont="1" applyFill="1" applyBorder="1" applyAlignment="1">
      <alignment horizontal="left" vertical="top" wrapText="1" shrinkToFit="1"/>
    </xf>
    <xf numFmtId="0" fontId="3" fillId="0" borderId="7" xfId="0" applyNumberFormat="1" applyFont="1" applyFill="1" applyBorder="1" applyAlignment="1">
      <alignment vertical="top" wrapText="1" shrinkToFit="1"/>
    </xf>
    <xf numFmtId="0" fontId="3" fillId="0" borderId="8" xfId="0" applyFont="1" applyFill="1" applyBorder="1" applyAlignment="1">
      <alignment horizontal="center" vertical="top" wrapText="1" shrinkToFit="1"/>
    </xf>
    <xf numFmtId="0" fontId="3" fillId="0" borderId="8" xfId="0" applyFont="1" applyFill="1" applyBorder="1" applyAlignment="1">
      <alignment horizontal="center" vertical="top" wrapText="1"/>
    </xf>
    <xf numFmtId="0" fontId="3" fillId="0" borderId="2" xfId="0" applyFont="1" applyFill="1" applyBorder="1" applyAlignment="1">
      <alignment horizontal="center" vertical="top"/>
    </xf>
    <xf numFmtId="0" fontId="30" fillId="7" borderId="24" xfId="0" applyFont="1" applyFill="1" applyBorder="1" applyAlignment="1">
      <alignment horizontal="center" vertical="top"/>
    </xf>
    <xf numFmtId="0" fontId="30" fillId="7" borderId="31" xfId="0" applyFont="1" applyFill="1" applyBorder="1" applyAlignment="1">
      <alignment horizontal="center" vertical="top"/>
    </xf>
    <xf numFmtId="0" fontId="23" fillId="5" borderId="7" xfId="0" applyFont="1" applyFill="1" applyBorder="1" applyAlignment="1">
      <alignment vertical="center"/>
    </xf>
    <xf numFmtId="0" fontId="22" fillId="5" borderId="7" xfId="0" applyFont="1" applyFill="1" applyBorder="1" applyAlignment="1"/>
    <xf numFmtId="0" fontId="23" fillId="5" borderId="3" xfId="0" applyFont="1" applyFill="1" applyBorder="1" applyAlignment="1">
      <alignment vertical="center" wrapText="1"/>
    </xf>
    <xf numFmtId="0" fontId="22" fillId="5" borderId="3" xfId="0" applyFont="1" applyFill="1" applyBorder="1" applyAlignment="1"/>
    <xf numFmtId="0" fontId="23" fillId="5" borderId="3" xfId="0" applyFont="1" applyFill="1" applyBorder="1" applyAlignment="1">
      <alignment vertical="center"/>
    </xf>
    <xf numFmtId="49" fontId="28" fillId="0" borderId="3" xfId="0" applyNumberFormat="1" applyFont="1" applyBorder="1" applyAlignment="1">
      <alignment vertical="top"/>
    </xf>
    <xf numFmtId="0" fontId="0" fillId="0" borderId="2" xfId="0" applyBorder="1" applyAlignment="1">
      <alignment vertical="top"/>
    </xf>
    <xf numFmtId="49" fontId="30" fillId="0" borderId="2" xfId="0" applyNumberFormat="1" applyFont="1" applyBorder="1" applyAlignment="1">
      <alignment horizontal="center" vertical="top"/>
    </xf>
    <xf numFmtId="49" fontId="30" fillId="0" borderId="4" xfId="0" applyNumberFormat="1" applyFont="1" applyBorder="1" applyAlignment="1">
      <alignment horizontal="center" vertical="top"/>
    </xf>
    <xf numFmtId="49" fontId="28" fillId="0" borderId="2" xfId="0" applyNumberFormat="1" applyFont="1" applyBorder="1" applyAlignment="1">
      <alignment horizontal="center" vertical="top"/>
    </xf>
    <xf numFmtId="49" fontId="28" fillId="0" borderId="4" xfId="0" applyNumberFormat="1" applyFont="1" applyBorder="1" applyAlignment="1">
      <alignment horizontal="center" vertical="top"/>
    </xf>
    <xf numFmtId="2" fontId="28" fillId="7" borderId="2" xfId="0" applyNumberFormat="1" applyFont="1" applyFill="1" applyBorder="1" applyAlignment="1">
      <alignment horizontal="center" vertical="top"/>
    </xf>
    <xf numFmtId="2" fontId="28" fillId="7" borderId="4" xfId="0" applyNumberFormat="1" applyFont="1" applyFill="1" applyBorder="1" applyAlignment="1">
      <alignment horizontal="center" vertical="top"/>
    </xf>
    <xf numFmtId="0" fontId="30" fillId="0" borderId="2" xfId="0" applyFont="1" applyBorder="1" applyAlignment="1">
      <alignment horizontal="center" vertical="top" wrapText="1"/>
    </xf>
    <xf numFmtId="0" fontId="30" fillId="0" borderId="4" xfId="0" applyFont="1" applyBorder="1" applyAlignment="1">
      <alignment horizontal="center" vertical="top" wrapText="1"/>
    </xf>
    <xf numFmtId="0" fontId="30" fillId="0" borderId="7" xfId="0" applyFont="1" applyBorder="1" applyAlignment="1">
      <alignment horizontal="center" vertical="top" wrapText="1"/>
    </xf>
    <xf numFmtId="0" fontId="4" fillId="7" borderId="2" xfId="0" applyNumberFormat="1" applyFont="1" applyFill="1" applyBorder="1" applyAlignment="1">
      <alignment horizontal="center" vertical="top" wrapText="1" shrinkToFit="1"/>
    </xf>
    <xf numFmtId="0" fontId="4" fillId="7" borderId="7" xfId="0" applyNumberFormat="1" applyFont="1" applyFill="1" applyBorder="1" applyAlignment="1">
      <alignment horizontal="center" vertical="top" wrapText="1" shrinkToFit="1"/>
    </xf>
    <xf numFmtId="0" fontId="30" fillId="7" borderId="2" xfId="0" applyFont="1" applyFill="1" applyBorder="1" applyAlignment="1">
      <alignment horizontal="center" vertical="top" wrapText="1"/>
    </xf>
    <xf numFmtId="0" fontId="30" fillId="7" borderId="7" xfId="0" applyFont="1" applyFill="1" applyBorder="1" applyAlignment="1">
      <alignment horizontal="center" vertical="top" wrapText="1"/>
    </xf>
    <xf numFmtId="14" fontId="30" fillId="7" borderId="2" xfId="0" applyNumberFormat="1" applyFont="1" applyFill="1" applyBorder="1" applyAlignment="1">
      <alignment horizontal="center" vertical="top" wrapText="1"/>
    </xf>
    <xf numFmtId="14" fontId="30" fillId="7" borderId="7" xfId="0" applyNumberFormat="1" applyFont="1" applyFill="1" applyBorder="1" applyAlignment="1">
      <alignment horizontal="center" vertical="top" wrapText="1"/>
    </xf>
    <xf numFmtId="166" fontId="30" fillId="0" borderId="2" xfId="0" applyNumberFormat="1" applyFont="1" applyBorder="1" applyAlignment="1">
      <alignment horizontal="center" vertical="top" wrapText="1"/>
    </xf>
    <xf numFmtId="166" fontId="30" fillId="0" borderId="4" xfId="0" applyNumberFormat="1" applyFont="1" applyBorder="1" applyAlignment="1">
      <alignment horizontal="center" vertical="top" wrapText="1"/>
    </xf>
    <xf numFmtId="0" fontId="4" fillId="0" borderId="2" xfId="0" applyFont="1" applyBorder="1" applyAlignment="1">
      <alignment horizontal="center" vertical="top" wrapText="1"/>
    </xf>
    <xf numFmtId="0" fontId="4" fillId="0" borderId="4" xfId="0" applyFont="1" applyBorder="1" applyAlignment="1">
      <alignment horizontal="center" vertical="top" wrapText="1"/>
    </xf>
    <xf numFmtId="0" fontId="4" fillId="0" borderId="7" xfId="0" applyFont="1" applyBorder="1" applyAlignment="1">
      <alignment horizontal="center" vertical="top" wrapText="1"/>
    </xf>
    <xf numFmtId="0" fontId="4" fillId="7" borderId="2" xfId="0" applyFont="1" applyFill="1" applyBorder="1" applyAlignment="1">
      <alignment horizontal="center" vertical="top" wrapText="1"/>
    </xf>
    <xf numFmtId="0" fontId="4" fillId="7" borderId="4" xfId="0" applyFont="1" applyFill="1" applyBorder="1" applyAlignment="1">
      <alignment horizontal="center" vertical="top" wrapText="1"/>
    </xf>
    <xf numFmtId="0" fontId="4" fillId="7" borderId="7" xfId="0" applyFont="1" applyFill="1" applyBorder="1" applyAlignment="1">
      <alignment horizontal="center" vertical="top" wrapText="1"/>
    </xf>
    <xf numFmtId="0" fontId="4" fillId="7" borderId="2" xfId="0" applyFont="1" applyFill="1" applyBorder="1" applyAlignment="1">
      <alignment horizontal="center" vertical="top" wrapText="1" shrinkToFit="1"/>
    </xf>
    <xf numFmtId="0" fontId="4" fillId="7" borderId="4" xfId="0" applyFont="1" applyFill="1" applyBorder="1" applyAlignment="1">
      <alignment horizontal="center" vertical="top" wrapText="1" shrinkToFit="1"/>
    </xf>
    <xf numFmtId="0" fontId="4" fillId="7" borderId="7" xfId="0" applyFont="1" applyFill="1" applyBorder="1" applyAlignment="1">
      <alignment horizontal="center" vertical="top" wrapText="1" shrinkToFit="1"/>
    </xf>
    <xf numFmtId="0" fontId="30" fillId="7" borderId="4" xfId="0" applyFont="1" applyFill="1" applyBorder="1" applyAlignment="1">
      <alignment horizontal="center" vertical="top" wrapText="1"/>
    </xf>
    <xf numFmtId="0" fontId="4" fillId="6" borderId="2" xfId="0" applyNumberFormat="1" applyFont="1" applyFill="1" applyBorder="1" applyAlignment="1">
      <alignment horizontal="center" vertical="top" wrapText="1" shrinkToFit="1"/>
    </xf>
    <xf numFmtId="0" fontId="4" fillId="6" borderId="4" xfId="0" applyNumberFormat="1" applyFont="1" applyFill="1" applyBorder="1" applyAlignment="1">
      <alignment horizontal="center" vertical="top" wrapText="1" shrinkToFit="1"/>
    </xf>
    <xf numFmtId="14" fontId="30" fillId="0" borderId="2" xfId="0" applyNumberFormat="1" applyFont="1" applyBorder="1" applyAlignment="1">
      <alignment horizontal="center" vertical="top" wrapText="1"/>
    </xf>
    <xf numFmtId="14" fontId="30" fillId="0" borderId="4" xfId="0" applyNumberFormat="1" applyFont="1" applyBorder="1" applyAlignment="1">
      <alignment horizontal="center" vertical="top" wrapText="1"/>
    </xf>
    <xf numFmtId="0" fontId="4" fillId="0" borderId="3" xfId="0" applyFont="1" applyBorder="1" applyAlignment="1">
      <alignment horizontal="center" vertical="top" wrapText="1"/>
    </xf>
    <xf numFmtId="0" fontId="4" fillId="6" borderId="3" xfId="0" applyFont="1" applyFill="1" applyBorder="1" applyAlignment="1">
      <alignment horizontal="center" vertical="top" wrapText="1"/>
    </xf>
    <xf numFmtId="0" fontId="4" fillId="6" borderId="3" xfId="0" applyFont="1" applyFill="1" applyBorder="1" applyAlignment="1">
      <alignment horizontal="center" vertical="top" wrapText="1" shrinkToFit="1"/>
    </xf>
    <xf numFmtId="0" fontId="30" fillId="0" borderId="3" xfId="0" applyFont="1" applyBorder="1" applyAlignment="1">
      <alignment horizontal="center" vertical="top" wrapText="1"/>
    </xf>
    <xf numFmtId="0" fontId="2" fillId="4" borderId="17" xfId="0" applyFont="1" applyFill="1" applyBorder="1" applyAlignment="1">
      <alignment horizontal="center" vertical="center" wrapText="1"/>
    </xf>
    <xf numFmtId="0" fontId="12" fillId="6" borderId="37" xfId="0" applyFont="1" applyFill="1" applyBorder="1" applyAlignment="1">
      <alignment horizontal="center" vertical="top" wrapText="1"/>
    </xf>
    <xf numFmtId="0" fontId="12" fillId="6" borderId="35" xfId="0" applyFont="1" applyFill="1" applyBorder="1" applyAlignment="1">
      <alignment horizontal="center" vertical="top" wrapText="1"/>
    </xf>
    <xf numFmtId="0" fontId="30" fillId="0" borderId="3" xfId="0" applyFont="1" applyBorder="1" applyAlignment="1">
      <alignment horizontal="center" wrapText="1"/>
    </xf>
    <xf numFmtId="0" fontId="31" fillId="0" borderId="3" xfId="0" applyFont="1" applyBorder="1" applyAlignment="1">
      <alignment horizontal="center" vertical="top" wrapText="1"/>
    </xf>
    <xf numFmtId="0" fontId="4" fillId="7" borderId="2" xfId="0" applyFont="1" applyFill="1" applyBorder="1" applyAlignment="1">
      <alignment horizontal="center" wrapText="1"/>
    </xf>
    <xf numFmtId="0" fontId="4" fillId="7" borderId="4" xfId="0" applyFont="1" applyFill="1" applyBorder="1" applyAlignment="1">
      <alignment horizontal="center" wrapText="1"/>
    </xf>
    <xf numFmtId="0" fontId="4" fillId="7" borderId="7" xfId="0" applyFont="1" applyFill="1" applyBorder="1" applyAlignment="1">
      <alignment horizontal="center" wrapText="1"/>
    </xf>
    <xf numFmtId="14" fontId="31" fillId="7" borderId="2" xfId="0" applyNumberFormat="1" applyFont="1" applyFill="1" applyBorder="1" applyAlignment="1">
      <alignment horizontal="center" vertical="top" wrapText="1"/>
    </xf>
    <xf numFmtId="0" fontId="31" fillId="7" borderId="4" xfId="0" applyFont="1" applyFill="1" applyBorder="1" applyAlignment="1">
      <alignment horizontal="center" vertical="top" wrapText="1"/>
    </xf>
    <xf numFmtId="0" fontId="31" fillId="7" borderId="7" xfId="0" applyFont="1" applyFill="1" applyBorder="1" applyAlignment="1">
      <alignment horizontal="center" vertical="top" wrapText="1"/>
    </xf>
    <xf numFmtId="0" fontId="22" fillId="0" borderId="2" xfId="0" applyFont="1" applyFill="1" applyBorder="1" applyAlignment="1">
      <alignment horizontal="center" vertical="center" wrapText="1" shrinkToFit="1"/>
    </xf>
    <xf numFmtId="0" fontId="22" fillId="0" borderId="4" xfId="0" applyFont="1" applyFill="1" applyBorder="1" applyAlignment="1">
      <alignment horizontal="center" vertical="center" wrapText="1" shrinkToFit="1"/>
    </xf>
    <xf numFmtId="0" fontId="23" fillId="0" borderId="2" xfId="0" applyFont="1" applyFill="1" applyBorder="1" applyAlignment="1">
      <alignment horizontal="center" vertical="top" wrapText="1"/>
    </xf>
    <xf numFmtId="0" fontId="23" fillId="0" borderId="7" xfId="0" applyFont="1" applyFill="1" applyBorder="1" applyAlignment="1">
      <alignment horizontal="center" vertical="top" wrapText="1"/>
    </xf>
    <xf numFmtId="0" fontId="22" fillId="0" borderId="2" xfId="0" applyFont="1" applyFill="1" applyBorder="1" applyAlignment="1">
      <alignment horizontal="center" vertical="top" wrapText="1"/>
    </xf>
    <xf numFmtId="0" fontId="22" fillId="0" borderId="7" xfId="0" applyFont="1" applyFill="1" applyBorder="1" applyAlignment="1">
      <alignment horizontal="center" vertical="top" wrapText="1"/>
    </xf>
    <xf numFmtId="0" fontId="22" fillId="0" borderId="2"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22" fillId="0" borderId="7" xfId="0" applyFont="1" applyFill="1" applyBorder="1" applyAlignment="1">
      <alignment horizontal="center" vertical="center" wrapText="1" shrinkToFit="1"/>
    </xf>
    <xf numFmtId="14" fontId="22" fillId="0" borderId="2" xfId="0" applyNumberFormat="1" applyFont="1" applyFill="1" applyBorder="1" applyAlignment="1">
      <alignment horizontal="center" vertical="center" wrapText="1" shrinkToFit="1"/>
    </xf>
    <xf numFmtId="14" fontId="22" fillId="0" borderId="7" xfId="0" applyNumberFormat="1" applyFont="1" applyFill="1" applyBorder="1" applyAlignment="1">
      <alignment horizontal="center" vertical="center" wrapText="1" shrinkToFit="1"/>
    </xf>
    <xf numFmtId="0" fontId="23" fillId="0" borderId="11" xfId="0" applyFont="1" applyFill="1" applyBorder="1" applyAlignment="1">
      <alignment horizontal="center" vertical="top" wrapText="1"/>
    </xf>
    <xf numFmtId="0" fontId="23" fillId="0" borderId="10" xfId="0" applyFont="1" applyFill="1" applyBorder="1" applyAlignment="1">
      <alignment horizontal="center" vertical="top" wrapText="1"/>
    </xf>
    <xf numFmtId="0" fontId="22" fillId="0" borderId="3" xfId="0" applyFont="1" applyFill="1" applyBorder="1" applyAlignment="1">
      <alignment horizontal="center" vertical="top" wrapText="1"/>
    </xf>
    <xf numFmtId="0" fontId="22" fillId="0" borderId="3" xfId="0" applyFont="1" applyFill="1" applyBorder="1" applyAlignment="1">
      <alignment horizontal="center" vertical="center" wrapText="1"/>
    </xf>
    <xf numFmtId="0" fontId="3" fillId="0" borderId="3" xfId="0" applyFont="1" applyFill="1" applyBorder="1" applyAlignment="1">
      <alignment horizontal="center" vertical="center" wrapText="1" shrinkToFit="1"/>
    </xf>
    <xf numFmtId="0" fontId="22" fillId="0" borderId="3" xfId="0" applyFont="1" applyFill="1" applyBorder="1" applyAlignment="1">
      <alignment horizontal="center" vertical="center" wrapText="1" shrinkToFit="1"/>
    </xf>
    <xf numFmtId="14" fontId="22" fillId="0" borderId="3" xfId="0" applyNumberFormat="1" applyFont="1" applyFill="1" applyBorder="1" applyAlignment="1">
      <alignment horizontal="center" vertical="center" wrapText="1" shrinkToFit="1"/>
    </xf>
    <xf numFmtId="0" fontId="25" fillId="0" borderId="2" xfId="0" applyFont="1" applyFill="1" applyBorder="1" applyAlignment="1">
      <alignment horizontal="center" vertical="top" wrapText="1" shrinkToFit="1"/>
    </xf>
    <xf numFmtId="0" fontId="26" fillId="0" borderId="4" xfId="0" applyFont="1" applyFill="1" applyBorder="1" applyAlignment="1">
      <alignment horizontal="center" vertical="top" wrapText="1"/>
    </xf>
    <xf numFmtId="0" fontId="26" fillId="0" borderId="7" xfId="0" applyFont="1" applyFill="1" applyBorder="1" applyAlignment="1">
      <alignment horizontal="center" vertical="top" wrapText="1"/>
    </xf>
    <xf numFmtId="0" fontId="22" fillId="0" borderId="4" xfId="0" applyFont="1" applyFill="1" applyBorder="1" applyAlignment="1">
      <alignment horizontal="center" vertical="top" wrapText="1"/>
    </xf>
    <xf numFmtId="0" fontId="23" fillId="0" borderId="2" xfId="0" applyFont="1" applyFill="1" applyBorder="1" applyAlignment="1">
      <alignment horizontal="center" vertical="top" wrapText="1" shrinkToFit="1"/>
    </xf>
    <xf numFmtId="0" fontId="22"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shrinkToFit="1"/>
    </xf>
    <xf numFmtId="14" fontId="22" fillId="0" borderId="4" xfId="0" applyNumberFormat="1" applyFont="1" applyFill="1" applyBorder="1" applyAlignment="1">
      <alignment horizontal="center" vertical="center" wrapText="1" shrinkToFit="1"/>
    </xf>
    <xf numFmtId="0" fontId="25" fillId="0" borderId="3" xfId="0" applyFont="1" applyFill="1" applyBorder="1" applyAlignment="1">
      <alignment horizontal="center" vertical="top" wrapText="1" shrinkToFit="1"/>
    </xf>
    <xf numFmtId="0" fontId="23" fillId="0" borderId="4" xfId="0" applyFont="1" applyFill="1" applyBorder="1" applyAlignment="1">
      <alignment horizontal="center" vertical="top"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14" fontId="22" fillId="0" borderId="2" xfId="0" applyNumberFormat="1" applyFont="1" applyFill="1" applyBorder="1" applyAlignment="1">
      <alignment horizontal="center" vertical="center" wrapText="1"/>
    </xf>
    <xf numFmtId="0" fontId="23" fillId="0" borderId="4" xfId="0" applyFont="1" applyFill="1" applyBorder="1" applyAlignment="1">
      <alignment horizontal="center" vertical="top" wrapText="1" shrinkToFit="1"/>
    </xf>
    <xf numFmtId="0" fontId="23" fillId="0" borderId="7" xfId="0" applyFont="1" applyFill="1" applyBorder="1" applyAlignment="1">
      <alignment horizontal="center" vertical="top" wrapText="1" shrinkToFit="1"/>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2" fillId="0" borderId="16"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1" xfId="0" applyFont="1" applyFill="1" applyBorder="1" applyAlignment="1">
      <alignment horizontal="center" vertical="center"/>
    </xf>
    <xf numFmtId="14" fontId="26" fillId="0" borderId="3" xfId="0" applyNumberFormat="1" applyFont="1" applyFill="1" applyBorder="1" applyAlignment="1">
      <alignment horizontal="center" vertical="center" wrapText="1" shrinkToFit="1"/>
    </xf>
    <xf numFmtId="0" fontId="22" fillId="0" borderId="9"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7" xfId="0" applyFont="1" applyFill="1" applyBorder="1" applyAlignment="1">
      <alignment horizontal="center" vertical="center" wrapText="1" shrinkToFit="1"/>
    </xf>
    <xf numFmtId="0" fontId="26" fillId="0" borderId="2" xfId="0" applyFont="1" applyFill="1" applyBorder="1" applyAlignment="1">
      <alignment horizontal="center" vertical="center" wrapText="1"/>
    </xf>
    <xf numFmtId="0" fontId="26" fillId="0" borderId="7" xfId="0" applyFont="1" applyFill="1" applyBorder="1" applyAlignment="1">
      <alignment horizontal="center" vertical="center" wrapText="1"/>
    </xf>
    <xf numFmtId="14" fontId="26" fillId="0" borderId="2" xfId="0" applyNumberFormat="1" applyFont="1" applyFill="1" applyBorder="1" applyAlignment="1">
      <alignment horizontal="center" vertical="center" wrapText="1" shrinkToFit="1"/>
    </xf>
    <xf numFmtId="14" fontId="26" fillId="0" borderId="7" xfId="0" applyNumberFormat="1" applyFont="1" applyFill="1" applyBorder="1" applyAlignment="1">
      <alignment horizontal="center" vertical="center" wrapText="1" shrinkToFit="1"/>
    </xf>
    <xf numFmtId="14" fontId="0" fillId="0" borderId="2" xfId="0" applyNumberFormat="1" applyFill="1" applyBorder="1" applyAlignment="1">
      <alignment horizontal="center" vertical="center" wrapText="1" shrinkToFit="1"/>
    </xf>
    <xf numFmtId="0" fontId="0" fillId="0" borderId="7" xfId="0" applyFill="1" applyBorder="1" applyAlignment="1">
      <alignment horizontal="center" vertical="center" wrapText="1" shrinkToFit="1"/>
    </xf>
    <xf numFmtId="0" fontId="25" fillId="0" borderId="4" xfId="0" applyFont="1" applyFill="1" applyBorder="1" applyAlignment="1">
      <alignment horizontal="center" vertical="top" wrapText="1" shrinkToFit="1"/>
    </xf>
    <xf numFmtId="0" fontId="25" fillId="0" borderId="7" xfId="0" applyFont="1" applyFill="1" applyBorder="1" applyAlignment="1">
      <alignment horizontal="center" vertical="top" wrapText="1" shrinkToFit="1"/>
    </xf>
    <xf numFmtId="0" fontId="26" fillId="0" borderId="2" xfId="0" applyFont="1" applyFill="1" applyBorder="1" applyAlignment="1">
      <alignment horizontal="center" vertical="top" wrapText="1"/>
    </xf>
    <xf numFmtId="0" fontId="5" fillId="0" borderId="3" xfId="0" applyFont="1" applyFill="1" applyBorder="1" applyAlignment="1">
      <alignment horizontal="center" vertical="center" wrapText="1" shrinkToFit="1"/>
    </xf>
    <xf numFmtId="0" fontId="26" fillId="0" borderId="3" xfId="0" applyFont="1" applyFill="1" applyBorder="1" applyAlignment="1">
      <alignment horizontal="center" vertical="center" wrapText="1"/>
    </xf>
    <xf numFmtId="0" fontId="26" fillId="0" borderId="2" xfId="0" applyFont="1" applyFill="1" applyBorder="1" applyAlignment="1">
      <alignment horizontal="center" vertical="center" wrapText="1" shrinkToFit="1"/>
    </xf>
    <xf numFmtId="0" fontId="26" fillId="0" borderId="7" xfId="0" applyFont="1" applyFill="1" applyBorder="1" applyAlignment="1">
      <alignment horizontal="center" vertical="center" wrapText="1" shrinkToFit="1"/>
    </xf>
    <xf numFmtId="0" fontId="25" fillId="0" borderId="4" xfId="0" applyFont="1" applyFill="1" applyBorder="1" applyAlignment="1">
      <alignment horizontal="center" vertical="center" wrapText="1" shrinkToFit="1"/>
    </xf>
    <xf numFmtId="0" fontId="25" fillId="0" borderId="7" xfId="0" applyFont="1" applyFill="1" applyBorder="1" applyAlignment="1">
      <alignment horizontal="center" vertical="center" wrapText="1" shrinkToFit="1"/>
    </xf>
    <xf numFmtId="0" fontId="0" fillId="0" borderId="7" xfId="0" applyFont="1" applyFill="1" applyBorder="1"/>
    <xf numFmtId="0" fontId="17" fillId="0" borderId="7" xfId="0" applyFont="1" applyFill="1" applyBorder="1"/>
    <xf numFmtId="0" fontId="4" fillId="0" borderId="4" xfId="0" applyNumberFormat="1" applyFont="1" applyFill="1" applyBorder="1" applyAlignment="1">
      <alignment horizontal="center" vertical="center" wrapText="1" shrinkToFit="1"/>
    </xf>
    <xf numFmtId="0" fontId="4" fillId="0" borderId="7" xfId="0" applyNumberFormat="1"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49" fontId="23" fillId="0" borderId="2" xfId="0" applyNumberFormat="1" applyFont="1" applyFill="1" applyBorder="1" applyAlignment="1">
      <alignment horizontal="center" vertical="top" wrapText="1" shrinkToFit="1"/>
    </xf>
    <xf numFmtId="49" fontId="23" fillId="0" borderId="7" xfId="0" applyNumberFormat="1" applyFont="1" applyFill="1" applyBorder="1" applyAlignment="1">
      <alignment horizontal="center" vertical="top" wrapText="1" shrinkToFit="1"/>
    </xf>
    <xf numFmtId="0" fontId="4" fillId="0" borderId="3" xfId="0" applyNumberFormat="1"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14" fontId="22" fillId="0" borderId="4" xfId="0" applyNumberFormat="1" applyFont="1" applyFill="1" applyBorder="1" applyAlignment="1">
      <alignment horizontal="center" vertical="center" wrapText="1"/>
    </xf>
    <xf numFmtId="14" fontId="22" fillId="0" borderId="7"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shrinkToFit="1"/>
    </xf>
    <xf numFmtId="14" fontId="3" fillId="0" borderId="2" xfId="0" applyNumberFormat="1" applyFont="1" applyFill="1" applyBorder="1" applyAlignment="1">
      <alignment horizontal="center" vertical="center" wrapText="1" shrinkToFit="1"/>
    </xf>
    <xf numFmtId="14" fontId="3" fillId="0" borderId="4" xfId="0" applyNumberFormat="1" applyFont="1" applyFill="1" applyBorder="1" applyAlignment="1">
      <alignment horizontal="center" vertical="center" wrapText="1" shrinkToFit="1"/>
    </xf>
    <xf numFmtId="14" fontId="3" fillId="0" borderId="7" xfId="0" applyNumberFormat="1" applyFont="1" applyFill="1" applyBorder="1" applyAlignment="1">
      <alignment horizontal="center" vertical="center" wrapText="1" shrinkToFit="1"/>
    </xf>
    <xf numFmtId="0" fontId="30" fillId="0" borderId="2" xfId="0" applyFont="1" applyFill="1" applyBorder="1" applyAlignment="1">
      <alignment horizontal="center" vertical="top" wrapText="1"/>
    </xf>
    <xf numFmtId="0" fontId="30" fillId="0" borderId="7" xfId="0" applyFont="1" applyFill="1" applyBorder="1" applyAlignment="1">
      <alignment horizontal="center" vertical="top" wrapText="1"/>
    </xf>
    <xf numFmtId="0" fontId="30" fillId="0" borderId="4" xfId="0" applyFont="1" applyFill="1" applyBorder="1" applyAlignment="1">
      <alignment horizontal="center" vertical="top" wrapText="1"/>
    </xf>
    <xf numFmtId="0" fontId="22" fillId="0" borderId="4" xfId="0" applyFont="1" applyFill="1" applyBorder="1" applyAlignment="1">
      <alignment horizontal="center" vertical="top" wrapText="1" shrinkToFit="1"/>
    </xf>
    <xf numFmtId="0" fontId="22" fillId="0" borderId="7" xfId="0" applyFont="1" applyFill="1" applyBorder="1" applyAlignment="1">
      <alignment horizontal="center" vertical="top" wrapText="1" shrinkToFit="1"/>
    </xf>
    <xf numFmtId="0" fontId="22" fillId="0" borderId="2"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3" fillId="0" borderId="2" xfId="0" applyFont="1" applyFill="1" applyBorder="1" applyAlignment="1">
      <alignment horizontal="center" wrapText="1"/>
    </xf>
    <xf numFmtId="0" fontId="23" fillId="0" borderId="7" xfId="0" applyFont="1" applyFill="1" applyBorder="1" applyAlignment="1">
      <alignment horizontal="center" wrapText="1"/>
    </xf>
    <xf numFmtId="14" fontId="22" fillId="0" borderId="2" xfId="0" applyNumberFormat="1"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3" fillId="0" borderId="3" xfId="0" applyFont="1" applyFill="1" applyBorder="1" applyAlignment="1">
      <alignment horizontal="center" vertical="top" wrapText="1"/>
    </xf>
    <xf numFmtId="14" fontId="22" fillId="0" borderId="3" xfId="0" applyNumberFormat="1" applyFont="1" applyFill="1" applyBorder="1" applyAlignment="1">
      <alignment horizontal="center" vertical="center" shrinkToFit="1"/>
    </xf>
    <xf numFmtId="0" fontId="3" fillId="0" borderId="2"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7"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7" xfId="0" applyFont="1" applyFill="1" applyBorder="1" applyAlignment="1">
      <alignment horizontal="center" vertical="top" wrapText="1"/>
    </xf>
    <xf numFmtId="0" fontId="22" fillId="0" borderId="11" xfId="0" applyFont="1" applyFill="1" applyBorder="1" applyAlignment="1">
      <alignment horizontal="center" vertical="center" wrapText="1"/>
    </xf>
    <xf numFmtId="0" fontId="22" fillId="0" borderId="50" xfId="0" applyFont="1" applyFill="1" applyBorder="1" applyAlignment="1">
      <alignment horizontal="center" vertical="center" wrapText="1"/>
    </xf>
    <xf numFmtId="0" fontId="22" fillId="0" borderId="2" xfId="0" applyFont="1" applyFill="1" applyBorder="1" applyAlignment="1">
      <alignment horizontal="center" vertical="center"/>
    </xf>
    <xf numFmtId="0" fontId="22" fillId="0" borderId="7" xfId="0" applyFont="1" applyFill="1" applyBorder="1" applyAlignment="1">
      <alignment horizontal="center" vertical="center"/>
    </xf>
    <xf numFmtId="14" fontId="22" fillId="0" borderId="11" xfId="0" applyNumberFormat="1" applyFont="1" applyFill="1" applyBorder="1" applyAlignment="1">
      <alignment horizontal="center" vertical="center"/>
    </xf>
    <xf numFmtId="14" fontId="22" fillId="0" borderId="50" xfId="0"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50" xfId="0" applyFont="1" applyFill="1" applyBorder="1" applyAlignment="1">
      <alignment horizontal="center" vertical="center" wrapText="1"/>
    </xf>
    <xf numFmtId="49" fontId="23" fillId="0" borderId="2" xfId="0" applyNumberFormat="1" applyFont="1" applyFill="1" applyBorder="1" applyAlignment="1">
      <alignment horizontal="center" vertical="top" wrapText="1"/>
    </xf>
    <xf numFmtId="0" fontId="0" fillId="0" borderId="4" xfId="0" applyFont="1" applyFill="1" applyBorder="1" applyAlignment="1">
      <alignment horizontal="center" vertical="center" wrapText="1" shrinkToFit="1"/>
    </xf>
    <xf numFmtId="0" fontId="0" fillId="0" borderId="7" xfId="0" applyFont="1" applyFill="1" applyBorder="1" applyAlignment="1">
      <alignment horizontal="center" vertical="center" wrapText="1" shrinkToFit="1"/>
    </xf>
    <xf numFmtId="0" fontId="23" fillId="0" borderId="11" xfId="0" applyFont="1" applyFill="1" applyBorder="1" applyAlignment="1">
      <alignment horizontal="center" vertical="top" wrapText="1" shrinkToFit="1"/>
    </xf>
    <xf numFmtId="0" fontId="23" fillId="0" borderId="10" xfId="0" applyFont="1" applyFill="1" applyBorder="1" applyAlignment="1">
      <alignment horizontal="center" vertical="top" wrapText="1" shrinkToFit="1"/>
    </xf>
    <xf numFmtId="0" fontId="22" fillId="0" borderId="50" xfId="0" applyFont="1" applyFill="1" applyBorder="1" applyAlignment="1">
      <alignment horizontal="center" vertical="top" wrapText="1"/>
    </xf>
    <xf numFmtId="0" fontId="0" fillId="0" borderId="8" xfId="0" applyFont="1" applyFill="1" applyBorder="1"/>
    <xf numFmtId="0" fontId="0" fillId="0" borderId="4" xfId="0" applyFont="1" applyFill="1" applyBorder="1"/>
    <xf numFmtId="0" fontId="0" fillId="0" borderId="4" xfId="0" applyFill="1" applyBorder="1"/>
    <xf numFmtId="0" fontId="0" fillId="0" borderId="7" xfId="0" applyFill="1" applyBorder="1"/>
    <xf numFmtId="0" fontId="3" fillId="0" borderId="2" xfId="0" applyFont="1" applyFill="1" applyBorder="1" applyAlignment="1">
      <alignment horizontal="center" vertical="top" wrapText="1" shrinkToFit="1"/>
    </xf>
    <xf numFmtId="0" fontId="3" fillId="0" borderId="4" xfId="0" applyFont="1" applyFill="1" applyBorder="1" applyAlignment="1">
      <alignment horizontal="center" vertical="top" wrapText="1" shrinkToFit="1"/>
    </xf>
    <xf numFmtId="0" fontId="3" fillId="0" borderId="7" xfId="0" applyFont="1" applyFill="1" applyBorder="1" applyAlignment="1">
      <alignment horizontal="center" vertical="top" wrapText="1" shrinkToFit="1"/>
    </xf>
    <xf numFmtId="2" fontId="22" fillId="0" borderId="2" xfId="0" applyNumberFormat="1" applyFont="1" applyFill="1" applyBorder="1" applyAlignment="1">
      <alignment horizontal="center" vertical="center" wrapText="1"/>
    </xf>
    <xf numFmtId="2" fontId="22" fillId="0" borderId="7"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22" fillId="0" borderId="7" xfId="0" applyFont="1" applyFill="1" applyBorder="1" applyAlignment="1">
      <alignment vertical="center" wrapText="1"/>
    </xf>
    <xf numFmtId="0" fontId="3" fillId="0" borderId="29" xfId="0" applyFont="1" applyFill="1" applyBorder="1" applyAlignment="1">
      <alignment horizontal="center" vertical="top" wrapText="1"/>
    </xf>
    <xf numFmtId="0" fontId="3" fillId="0" borderId="25" xfId="0" applyFont="1" applyFill="1" applyBorder="1" applyAlignment="1">
      <alignment horizontal="center" vertical="top" wrapText="1"/>
    </xf>
    <xf numFmtId="0" fontId="22" fillId="0" borderId="4" xfId="0" applyNumberFormat="1" applyFont="1" applyFill="1" applyBorder="1" applyAlignment="1">
      <alignment horizontal="center" vertical="center" wrapText="1"/>
    </xf>
    <xf numFmtId="0" fontId="22" fillId="0" borderId="7" xfId="0" applyNumberFormat="1" applyFont="1" applyFill="1" applyBorder="1" applyAlignment="1">
      <alignment horizontal="center" vertical="center" wrapText="1"/>
    </xf>
    <xf numFmtId="49" fontId="23" fillId="0" borderId="3" xfId="0" applyNumberFormat="1" applyFont="1" applyFill="1" applyBorder="1" applyAlignment="1">
      <alignment horizontal="center" vertical="top" wrapText="1"/>
    </xf>
    <xf numFmtId="2" fontId="22" fillId="0" borderId="2" xfId="0" applyNumberFormat="1" applyFont="1" applyFill="1" applyBorder="1" applyAlignment="1">
      <alignment horizontal="center" vertical="top" wrapText="1"/>
    </xf>
    <xf numFmtId="2" fontId="22" fillId="0" borderId="7" xfId="0" applyNumberFormat="1" applyFont="1" applyFill="1" applyBorder="1" applyAlignment="1">
      <alignment horizontal="center" vertical="top" wrapText="1"/>
    </xf>
    <xf numFmtId="0" fontId="3" fillId="0" borderId="37" xfId="0" applyFont="1" applyFill="1" applyBorder="1" applyAlignment="1">
      <alignment horizontal="center" vertical="top"/>
    </xf>
    <xf numFmtId="0" fontId="3" fillId="0" borderId="35" xfId="0" applyFont="1" applyFill="1" applyBorder="1" applyAlignment="1">
      <alignment horizontal="center" vertical="top"/>
    </xf>
    <xf numFmtId="0" fontId="3" fillId="0" borderId="36" xfId="0" applyFont="1" applyFill="1" applyBorder="1" applyAlignment="1">
      <alignment horizontal="center" vertical="top"/>
    </xf>
    <xf numFmtId="49" fontId="3" fillId="0" borderId="2" xfId="0" applyNumberFormat="1" applyFont="1" applyFill="1" applyBorder="1" applyAlignment="1">
      <alignment horizontal="center" vertical="top"/>
    </xf>
    <xf numFmtId="49" fontId="3" fillId="0" borderId="4" xfId="0" applyNumberFormat="1" applyFont="1" applyFill="1" applyBorder="1" applyAlignment="1">
      <alignment horizontal="center" vertical="top"/>
    </xf>
    <xf numFmtId="49" fontId="3" fillId="0" borderId="7" xfId="0" applyNumberFormat="1" applyFont="1" applyFill="1" applyBorder="1" applyAlignment="1">
      <alignment horizontal="center" vertical="top"/>
    </xf>
    <xf numFmtId="0" fontId="3" fillId="0" borderId="2"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7" xfId="0" applyFont="1" applyFill="1" applyBorder="1" applyAlignment="1">
      <alignment horizontal="left" vertical="top" wrapText="1"/>
    </xf>
    <xf numFmtId="49" fontId="3" fillId="0" borderId="2" xfId="0" applyNumberFormat="1" applyFont="1" applyFill="1" applyBorder="1" applyAlignment="1">
      <alignment horizontal="left" vertical="top" wrapText="1"/>
    </xf>
    <xf numFmtId="49" fontId="3" fillId="0" borderId="4" xfId="0" applyNumberFormat="1" applyFont="1" applyFill="1" applyBorder="1" applyAlignment="1">
      <alignment horizontal="left" vertical="top" wrapText="1"/>
    </xf>
    <xf numFmtId="49" fontId="3" fillId="0" borderId="7" xfId="0" applyNumberFormat="1" applyFont="1" applyFill="1" applyBorder="1" applyAlignment="1">
      <alignment horizontal="left" vertical="top" wrapText="1"/>
    </xf>
    <xf numFmtId="0" fontId="3" fillId="0" borderId="2" xfId="0" applyNumberFormat="1" applyFont="1" applyFill="1" applyBorder="1" applyAlignment="1">
      <alignment horizontal="left" vertical="top" wrapText="1"/>
    </xf>
    <xf numFmtId="0" fontId="3" fillId="0" borderId="4" xfId="0" applyNumberFormat="1" applyFont="1" applyFill="1" applyBorder="1" applyAlignment="1">
      <alignment horizontal="left" vertical="top" wrapText="1"/>
    </xf>
    <xf numFmtId="14" fontId="3" fillId="0" borderId="2" xfId="0" applyNumberFormat="1" applyFont="1" applyFill="1" applyBorder="1" applyAlignment="1">
      <alignment horizontal="center" vertical="top" wrapText="1"/>
    </xf>
    <xf numFmtId="14" fontId="3" fillId="0" borderId="4" xfId="0" applyNumberFormat="1" applyFont="1" applyFill="1" applyBorder="1" applyAlignment="1">
      <alignment horizontal="center" vertical="top" wrapText="1"/>
    </xf>
    <xf numFmtId="49" fontId="2" fillId="4" borderId="17" xfId="0" applyNumberFormat="1" applyFont="1" applyFill="1" applyBorder="1" applyAlignment="1">
      <alignment horizontal="center" vertical="center" wrapText="1"/>
    </xf>
    <xf numFmtId="49" fontId="2" fillId="4" borderId="18" xfId="0" applyNumberFormat="1" applyFont="1" applyFill="1" applyBorder="1" applyAlignment="1">
      <alignment horizontal="center" vertical="center" wrapText="1"/>
    </xf>
    <xf numFmtId="49" fontId="2" fillId="4" borderId="20" xfId="0" applyNumberFormat="1" applyFont="1" applyFill="1" applyBorder="1" applyAlignment="1">
      <alignment horizontal="center" vertical="center" wrapText="1"/>
    </xf>
    <xf numFmtId="0" fontId="2" fillId="4" borderId="17"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20" xfId="0" applyFont="1" applyFill="1" applyBorder="1" applyAlignment="1">
      <alignment horizontal="center" vertical="center"/>
    </xf>
    <xf numFmtId="0" fontId="3" fillId="0" borderId="7" xfId="0" applyNumberFormat="1" applyFont="1" applyFill="1" applyBorder="1" applyAlignment="1">
      <alignment horizontal="left" vertical="top" wrapText="1"/>
    </xf>
    <xf numFmtId="0" fontId="21" fillId="0" borderId="2" xfId="0" applyNumberFormat="1" applyFont="1" applyFill="1" applyBorder="1" applyAlignment="1" applyProtection="1">
      <alignment horizontal="center" vertical="top" wrapText="1" shrinkToFit="1"/>
      <protection locked="0"/>
    </xf>
    <xf numFmtId="0" fontId="21" fillId="0" borderId="4" xfId="0" applyNumberFormat="1" applyFont="1" applyFill="1" applyBorder="1" applyAlignment="1" applyProtection="1">
      <alignment horizontal="center" vertical="top" wrapText="1" shrinkToFit="1"/>
      <protection locked="0"/>
    </xf>
    <xf numFmtId="0" fontId="21" fillId="0" borderId="7" xfId="0" applyNumberFormat="1" applyFont="1" applyFill="1" applyBorder="1" applyAlignment="1" applyProtection="1">
      <alignment horizontal="center" vertical="top" wrapText="1" shrinkToFit="1"/>
      <protection locked="0"/>
    </xf>
    <xf numFmtId="49" fontId="3" fillId="0" borderId="2" xfId="2" applyNumberFormat="1" applyFont="1" applyFill="1" applyBorder="1" applyAlignment="1">
      <alignment horizontal="center" vertical="top" wrapText="1"/>
    </xf>
    <xf numFmtId="49" fontId="3" fillId="0" borderId="4" xfId="2" applyNumberFormat="1" applyFont="1" applyFill="1" applyBorder="1" applyAlignment="1">
      <alignment horizontal="center" vertical="top" wrapText="1"/>
    </xf>
    <xf numFmtId="0" fontId="3" fillId="0" borderId="2" xfId="2" applyFont="1" applyFill="1" applyBorder="1" applyAlignment="1">
      <alignment horizontal="left" vertical="top" wrapText="1"/>
    </xf>
    <xf numFmtId="0" fontId="3" fillId="0" borderId="4" xfId="2" applyFont="1" applyFill="1" applyBorder="1" applyAlignment="1">
      <alignment horizontal="left" vertical="top" wrapText="1"/>
    </xf>
    <xf numFmtId="14" fontId="3" fillId="0" borderId="2" xfId="0" applyNumberFormat="1" applyFont="1" applyFill="1" applyBorder="1" applyAlignment="1">
      <alignment horizontal="center" vertical="top"/>
    </xf>
    <xf numFmtId="14" fontId="3" fillId="0" borderId="4" xfId="0" applyNumberFormat="1" applyFont="1" applyFill="1" applyBorder="1" applyAlignment="1">
      <alignment horizontal="center" vertical="top"/>
    </xf>
    <xf numFmtId="0" fontId="6" fillId="8" borderId="32" xfId="2" applyFont="1" applyFill="1" applyBorder="1" applyAlignment="1">
      <alignment horizontal="center" vertical="top" wrapText="1"/>
    </xf>
    <xf numFmtId="0" fontId="6" fillId="8" borderId="33" xfId="2" applyFont="1" applyFill="1" applyBorder="1" applyAlignment="1">
      <alignment horizontal="center" vertical="top" wrapText="1"/>
    </xf>
    <xf numFmtId="49" fontId="3" fillId="0" borderId="37" xfId="2" applyNumberFormat="1" applyFont="1" applyFill="1" applyBorder="1" applyAlignment="1">
      <alignment horizontal="center" vertical="top" wrapText="1"/>
    </xf>
    <xf numFmtId="49" fontId="3" fillId="0" borderId="36" xfId="2" applyNumberFormat="1" applyFont="1" applyFill="1" applyBorder="1" applyAlignment="1">
      <alignment horizontal="center" vertical="top" wrapText="1"/>
    </xf>
    <xf numFmtId="0" fontId="3" fillId="0" borderId="3" xfId="2" applyFont="1" applyFill="1" applyBorder="1" applyAlignment="1">
      <alignment horizontal="center" vertical="top" wrapText="1"/>
    </xf>
    <xf numFmtId="0" fontId="3" fillId="0" borderId="7" xfId="2" applyFont="1" applyFill="1" applyBorder="1" applyAlignment="1">
      <alignment horizontal="left" vertical="top" wrapText="1"/>
    </xf>
    <xf numFmtId="0" fontId="3" fillId="0" borderId="2" xfId="2" applyNumberFormat="1" applyFont="1" applyFill="1" applyBorder="1" applyAlignment="1">
      <alignment horizontal="left" vertical="top" wrapText="1"/>
    </xf>
    <xf numFmtId="0" fontId="3" fillId="0" borderId="7" xfId="2" applyNumberFormat="1" applyFont="1" applyFill="1" applyBorder="1" applyAlignment="1">
      <alignment horizontal="left" vertical="top" wrapText="1"/>
    </xf>
    <xf numFmtId="49" fontId="3" fillId="0" borderId="35" xfId="2" applyNumberFormat="1" applyFont="1" applyFill="1" applyBorder="1" applyAlignment="1">
      <alignment horizontal="center" vertical="top" wrapText="1"/>
    </xf>
    <xf numFmtId="0" fontId="3" fillId="0" borderId="2" xfId="2" applyFont="1" applyFill="1" applyBorder="1" applyAlignment="1">
      <alignment horizontal="center" vertical="top" wrapText="1"/>
    </xf>
    <xf numFmtId="0" fontId="3" fillId="0" borderId="4" xfId="2" applyFont="1" applyFill="1" applyBorder="1" applyAlignment="1">
      <alignment horizontal="center" vertical="top" wrapText="1"/>
    </xf>
    <xf numFmtId="49" fontId="3" fillId="0" borderId="7" xfId="2" applyNumberFormat="1" applyFont="1" applyFill="1" applyBorder="1" applyAlignment="1">
      <alignment horizontal="center" vertical="top" wrapText="1"/>
    </xf>
    <xf numFmtId="0" fontId="3" fillId="0" borderId="7" xfId="2" applyFont="1" applyFill="1" applyBorder="1" applyAlignment="1">
      <alignment horizontal="center" vertical="top" wrapText="1"/>
    </xf>
    <xf numFmtId="0" fontId="3" fillId="0" borderId="42" xfId="2" applyFont="1" applyFill="1" applyBorder="1" applyAlignment="1">
      <alignment horizontal="left" vertical="top" wrapText="1"/>
    </xf>
    <xf numFmtId="0" fontId="3" fillId="0" borderId="4" xfId="2" applyFont="1" applyFill="1" applyBorder="1" applyAlignment="1">
      <alignment horizontal="center" vertical="top" wrapText="1" shrinkToFit="1"/>
    </xf>
    <xf numFmtId="0" fontId="3" fillId="0" borderId="7" xfId="2" applyFont="1" applyFill="1" applyBorder="1" applyAlignment="1">
      <alignment horizontal="center" vertical="top" wrapText="1" shrinkToFit="1"/>
    </xf>
    <xf numFmtId="14" fontId="3" fillId="0" borderId="4" xfId="2" applyNumberFormat="1" applyFont="1" applyFill="1" applyBorder="1" applyAlignment="1">
      <alignment horizontal="center" vertical="top" wrapText="1" shrinkToFit="1"/>
    </xf>
    <xf numFmtId="14" fontId="3" fillId="0" borderId="7" xfId="2" applyNumberFormat="1" applyFont="1" applyFill="1" applyBorder="1" applyAlignment="1">
      <alignment horizontal="center" vertical="top" wrapText="1" shrinkToFit="1"/>
    </xf>
    <xf numFmtId="0" fontId="3" fillId="0" borderId="4" xfId="2" applyFont="1" applyFill="1" applyBorder="1" applyAlignment="1">
      <alignment vertical="top" wrapText="1" shrinkToFit="1"/>
    </xf>
    <xf numFmtId="49" fontId="3" fillId="0" borderId="2" xfId="2" applyNumberFormat="1" applyFont="1" applyFill="1" applyBorder="1" applyAlignment="1">
      <alignment horizontal="center" vertical="top" wrapText="1" shrinkToFit="1"/>
    </xf>
    <xf numFmtId="49" fontId="3" fillId="0" borderId="4" xfId="2" applyNumberFormat="1" applyFont="1" applyFill="1" applyBorder="1" applyAlignment="1">
      <alignment horizontal="center" vertical="top" wrapText="1" shrinkToFit="1"/>
    </xf>
    <xf numFmtId="0" fontId="3" fillId="0" borderId="2" xfId="2" applyFont="1" applyFill="1" applyBorder="1" applyAlignment="1">
      <alignment horizontal="center" vertical="top" wrapText="1" shrinkToFit="1"/>
    </xf>
    <xf numFmtId="0" fontId="6" fillId="8" borderId="32" xfId="2" applyFont="1" applyFill="1" applyBorder="1" applyAlignment="1">
      <alignment horizontal="center" vertical="top" wrapText="1" shrinkToFit="1"/>
    </xf>
    <xf numFmtId="0" fontId="6" fillId="8" borderId="33" xfId="2" applyFont="1" applyFill="1" applyBorder="1" applyAlignment="1">
      <alignment horizontal="center" vertical="top" wrapText="1" shrinkToFit="1"/>
    </xf>
    <xf numFmtId="0" fontId="3" fillId="0" borderId="35" xfId="2" applyFont="1" applyFill="1" applyBorder="1" applyAlignment="1">
      <alignment horizontal="center" vertical="top" wrapText="1" shrinkToFit="1"/>
    </xf>
    <xf numFmtId="0" fontId="3" fillId="0" borderId="36" xfId="2" applyFont="1" applyFill="1" applyBorder="1" applyAlignment="1">
      <alignment horizontal="center" vertical="top" wrapText="1" shrinkToFit="1"/>
    </xf>
    <xf numFmtId="0" fontId="3" fillId="0" borderId="2" xfId="2" applyFont="1" applyFill="1" applyBorder="1" applyAlignment="1">
      <alignment horizontal="left" vertical="top" wrapText="1" shrinkToFit="1"/>
    </xf>
    <xf numFmtId="0" fontId="3" fillId="0" borderId="4" xfId="2" applyFont="1" applyFill="1" applyBorder="1" applyAlignment="1">
      <alignment horizontal="left" vertical="top" wrapText="1" shrinkToFit="1"/>
    </xf>
    <xf numFmtId="0" fontId="3" fillId="0" borderId="7" xfId="2" applyFont="1" applyFill="1" applyBorder="1" applyAlignment="1">
      <alignment horizontal="left" vertical="top" wrapText="1" shrinkToFit="1"/>
    </xf>
    <xf numFmtId="0" fontId="3" fillId="0" borderId="4" xfId="2" applyNumberFormat="1" applyFont="1" applyFill="1" applyBorder="1" applyAlignment="1">
      <alignment horizontal="center" vertical="top" wrapText="1" shrinkToFit="1"/>
    </xf>
    <xf numFmtId="0" fontId="3" fillId="0" borderId="7" xfId="2" applyNumberFormat="1" applyFont="1" applyFill="1" applyBorder="1" applyAlignment="1">
      <alignment horizontal="center" vertical="top" wrapText="1" shrinkToFit="1"/>
    </xf>
    <xf numFmtId="49" fontId="19" fillId="0" borderId="2" xfId="2" applyNumberFormat="1" applyFont="1" applyFill="1" applyBorder="1" applyAlignment="1">
      <alignment horizontal="center" vertical="top" wrapText="1"/>
    </xf>
    <xf numFmtId="49" fontId="19" fillId="0" borderId="4" xfId="2" applyNumberFormat="1" applyFont="1" applyFill="1" applyBorder="1" applyAlignment="1">
      <alignment horizontal="center" vertical="top" wrapText="1"/>
    </xf>
    <xf numFmtId="49" fontId="19" fillId="0" borderId="7" xfId="2" applyNumberFormat="1" applyFont="1" applyFill="1" applyBorder="1" applyAlignment="1">
      <alignment horizontal="center" vertical="top" wrapText="1"/>
    </xf>
    <xf numFmtId="1" fontId="3" fillId="0" borderId="24" xfId="2" applyNumberFormat="1" applyFont="1" applyFill="1" applyBorder="1" applyAlignment="1">
      <alignment horizontal="center" vertical="center" shrinkToFit="1"/>
    </xf>
    <xf numFmtId="1" fontId="3" fillId="0" borderId="31" xfId="2" applyNumberFormat="1" applyFont="1" applyFill="1" applyBorder="1" applyAlignment="1">
      <alignment horizontal="center" vertical="center" shrinkToFit="1"/>
    </xf>
    <xf numFmtId="1" fontId="3" fillId="0" borderId="23" xfId="2" applyNumberFormat="1" applyFont="1" applyFill="1" applyBorder="1" applyAlignment="1">
      <alignment horizontal="center" vertical="center" shrinkToFit="1"/>
    </xf>
    <xf numFmtId="0" fontId="3" fillId="0" borderId="2" xfId="2" applyFont="1" applyFill="1" applyBorder="1" applyAlignment="1">
      <alignment vertical="top" wrapText="1"/>
    </xf>
    <xf numFmtId="0" fontId="3" fillId="0" borderId="4" xfId="2" applyFont="1" applyFill="1" applyBorder="1" applyAlignment="1">
      <alignment vertical="top" wrapText="1"/>
    </xf>
    <xf numFmtId="0" fontId="3" fillId="0" borderId="7" xfId="2" applyFont="1" applyFill="1" applyBorder="1" applyAlignment="1">
      <alignment vertical="top" wrapText="1"/>
    </xf>
    <xf numFmtId="49" fontId="3" fillId="0" borderId="7" xfId="2" applyNumberFormat="1" applyFont="1" applyFill="1" applyBorder="1" applyAlignment="1">
      <alignment horizontal="center" vertical="top" wrapText="1" shrinkToFit="1"/>
    </xf>
    <xf numFmtId="0" fontId="3" fillId="0" borderId="2" xfId="2" applyFont="1" applyFill="1" applyBorder="1" applyAlignment="1">
      <alignment vertical="top" wrapText="1" shrinkToFit="1"/>
    </xf>
    <xf numFmtId="0" fontId="3" fillId="0" borderId="7" xfId="2" applyFont="1" applyFill="1" applyBorder="1" applyAlignment="1">
      <alignment vertical="top" wrapText="1" shrinkToFit="1"/>
    </xf>
    <xf numFmtId="14" fontId="3" fillId="0" borderId="2" xfId="2" applyNumberFormat="1" applyFont="1" applyFill="1" applyBorder="1" applyAlignment="1">
      <alignment horizontal="center" vertical="top" wrapText="1" shrinkToFit="1"/>
    </xf>
    <xf numFmtId="0" fontId="3" fillId="0" borderId="3" xfId="2" applyFont="1" applyFill="1" applyBorder="1" applyAlignment="1">
      <alignment vertical="top" wrapText="1" shrinkToFit="1"/>
    </xf>
    <xf numFmtId="49" fontId="3" fillId="0" borderId="3" xfId="2" applyNumberFormat="1" applyFont="1" applyFill="1" applyBorder="1" applyAlignment="1">
      <alignment horizontal="center" vertical="top" wrapText="1" shrinkToFit="1"/>
    </xf>
    <xf numFmtId="0" fontId="3" fillId="0" borderId="3" xfId="2" applyFont="1" applyFill="1" applyBorder="1" applyAlignment="1">
      <alignment horizontal="center" vertical="top" wrapText="1" shrinkToFit="1"/>
    </xf>
    <xf numFmtId="49" fontId="3" fillId="7" borderId="2" xfId="2" applyNumberFormat="1" applyFont="1" applyFill="1" applyBorder="1" applyAlignment="1">
      <alignment horizontal="center" vertical="top" wrapText="1"/>
    </xf>
    <xf numFmtId="49" fontId="3" fillId="7" borderId="7" xfId="2" applyNumberFormat="1" applyFont="1" applyFill="1" applyBorder="1" applyAlignment="1">
      <alignment horizontal="center" vertical="top" wrapText="1"/>
    </xf>
    <xf numFmtId="0" fontId="3" fillId="7" borderId="2" xfId="2" applyFont="1" applyFill="1" applyBorder="1" applyAlignment="1">
      <alignment horizontal="left" vertical="top" wrapText="1"/>
    </xf>
    <xf numFmtId="0" fontId="3" fillId="7" borderId="25" xfId="2" applyFont="1" applyFill="1" applyBorder="1" applyAlignment="1">
      <alignment horizontal="left" vertical="top" wrapText="1"/>
    </xf>
    <xf numFmtId="0" fontId="3" fillId="7" borderId="2" xfId="2" applyFont="1" applyFill="1" applyBorder="1" applyAlignment="1">
      <alignment horizontal="center" vertical="top" wrapText="1"/>
    </xf>
    <xf numFmtId="0" fontId="3" fillId="7" borderId="4" xfId="2" applyFont="1" applyFill="1" applyBorder="1" applyAlignment="1">
      <alignment horizontal="center" vertical="top" wrapText="1"/>
    </xf>
    <xf numFmtId="0" fontId="3" fillId="7" borderId="7" xfId="2" applyFont="1" applyFill="1" applyBorder="1" applyAlignment="1">
      <alignment horizontal="center" vertical="top" wrapText="1"/>
    </xf>
    <xf numFmtId="0" fontId="3" fillId="7" borderId="2" xfId="2" applyFont="1" applyFill="1" applyBorder="1" applyAlignment="1">
      <alignment vertical="top" wrapText="1"/>
    </xf>
    <xf numFmtId="0" fontId="3" fillId="7" borderId="4" xfId="2" applyFont="1" applyFill="1" applyBorder="1" applyAlignment="1">
      <alignment vertical="top" wrapText="1"/>
    </xf>
    <xf numFmtId="0" fontId="3" fillId="7" borderId="7" xfId="2" applyFont="1" applyFill="1" applyBorder="1" applyAlignment="1">
      <alignment vertical="top" wrapText="1"/>
    </xf>
    <xf numFmtId="14" fontId="3" fillId="7" borderId="2" xfId="2" applyNumberFormat="1" applyFont="1" applyFill="1" applyBorder="1" applyAlignment="1">
      <alignment horizontal="center" vertical="top" wrapText="1"/>
    </xf>
    <xf numFmtId="14" fontId="3" fillId="7" borderId="4" xfId="2" applyNumberFormat="1" applyFont="1" applyFill="1" applyBorder="1" applyAlignment="1">
      <alignment horizontal="center" vertical="top" wrapText="1"/>
    </xf>
    <xf numFmtId="14" fontId="3" fillId="7" borderId="7" xfId="2" applyNumberFormat="1" applyFont="1" applyFill="1" applyBorder="1" applyAlignment="1">
      <alignment horizontal="center" vertical="top" wrapText="1"/>
    </xf>
    <xf numFmtId="49" fontId="3" fillId="7" borderId="4" xfId="2" applyNumberFormat="1" applyFont="1" applyFill="1" applyBorder="1" applyAlignment="1">
      <alignment horizontal="center" vertical="top" wrapText="1"/>
    </xf>
    <xf numFmtId="0" fontId="3" fillId="7" borderId="2" xfId="2" applyFont="1" applyFill="1" applyBorder="1" applyAlignment="1">
      <alignment horizontal="left" vertical="center" wrapText="1"/>
    </xf>
    <xf numFmtId="0" fontId="3" fillId="7" borderId="4" xfId="2" applyFont="1" applyFill="1" applyBorder="1" applyAlignment="1">
      <alignment horizontal="left" vertical="center" wrapText="1"/>
    </xf>
    <xf numFmtId="0" fontId="3" fillId="7" borderId="7" xfId="2" applyFont="1" applyFill="1" applyBorder="1" applyAlignment="1">
      <alignment horizontal="left" vertical="center" wrapText="1"/>
    </xf>
    <xf numFmtId="49" fontId="3" fillId="7" borderId="3" xfId="2" applyNumberFormat="1" applyFont="1" applyFill="1" applyBorder="1" applyAlignment="1">
      <alignment horizontal="center" vertical="top" wrapText="1"/>
    </xf>
    <xf numFmtId="0" fontId="3" fillId="7" borderId="4" xfId="2" applyFont="1" applyFill="1" applyBorder="1" applyAlignment="1">
      <alignment horizontal="left" vertical="top" wrapText="1"/>
    </xf>
    <xf numFmtId="0" fontId="3" fillId="7" borderId="7" xfId="2" applyFont="1" applyFill="1" applyBorder="1" applyAlignment="1">
      <alignment horizontal="left" vertical="top" wrapText="1"/>
    </xf>
    <xf numFmtId="0" fontId="3" fillId="7" borderId="25" xfId="2" applyFont="1" applyFill="1" applyBorder="1" applyAlignment="1">
      <alignment horizontal="center" vertical="top" wrapText="1"/>
    </xf>
    <xf numFmtId="0" fontId="3" fillId="7" borderId="29" xfId="2" applyFont="1" applyFill="1" applyBorder="1" applyAlignment="1">
      <alignment horizontal="center" vertical="top" wrapText="1"/>
    </xf>
    <xf numFmtId="49" fontId="3" fillId="0" borderId="2" xfId="0" applyNumberFormat="1" applyFont="1" applyBorder="1" applyAlignment="1">
      <alignment horizontal="center" vertical="center"/>
    </xf>
    <xf numFmtId="49" fontId="3" fillId="0" borderId="4" xfId="0" applyNumberFormat="1" applyFont="1" applyBorder="1" applyAlignment="1">
      <alignment horizontal="center" vertical="center"/>
    </xf>
    <xf numFmtId="4" fontId="6" fillId="7" borderId="2" xfId="0" applyNumberFormat="1" applyFont="1" applyFill="1" applyBorder="1" applyAlignment="1">
      <alignment horizontal="center" vertical="center"/>
    </xf>
    <xf numFmtId="4" fontId="3" fillId="0" borderId="4" xfId="0" applyNumberFormat="1" applyFont="1" applyBorder="1" applyAlignment="1">
      <alignment horizontal="center" vertical="center"/>
    </xf>
    <xf numFmtId="4" fontId="6" fillId="0" borderId="24" xfId="0" applyNumberFormat="1" applyFont="1" applyBorder="1" applyAlignment="1">
      <alignment horizontal="center" vertical="center"/>
    </xf>
    <xf numFmtId="4" fontId="3" fillId="0" borderId="31" xfId="0" applyNumberFormat="1" applyFont="1" applyBorder="1" applyAlignment="1">
      <alignment horizontal="center" vertical="center"/>
    </xf>
    <xf numFmtId="0" fontId="4" fillId="3" borderId="51" xfId="0" applyFont="1" applyFill="1" applyBorder="1" applyAlignment="1">
      <alignment horizontal="center" vertical="top" wrapText="1"/>
    </xf>
    <xf numFmtId="0" fontId="4" fillId="3" borderId="35" xfId="0" applyFont="1" applyFill="1" applyBorder="1" applyAlignment="1">
      <alignment horizontal="center" vertical="top" wrapText="1"/>
    </xf>
    <xf numFmtId="0" fontId="4" fillId="3" borderId="36" xfId="0" applyFont="1" applyFill="1" applyBorder="1" applyAlignment="1">
      <alignment horizontal="center" vertical="top" wrapText="1"/>
    </xf>
    <xf numFmtId="0" fontId="4" fillId="3" borderId="42"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3" borderId="33"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0" borderId="4" xfId="0" applyFont="1" applyFill="1" applyBorder="1" applyAlignment="1">
      <alignment horizontal="left" vertical="top" wrapText="1" shrinkToFit="1"/>
    </xf>
    <xf numFmtId="0" fontId="4" fillId="0" borderId="7" xfId="0" applyFont="1" applyFill="1" applyBorder="1" applyAlignment="1">
      <alignment horizontal="left" vertical="top" wrapText="1" shrinkToFit="1"/>
    </xf>
    <xf numFmtId="0" fontId="4" fillId="0" borderId="4" xfId="0" applyFont="1" applyFill="1" applyBorder="1" applyAlignment="1">
      <alignment horizontal="center" vertical="top" wrapText="1" shrinkToFit="1"/>
    </xf>
    <xf numFmtId="0" fontId="4" fillId="0" borderId="7" xfId="0" applyFont="1" applyFill="1" applyBorder="1" applyAlignment="1">
      <alignment horizontal="center" vertical="top" wrapText="1" shrinkToFit="1"/>
    </xf>
    <xf numFmtId="14" fontId="4" fillId="0" borderId="4" xfId="0" applyNumberFormat="1" applyFont="1" applyFill="1" applyBorder="1" applyAlignment="1">
      <alignment horizontal="center" vertical="top" wrapText="1" shrinkToFit="1"/>
    </xf>
    <xf numFmtId="0" fontId="5" fillId="0" borderId="4" xfId="0" applyFont="1" applyFill="1" applyBorder="1" applyAlignment="1">
      <alignment horizontal="center" vertical="top" wrapText="1" shrinkToFit="1"/>
    </xf>
    <xf numFmtId="0" fontId="3" fillId="0" borderId="37" xfId="1" applyFont="1" applyFill="1" applyBorder="1" applyAlignment="1">
      <alignment horizontal="center" vertical="top"/>
    </xf>
    <xf numFmtId="0" fontId="3" fillId="0" borderId="35" xfId="1" applyFont="1" applyFill="1" applyBorder="1" applyAlignment="1">
      <alignment horizontal="center" vertical="top"/>
    </xf>
    <xf numFmtId="0" fontId="3" fillId="0" borderId="36" xfId="1" applyFont="1" applyFill="1" applyBorder="1" applyAlignment="1">
      <alignment horizontal="center" vertical="top"/>
    </xf>
    <xf numFmtId="0" fontId="4" fillId="0" borderId="2" xfId="0" applyFont="1" applyFill="1" applyBorder="1" applyAlignment="1">
      <alignment horizontal="left" vertical="top" wrapText="1" shrinkToFit="1"/>
    </xf>
    <xf numFmtId="0" fontId="4" fillId="0" borderId="4" xfId="0" applyFont="1" applyFill="1" applyBorder="1" applyAlignment="1">
      <alignment horizontal="center" vertical="top"/>
    </xf>
    <xf numFmtId="0" fontId="4" fillId="0" borderId="7" xfId="0" applyFont="1" applyFill="1" applyBorder="1" applyAlignment="1">
      <alignment horizontal="center" vertical="top"/>
    </xf>
    <xf numFmtId="14" fontId="4" fillId="0" borderId="4" xfId="0" applyNumberFormat="1" applyFont="1" applyFill="1" applyBorder="1" applyAlignment="1">
      <alignment horizontal="center" vertical="top" shrinkToFit="1"/>
    </xf>
    <xf numFmtId="14" fontId="4" fillId="0" borderId="7" xfId="0" applyNumberFormat="1" applyFont="1" applyFill="1" applyBorder="1" applyAlignment="1">
      <alignment horizontal="center" vertical="top" shrinkToFit="1"/>
    </xf>
    <xf numFmtId="0" fontId="5" fillId="0" borderId="4" xfId="0" applyFont="1" applyFill="1" applyBorder="1" applyAlignment="1">
      <alignment horizontal="center" vertical="top" wrapText="1"/>
    </xf>
    <xf numFmtId="0" fontId="5" fillId="0" borderId="7" xfId="0" applyFont="1" applyFill="1" applyBorder="1" applyAlignment="1">
      <alignment horizontal="center" vertical="top" wrapText="1"/>
    </xf>
    <xf numFmtId="0" fontId="2" fillId="0" borderId="0" xfId="2" applyFont="1" applyFill="1" applyBorder="1" applyAlignment="1">
      <alignment horizontal="center" vertical="center" wrapText="1"/>
    </xf>
    <xf numFmtId="164" fontId="2" fillId="4" borderId="13" xfId="0" applyNumberFormat="1" applyFont="1" applyFill="1" applyBorder="1" applyAlignment="1">
      <alignment horizontal="center" vertical="top"/>
    </xf>
    <xf numFmtId="164" fontId="2" fillId="4" borderId="14" xfId="0" applyNumberFormat="1" applyFont="1" applyFill="1" applyBorder="1" applyAlignment="1">
      <alignment horizontal="center" vertical="top"/>
    </xf>
    <xf numFmtId="164" fontId="2" fillId="4" borderId="15" xfId="0" applyNumberFormat="1" applyFont="1" applyFill="1" applyBorder="1" applyAlignment="1">
      <alignment horizontal="center" vertical="top"/>
    </xf>
    <xf numFmtId="49" fontId="6" fillId="0" borderId="2" xfId="0" applyNumberFormat="1" applyFont="1" applyFill="1" applyBorder="1" applyAlignment="1">
      <alignment horizontal="center" vertical="top"/>
    </xf>
    <xf numFmtId="49" fontId="6" fillId="0" borderId="4" xfId="0" applyNumberFormat="1" applyFont="1" applyFill="1" applyBorder="1" applyAlignment="1">
      <alignment horizontal="center" vertical="top"/>
    </xf>
    <xf numFmtId="49" fontId="6" fillId="0" borderId="7" xfId="0" applyNumberFormat="1" applyFont="1" applyFill="1" applyBorder="1" applyAlignment="1">
      <alignment horizontal="center" vertical="top"/>
    </xf>
    <xf numFmtId="0" fontId="4" fillId="0" borderId="2" xfId="0" applyFont="1" applyFill="1" applyBorder="1" applyAlignment="1">
      <alignment vertical="top" wrapText="1"/>
    </xf>
    <xf numFmtId="0" fontId="4" fillId="0" borderId="4" xfId="0" applyFont="1" applyFill="1" applyBorder="1" applyAlignment="1">
      <alignment vertical="top" wrapText="1"/>
    </xf>
    <xf numFmtId="0" fontId="4" fillId="0" borderId="2"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2" xfId="0" applyFont="1" applyFill="1" applyBorder="1" applyAlignment="1">
      <alignment horizontal="center" vertical="top"/>
    </xf>
    <xf numFmtId="0" fontId="4" fillId="3" borderId="34" xfId="0" applyFont="1" applyFill="1" applyBorder="1" applyAlignment="1">
      <alignment horizontal="center" vertical="top" wrapText="1"/>
    </xf>
    <xf numFmtId="0" fontId="4" fillId="3" borderId="21" xfId="0" applyFont="1" applyFill="1" applyBorder="1" applyAlignment="1">
      <alignment horizontal="center"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49" fontId="4" fillId="3" borderId="33" xfId="0" applyNumberFormat="1" applyFont="1" applyFill="1" applyBorder="1" applyAlignment="1">
      <alignment horizontal="center" vertical="top" wrapText="1"/>
    </xf>
    <xf numFmtId="49" fontId="4" fillId="3" borderId="3" xfId="0" applyNumberFormat="1" applyFont="1" applyFill="1" applyBorder="1" applyAlignment="1">
      <alignment horizontal="center" vertical="top" wrapText="1"/>
    </xf>
    <xf numFmtId="0" fontId="5" fillId="0" borderId="24" xfId="0" applyFont="1" applyFill="1" applyBorder="1" applyAlignment="1">
      <alignment horizontal="center" vertical="top"/>
    </xf>
    <xf numFmtId="0" fontId="5" fillId="0" borderId="31" xfId="0" applyFont="1" applyFill="1" applyBorder="1" applyAlignment="1">
      <alignment horizontal="center" vertical="top"/>
    </xf>
    <xf numFmtId="0" fontId="5" fillId="0" borderId="23" xfId="0" applyFont="1" applyFill="1" applyBorder="1" applyAlignment="1">
      <alignment horizontal="center" vertical="top"/>
    </xf>
    <xf numFmtId="14" fontId="4" fillId="0" borderId="7" xfId="0" applyNumberFormat="1" applyFont="1" applyFill="1" applyBorder="1" applyAlignment="1">
      <alignment horizontal="center" vertical="top" wrapText="1" shrinkToFit="1"/>
    </xf>
    <xf numFmtId="0" fontId="5" fillId="0" borderId="2" xfId="0" applyFont="1" applyFill="1" applyBorder="1" applyAlignment="1">
      <alignment horizontal="center" vertical="top" wrapText="1"/>
    </xf>
    <xf numFmtId="4" fontId="6" fillId="0" borderId="2" xfId="0" applyNumberFormat="1" applyFont="1" applyFill="1" applyBorder="1" applyAlignment="1">
      <alignment horizontal="center" vertical="top"/>
    </xf>
    <xf numFmtId="4" fontId="6" fillId="0" borderId="4" xfId="0" applyNumberFormat="1" applyFont="1" applyFill="1" applyBorder="1" applyAlignment="1">
      <alignment horizontal="center" vertical="top"/>
    </xf>
    <xf numFmtId="4" fontId="6" fillId="0" borderId="7" xfId="0" applyNumberFormat="1" applyFont="1" applyFill="1" applyBorder="1" applyAlignment="1">
      <alignment horizontal="center" vertical="top"/>
    </xf>
    <xf numFmtId="4" fontId="7" fillId="0" borderId="2" xfId="0" applyNumberFormat="1" applyFont="1" applyFill="1" applyBorder="1" applyAlignment="1">
      <alignment horizontal="center" vertical="top"/>
    </xf>
    <xf numFmtId="4" fontId="7" fillId="0" borderId="4" xfId="0" applyNumberFormat="1" applyFont="1" applyFill="1" applyBorder="1" applyAlignment="1">
      <alignment horizontal="center" vertical="top"/>
    </xf>
    <xf numFmtId="4" fontId="7" fillId="0" borderId="7" xfId="0" applyNumberFormat="1" applyFont="1" applyFill="1" applyBorder="1" applyAlignment="1">
      <alignment horizontal="center" vertical="top"/>
    </xf>
    <xf numFmtId="14" fontId="4" fillId="0" borderId="2" xfId="0" applyNumberFormat="1" applyFont="1" applyFill="1" applyBorder="1" applyAlignment="1">
      <alignment horizontal="center" vertical="top"/>
    </xf>
    <xf numFmtId="14" fontId="4" fillId="0" borderId="4" xfId="0" applyNumberFormat="1" applyFont="1" applyFill="1" applyBorder="1" applyAlignment="1">
      <alignment horizontal="center" vertical="top"/>
    </xf>
    <xf numFmtId="14" fontId="4" fillId="0" borderId="7" xfId="0" applyNumberFormat="1" applyFont="1" applyFill="1" applyBorder="1" applyAlignment="1">
      <alignment horizontal="center" vertical="top"/>
    </xf>
    <xf numFmtId="0" fontId="5" fillId="0" borderId="2" xfId="0" applyFont="1" applyFill="1" applyBorder="1" applyAlignment="1">
      <alignment horizontal="center" vertical="top"/>
    </xf>
    <xf numFmtId="0" fontId="5" fillId="0" borderId="4" xfId="0" applyFont="1" applyFill="1" applyBorder="1" applyAlignment="1">
      <alignment horizontal="center" vertical="top"/>
    </xf>
    <xf numFmtId="0" fontId="5" fillId="0" borderId="7" xfId="0" applyFont="1" applyFill="1" applyBorder="1" applyAlignment="1">
      <alignment horizontal="center" vertical="top"/>
    </xf>
    <xf numFmtId="14" fontId="4" fillId="0" borderId="2" xfId="0" applyNumberFormat="1" applyFont="1" applyFill="1" applyBorder="1" applyAlignment="1" applyProtection="1">
      <alignment horizontal="center" vertical="top" wrapText="1" shrinkToFit="1"/>
      <protection locked="0"/>
    </xf>
    <xf numFmtId="14" fontId="4" fillId="0" borderId="4" xfId="0" applyNumberFormat="1" applyFont="1" applyFill="1" applyBorder="1" applyAlignment="1" applyProtection="1">
      <alignment horizontal="center" vertical="top" wrapText="1" shrinkToFit="1"/>
      <protection locked="0"/>
    </xf>
    <xf numFmtId="14" fontId="4" fillId="0" borderId="7" xfId="0" applyNumberFormat="1" applyFont="1" applyFill="1" applyBorder="1" applyAlignment="1" applyProtection="1">
      <alignment horizontal="center" vertical="top" wrapText="1" shrinkToFit="1"/>
      <protection locked="0"/>
    </xf>
    <xf numFmtId="0" fontId="4" fillId="0" borderId="2" xfId="0" applyFont="1" applyFill="1" applyBorder="1" applyAlignment="1">
      <alignment horizontal="center" vertical="top" wrapText="1" shrinkToFit="1"/>
    </xf>
    <xf numFmtId="14" fontId="4" fillId="0" borderId="2" xfId="0" applyNumberFormat="1" applyFont="1" applyFill="1" applyBorder="1" applyAlignment="1">
      <alignment horizontal="center" vertical="top" wrapText="1" shrinkToFit="1"/>
    </xf>
    <xf numFmtId="0" fontId="4" fillId="0" borderId="7" xfId="0" applyFont="1" applyFill="1" applyBorder="1" applyAlignment="1">
      <alignment vertical="top" wrapText="1"/>
    </xf>
    <xf numFmtId="0" fontId="4" fillId="0" borderId="2" xfId="0" applyNumberFormat="1" applyFont="1" applyFill="1" applyBorder="1" applyAlignment="1" applyProtection="1">
      <alignment horizontal="left" vertical="top" wrapText="1" shrinkToFit="1"/>
      <protection locked="0"/>
    </xf>
    <xf numFmtId="0" fontId="4" fillId="0" borderId="4" xfId="0" applyNumberFormat="1" applyFont="1" applyFill="1" applyBorder="1" applyAlignment="1" applyProtection="1">
      <alignment horizontal="left" vertical="top" wrapText="1" shrinkToFit="1"/>
      <protection locked="0"/>
    </xf>
    <xf numFmtId="0" fontId="4" fillId="0" borderId="7" xfId="0" applyNumberFormat="1" applyFont="1" applyFill="1" applyBorder="1" applyAlignment="1" applyProtection="1">
      <alignment horizontal="left" vertical="top" wrapText="1" shrinkToFit="1"/>
      <protection locked="0"/>
    </xf>
    <xf numFmtId="0" fontId="4" fillId="0" borderId="2" xfId="0" applyNumberFormat="1" applyFont="1" applyFill="1" applyBorder="1" applyAlignment="1" applyProtection="1">
      <alignment horizontal="center" vertical="top" wrapText="1" shrinkToFit="1"/>
      <protection locked="0"/>
    </xf>
    <xf numFmtId="0" fontId="4" fillId="0" borderId="4" xfId="0" applyNumberFormat="1" applyFont="1" applyFill="1" applyBorder="1" applyAlignment="1" applyProtection="1">
      <alignment horizontal="center" vertical="top" wrapText="1" shrinkToFit="1"/>
      <protection locked="0"/>
    </xf>
    <xf numFmtId="0" fontId="4" fillId="0" borderId="7" xfId="0" applyNumberFormat="1" applyFont="1" applyFill="1" applyBorder="1" applyAlignment="1" applyProtection="1">
      <alignment horizontal="center" vertical="top" wrapText="1" shrinkToFit="1"/>
      <protection locked="0"/>
    </xf>
    <xf numFmtId="0" fontId="0" fillId="0" borderId="7" xfId="0" applyFont="1" applyFill="1" applyBorder="1" applyAlignment="1">
      <alignment horizontal="left"/>
    </xf>
    <xf numFmtId="0" fontId="4" fillId="0" borderId="2" xfId="0" applyNumberFormat="1" applyFont="1" applyFill="1" applyBorder="1" applyAlignment="1">
      <alignment horizontal="left" vertical="top" wrapText="1"/>
    </xf>
    <xf numFmtId="0" fontId="4" fillId="0" borderId="4" xfId="0" applyNumberFormat="1" applyFont="1" applyFill="1" applyBorder="1" applyAlignment="1">
      <alignment horizontal="left" vertical="top" wrapText="1"/>
    </xf>
    <xf numFmtId="14" fontId="4" fillId="0" borderId="2" xfId="0" applyNumberFormat="1" applyFont="1" applyFill="1" applyBorder="1" applyAlignment="1">
      <alignment horizontal="center" vertical="top" wrapText="1"/>
    </xf>
    <xf numFmtId="14" fontId="4" fillId="0" borderId="4" xfId="0" applyNumberFormat="1" applyFont="1" applyFill="1" applyBorder="1" applyAlignment="1">
      <alignment horizontal="center" vertical="top" wrapText="1"/>
    </xf>
    <xf numFmtId="14" fontId="4" fillId="0" borderId="2" xfId="0" applyNumberFormat="1" applyFont="1" applyFill="1" applyBorder="1" applyAlignment="1">
      <alignment horizontal="left" vertical="top" wrapText="1" shrinkToFit="1"/>
    </xf>
    <xf numFmtId="14" fontId="4" fillId="0" borderId="4" xfId="0" applyNumberFormat="1" applyFont="1" applyFill="1" applyBorder="1" applyAlignment="1">
      <alignment horizontal="left" vertical="top" wrapText="1" shrinkToFit="1"/>
    </xf>
    <xf numFmtId="14" fontId="4" fillId="0" borderId="7" xfId="0" applyNumberFormat="1" applyFont="1" applyFill="1" applyBorder="1" applyAlignment="1">
      <alignment horizontal="left" vertical="top" wrapText="1" shrinkToFit="1"/>
    </xf>
    <xf numFmtId="0" fontId="8" fillId="0" borderId="24" xfId="0" applyFont="1" applyFill="1" applyBorder="1" applyAlignment="1">
      <alignment horizontal="center" vertical="top"/>
    </xf>
    <xf numFmtId="0" fontId="8" fillId="0" borderId="31" xfId="0" applyFont="1" applyFill="1" applyBorder="1" applyAlignment="1">
      <alignment horizontal="center" vertical="top"/>
    </xf>
    <xf numFmtId="0" fontId="8" fillId="0" borderId="23" xfId="0" applyFont="1" applyFill="1" applyBorder="1" applyAlignment="1">
      <alignment horizontal="center" vertical="top"/>
    </xf>
    <xf numFmtId="4" fontId="3" fillId="0" borderId="2" xfId="0" applyNumberFormat="1" applyFont="1" applyFill="1" applyBorder="1" applyAlignment="1">
      <alignment horizontal="center" vertical="top"/>
    </xf>
    <xf numFmtId="4" fontId="3" fillId="0" borderId="4" xfId="0" applyNumberFormat="1" applyFont="1" applyFill="1" applyBorder="1" applyAlignment="1">
      <alignment horizontal="center" vertical="top"/>
    </xf>
    <xf numFmtId="4" fontId="3" fillId="0" borderId="7" xfId="0" applyNumberFormat="1" applyFont="1" applyFill="1" applyBorder="1" applyAlignment="1">
      <alignment horizontal="center" vertical="top"/>
    </xf>
    <xf numFmtId="14" fontId="4" fillId="0" borderId="7" xfId="0" applyNumberFormat="1" applyFont="1" applyFill="1" applyBorder="1" applyAlignment="1">
      <alignment horizontal="center" vertical="top" wrapText="1"/>
    </xf>
    <xf numFmtId="0" fontId="3" fillId="0" borderId="11" xfId="0" applyFont="1" applyFill="1" applyBorder="1" applyAlignment="1">
      <alignment horizontal="center" vertical="top" wrapText="1" shrinkToFit="1"/>
    </xf>
    <xf numFmtId="0" fontId="3" fillId="0" borderId="10" xfId="0" applyFont="1" applyFill="1" applyBorder="1" applyAlignment="1">
      <alignment horizontal="center" vertical="top" wrapText="1" shrinkToFit="1"/>
    </xf>
    <xf numFmtId="0" fontId="4" fillId="0" borderId="4" xfId="0" applyNumberFormat="1" applyFont="1" applyFill="1" applyBorder="1" applyAlignment="1">
      <alignment horizontal="left" vertical="top" wrapText="1" shrinkToFit="1"/>
    </xf>
    <xf numFmtId="0" fontId="4" fillId="0" borderId="7" xfId="0" applyNumberFormat="1" applyFont="1" applyFill="1" applyBorder="1" applyAlignment="1">
      <alignment horizontal="left" vertical="top" wrapText="1" shrinkToFit="1"/>
    </xf>
    <xf numFmtId="14" fontId="10" fillId="0" borderId="4" xfId="0" applyNumberFormat="1" applyFont="1" applyFill="1" applyBorder="1" applyAlignment="1">
      <alignment horizontal="center" vertical="top"/>
    </xf>
    <xf numFmtId="0" fontId="11" fillId="0" borderId="4" xfId="0" applyFont="1" applyFill="1" applyBorder="1" applyAlignment="1">
      <alignment horizontal="center" vertical="top"/>
    </xf>
    <xf numFmtId="0" fontId="0" fillId="0" borderId="4" xfId="0" applyFont="1" applyFill="1" applyBorder="1" applyAlignment="1">
      <alignment vertical="top" wrapText="1"/>
    </xf>
    <xf numFmtId="0" fontId="0" fillId="0" borderId="7" xfId="0" applyFont="1" applyFill="1" applyBorder="1" applyAlignment="1">
      <alignment vertical="top" wrapText="1"/>
    </xf>
    <xf numFmtId="0" fontId="4" fillId="0" borderId="7" xfId="0" applyNumberFormat="1" applyFont="1" applyFill="1" applyBorder="1" applyAlignment="1">
      <alignment horizontal="left" vertical="top" wrapText="1"/>
    </xf>
    <xf numFmtId="0" fontId="10" fillId="0" borderId="4" xfId="0" applyFont="1" applyFill="1" applyBorder="1" applyAlignment="1">
      <alignment horizontal="center" vertical="top"/>
    </xf>
    <xf numFmtId="0" fontId="3" fillId="0" borderId="37" xfId="0" applyFont="1" applyFill="1" applyBorder="1" applyAlignment="1">
      <alignment horizontal="center" vertical="top" wrapText="1"/>
    </xf>
    <xf numFmtId="0" fontId="3" fillId="0" borderId="35" xfId="0" applyFont="1" applyFill="1" applyBorder="1" applyAlignment="1">
      <alignment horizontal="center" vertical="top" wrapText="1"/>
    </xf>
    <xf numFmtId="0" fontId="4" fillId="0" borderId="4" xfId="0" applyFont="1" applyFill="1" applyBorder="1" applyAlignment="1">
      <alignment vertical="top" wrapText="1" shrinkToFit="1"/>
    </xf>
    <xf numFmtId="0" fontId="3" fillId="0" borderId="44" xfId="0" applyFont="1" applyFill="1" applyBorder="1" applyAlignment="1">
      <alignment horizontal="center" vertical="top"/>
    </xf>
    <xf numFmtId="4" fontId="6" fillId="0" borderId="2" xfId="0" applyNumberFormat="1" applyFont="1" applyFill="1" applyBorder="1" applyAlignment="1">
      <alignment horizontal="center" vertical="top" wrapText="1"/>
    </xf>
    <xf numFmtId="4" fontId="6" fillId="0" borderId="7" xfId="0" applyNumberFormat="1" applyFont="1" applyFill="1" applyBorder="1" applyAlignment="1">
      <alignment horizontal="center" vertical="top" wrapText="1"/>
    </xf>
    <xf numFmtId="4" fontId="7" fillId="0" borderId="2" xfId="0" applyNumberFormat="1" applyFont="1" applyFill="1" applyBorder="1" applyAlignment="1">
      <alignment horizontal="center" vertical="top" wrapText="1"/>
    </xf>
    <xf numFmtId="4" fontId="7" fillId="0" borderId="7" xfId="0" applyNumberFormat="1" applyFont="1" applyFill="1" applyBorder="1" applyAlignment="1">
      <alignment horizontal="center" vertical="top" wrapText="1"/>
    </xf>
    <xf numFmtId="49" fontId="6" fillId="0" borderId="2" xfId="0" applyNumberFormat="1" applyFont="1" applyFill="1" applyBorder="1" applyAlignment="1">
      <alignment horizontal="center" vertical="top" wrapText="1"/>
    </xf>
    <xf numFmtId="49" fontId="6" fillId="0" borderId="7" xfId="0" applyNumberFormat="1" applyFont="1" applyFill="1" applyBorder="1" applyAlignment="1">
      <alignment horizontal="center" vertical="top" wrapText="1"/>
    </xf>
    <xf numFmtId="14" fontId="5" fillId="0" borderId="2" xfId="0" applyNumberFormat="1" applyFont="1" applyFill="1" applyBorder="1" applyAlignment="1">
      <alignment horizontal="center" vertical="top" wrapText="1"/>
    </xf>
    <xf numFmtId="14" fontId="5" fillId="0" borderId="7" xfId="0" applyNumberFormat="1" applyFont="1" applyFill="1" applyBorder="1" applyAlignment="1">
      <alignment horizontal="center" vertical="top" wrapText="1"/>
    </xf>
    <xf numFmtId="49" fontId="5" fillId="0" borderId="2" xfId="0" applyNumberFormat="1" applyFont="1" applyFill="1" applyBorder="1" applyAlignment="1">
      <alignment horizontal="center" vertical="top" wrapText="1"/>
    </xf>
    <xf numFmtId="49" fontId="5" fillId="0" borderId="4" xfId="0" applyNumberFormat="1" applyFont="1" applyFill="1" applyBorder="1" applyAlignment="1">
      <alignment horizontal="center" vertical="top" wrapText="1"/>
    </xf>
    <xf numFmtId="49" fontId="5" fillId="0" borderId="7" xfId="0" applyNumberFormat="1" applyFont="1" applyFill="1" applyBorder="1" applyAlignment="1">
      <alignment horizontal="center" vertical="top" wrapText="1"/>
    </xf>
    <xf numFmtId="0" fontId="4" fillId="0" borderId="2" xfId="0" applyNumberFormat="1" applyFont="1" applyFill="1" applyBorder="1" applyAlignment="1">
      <alignment vertical="top" wrapText="1"/>
    </xf>
    <xf numFmtId="0" fontId="4" fillId="0" borderId="7" xfId="0" applyNumberFormat="1" applyFont="1" applyFill="1" applyBorder="1" applyAlignment="1">
      <alignment vertical="top" wrapText="1"/>
    </xf>
    <xf numFmtId="0" fontId="4" fillId="0" borderId="4" xfId="0" applyNumberFormat="1" applyFont="1" applyFill="1" applyBorder="1" applyAlignment="1">
      <alignment vertical="top" wrapText="1"/>
    </xf>
    <xf numFmtId="14" fontId="4" fillId="0" borderId="2" xfId="0" applyNumberFormat="1" applyFont="1" applyFill="1" applyBorder="1" applyAlignment="1">
      <alignment horizontal="left" vertical="top" wrapText="1"/>
    </xf>
    <xf numFmtId="14" fontId="4" fillId="0" borderId="4" xfId="0" applyNumberFormat="1" applyFont="1" applyFill="1" applyBorder="1" applyAlignment="1">
      <alignment horizontal="left" vertical="top" wrapText="1"/>
    </xf>
    <xf numFmtId="14" fontId="4" fillId="0" borderId="7" xfId="0" applyNumberFormat="1"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7" xfId="0" applyFont="1" applyFill="1" applyBorder="1" applyAlignment="1">
      <alignment horizontal="left" vertical="top" wrapText="1"/>
    </xf>
    <xf numFmtId="0" fontId="3" fillId="0" borderId="2" xfId="0" applyFont="1" applyFill="1" applyBorder="1" applyAlignment="1">
      <alignment vertical="top" wrapText="1"/>
    </xf>
    <xf numFmtId="0" fontId="3" fillId="0" borderId="7" xfId="0" applyFont="1" applyFill="1" applyBorder="1" applyAlignment="1">
      <alignment vertical="top" wrapText="1"/>
    </xf>
    <xf numFmtId="0" fontId="4" fillId="0" borderId="2" xfId="0" applyFont="1" applyFill="1" applyBorder="1" applyAlignment="1">
      <alignment vertical="top" wrapText="1" shrinkToFit="1"/>
    </xf>
    <xf numFmtId="0" fontId="4" fillId="0" borderId="4" xfId="0" applyFont="1" applyFill="1" applyBorder="1"/>
    <xf numFmtId="0" fontId="4" fillId="0" borderId="7" xfId="0" applyFont="1" applyFill="1" applyBorder="1"/>
    <xf numFmtId="49" fontId="4" fillId="0" borderId="2" xfId="0" applyNumberFormat="1" applyFont="1" applyFill="1" applyBorder="1" applyAlignment="1">
      <alignment horizontal="center" vertical="top" wrapText="1"/>
    </xf>
    <xf numFmtId="49" fontId="4" fillId="0" borderId="7" xfId="0" applyNumberFormat="1" applyFont="1" applyFill="1" applyBorder="1" applyAlignment="1">
      <alignment horizontal="center" vertical="top" wrapText="1"/>
    </xf>
    <xf numFmtId="0" fontId="5" fillId="0" borderId="2" xfId="0" applyFont="1" applyFill="1" applyBorder="1" applyAlignment="1">
      <alignment horizontal="center" vertical="top" wrapText="1" shrinkToFit="1"/>
    </xf>
    <xf numFmtId="0" fontId="5" fillId="0" borderId="7" xfId="0" applyFont="1" applyFill="1" applyBorder="1" applyAlignment="1">
      <alignment horizontal="center" vertical="top" wrapText="1" shrinkToFit="1"/>
    </xf>
    <xf numFmtId="0" fontId="4" fillId="0" borderId="4" xfId="0" applyFont="1" applyFill="1" applyBorder="1" applyAlignment="1"/>
    <xf numFmtId="0" fontId="2" fillId="4" borderId="17" xfId="2" applyFont="1" applyFill="1" applyBorder="1" applyAlignment="1">
      <alignment horizontal="center" vertical="center" wrapText="1"/>
    </xf>
    <xf numFmtId="0" fontId="2" fillId="4" borderId="18" xfId="2" applyFont="1" applyFill="1" applyBorder="1" applyAlignment="1">
      <alignment horizontal="center" vertical="center" wrapText="1"/>
    </xf>
    <xf numFmtId="14" fontId="3" fillId="0" borderId="2" xfId="2" applyNumberFormat="1" applyFont="1" applyFill="1" applyBorder="1" applyAlignment="1">
      <alignment horizontal="center" vertical="top" wrapText="1"/>
    </xf>
    <xf numFmtId="14" fontId="3" fillId="0" borderId="7" xfId="2" applyNumberFormat="1" applyFont="1" applyFill="1" applyBorder="1" applyAlignment="1">
      <alignment horizontal="center" vertical="top" wrapText="1"/>
    </xf>
    <xf numFmtId="0" fontId="3" fillId="0" borderId="2" xfId="2" applyFont="1" applyFill="1" applyBorder="1" applyAlignment="1">
      <alignment horizontal="left" vertical="center" wrapText="1"/>
    </xf>
    <xf numFmtId="0" fontId="3" fillId="0" borderId="7" xfId="2" applyFont="1" applyFill="1" applyBorder="1" applyAlignment="1">
      <alignment horizontal="left" vertical="center" wrapText="1"/>
    </xf>
    <xf numFmtId="0" fontId="3" fillId="0" borderId="3" xfId="2" applyFont="1" applyFill="1" applyBorder="1" applyAlignment="1">
      <alignment vertical="top" wrapText="1"/>
    </xf>
    <xf numFmtId="14" fontId="3" fillId="0" borderId="3" xfId="2" applyNumberFormat="1" applyFont="1" applyFill="1" applyBorder="1" applyAlignment="1">
      <alignment horizontal="center" vertical="top" wrapText="1"/>
    </xf>
    <xf numFmtId="0" fontId="16" fillId="4" borderId="13" xfId="0" applyFont="1" applyFill="1" applyBorder="1" applyAlignment="1">
      <alignment horizontal="center"/>
    </xf>
    <xf numFmtId="0" fontId="16" fillId="4" borderId="14" xfId="0" applyFont="1" applyFill="1" applyBorder="1" applyAlignment="1">
      <alignment horizontal="center"/>
    </xf>
    <xf numFmtId="0" fontId="16" fillId="4" borderId="15" xfId="0" applyFont="1" applyFill="1" applyBorder="1" applyAlignment="1">
      <alignment horizontal="center"/>
    </xf>
    <xf numFmtId="0" fontId="3" fillId="0" borderId="35" xfId="0" applyFont="1" applyBorder="1" applyAlignment="1">
      <alignment horizontal="center" vertical="center"/>
    </xf>
    <xf numFmtId="0" fontId="3" fillId="0" borderId="4" xfId="0" applyFont="1" applyBorder="1" applyAlignment="1">
      <alignment vertical="center"/>
    </xf>
    <xf numFmtId="0" fontId="3" fillId="6" borderId="2" xfId="0" applyFont="1" applyFill="1" applyBorder="1" applyAlignment="1">
      <alignment horizontal="left" vertical="center" wrapText="1"/>
    </xf>
    <xf numFmtId="0" fontId="3" fillId="0" borderId="4" xfId="0" applyFont="1" applyBorder="1" applyAlignment="1">
      <alignment vertical="center" wrapText="1"/>
    </xf>
    <xf numFmtId="4" fontId="23" fillId="5" borderId="14" xfId="0" applyNumberFormat="1" applyFont="1" applyFill="1" applyBorder="1" applyAlignment="1">
      <alignment horizontal="right" vertical="top" shrinkToFit="1"/>
    </xf>
    <xf numFmtId="4" fontId="23" fillId="5" borderId="19" xfId="0" applyNumberFormat="1" applyFont="1" applyFill="1" applyBorder="1" applyAlignment="1">
      <alignment horizontal="right" vertical="top" shrinkToFit="1"/>
    </xf>
    <xf numFmtId="165" fontId="23" fillId="5" borderId="15" xfId="0" applyNumberFormat="1" applyFont="1" applyFill="1" applyBorder="1" applyAlignment="1">
      <alignment horizontal="right" vertical="top" shrinkToFit="1"/>
    </xf>
    <xf numFmtId="0" fontId="17" fillId="0" borderId="22" xfId="0" applyFont="1" applyFill="1" applyBorder="1" applyAlignment="1">
      <alignment horizontal="center" vertical="top"/>
    </xf>
    <xf numFmtId="0" fontId="17" fillId="0" borderId="47" xfId="0" applyFont="1" applyFill="1" applyBorder="1" applyAlignment="1">
      <alignment horizontal="center" vertical="top"/>
    </xf>
    <xf numFmtId="0" fontId="17" fillId="0" borderId="54" xfId="0" applyFont="1" applyFill="1" applyBorder="1" applyAlignment="1">
      <alignment horizontal="center" vertical="top"/>
    </xf>
    <xf numFmtId="4" fontId="3" fillId="0" borderId="24" xfId="2" applyNumberFormat="1" applyFont="1" applyFill="1" applyBorder="1" applyAlignment="1">
      <alignment horizontal="right" vertical="top" shrinkToFit="1"/>
    </xf>
    <xf numFmtId="1" fontId="3" fillId="0" borderId="56" xfId="2" applyNumberFormat="1" applyFont="1" applyFill="1" applyBorder="1" applyAlignment="1">
      <alignment horizontal="center" vertical="center" shrinkToFit="1"/>
    </xf>
    <xf numFmtId="49" fontId="7" fillId="5" borderId="14" xfId="2" applyNumberFormat="1" applyFont="1" applyFill="1" applyBorder="1" applyAlignment="1">
      <alignment horizontal="center" vertical="top" wrapText="1"/>
    </xf>
    <xf numFmtId="49" fontId="6" fillId="5" borderId="14" xfId="2" applyNumberFormat="1" applyFont="1" applyFill="1" applyBorder="1" applyAlignment="1">
      <alignment horizontal="center" vertical="top" wrapText="1"/>
    </xf>
    <xf numFmtId="4" fontId="6" fillId="5" borderId="14" xfId="2" applyNumberFormat="1" applyFont="1" applyFill="1" applyBorder="1" applyAlignment="1">
      <alignment horizontal="right" vertical="top" wrapText="1"/>
    </xf>
    <xf numFmtId="1" fontId="3" fillId="5" borderId="15" xfId="2" applyNumberFormat="1" applyFont="1" applyFill="1" applyBorder="1" applyAlignment="1">
      <alignment horizontal="center" vertical="center" wrapText="1"/>
    </xf>
    <xf numFmtId="49" fontId="2" fillId="5" borderId="17" xfId="2" applyNumberFormat="1" applyFont="1" applyFill="1" applyBorder="1" applyAlignment="1">
      <alignment horizontal="right" vertical="top" wrapText="1"/>
    </xf>
    <xf numFmtId="49" fontId="2" fillId="5" borderId="18" xfId="2" applyNumberFormat="1" applyFont="1" applyFill="1" applyBorder="1" applyAlignment="1">
      <alignment horizontal="right" vertical="top" wrapText="1"/>
    </xf>
    <xf numFmtId="49" fontId="2" fillId="5" borderId="19" xfId="2" applyNumberFormat="1" applyFont="1" applyFill="1" applyBorder="1" applyAlignment="1">
      <alignment horizontal="right" vertical="top" wrapText="1"/>
    </xf>
    <xf numFmtId="0" fontId="15" fillId="5" borderId="17" xfId="0" applyFont="1" applyFill="1" applyBorder="1" applyAlignment="1">
      <alignment horizontal="right"/>
    </xf>
    <xf numFmtId="0" fontId="15" fillId="5" borderId="18" xfId="0" applyFont="1" applyFill="1" applyBorder="1" applyAlignment="1">
      <alignment horizontal="right"/>
    </xf>
    <xf numFmtId="0" fontId="15" fillId="5" borderId="19" xfId="0" applyFont="1" applyFill="1" applyBorder="1" applyAlignment="1">
      <alignment horizontal="right"/>
    </xf>
    <xf numFmtId="0" fontId="6" fillId="5" borderId="17" xfId="0" applyFont="1" applyFill="1" applyBorder="1" applyAlignment="1">
      <alignment horizontal="right"/>
    </xf>
    <xf numFmtId="0" fontId="6" fillId="5" borderId="18" xfId="0" applyFont="1" applyFill="1" applyBorder="1" applyAlignment="1">
      <alignment horizontal="right"/>
    </xf>
    <xf numFmtId="0" fontId="6" fillId="5" borderId="19" xfId="0" applyFont="1" applyFill="1" applyBorder="1" applyAlignment="1">
      <alignment horizontal="right"/>
    </xf>
    <xf numFmtId="0" fontId="2" fillId="5" borderId="17" xfId="0" applyFont="1" applyFill="1" applyBorder="1" applyAlignment="1">
      <alignment horizontal="right"/>
    </xf>
    <xf numFmtId="0" fontId="2" fillId="5" borderId="18" xfId="0" applyFont="1" applyFill="1" applyBorder="1" applyAlignment="1">
      <alignment horizontal="right"/>
    </xf>
    <xf numFmtId="0" fontId="2" fillId="5" borderId="19" xfId="0" applyFont="1" applyFill="1" applyBorder="1" applyAlignment="1">
      <alignment horizontal="right"/>
    </xf>
    <xf numFmtId="0" fontId="2" fillId="5" borderId="18" xfId="0" applyFont="1" applyFill="1" applyBorder="1" applyAlignment="1">
      <alignment horizontal="right" vertical="top" wrapText="1"/>
    </xf>
    <xf numFmtId="0" fontId="2" fillId="5" borderId="19" xfId="0" applyFont="1" applyFill="1" applyBorder="1" applyAlignment="1">
      <alignment horizontal="right" vertical="top" wrapText="1"/>
    </xf>
    <xf numFmtId="0" fontId="4" fillId="6" borderId="2" xfId="0" applyFont="1" applyFill="1" applyBorder="1" applyAlignment="1">
      <alignment horizontal="right" vertical="top" wrapText="1" shrinkToFit="1"/>
    </xf>
    <xf numFmtId="0" fontId="4" fillId="6" borderId="4" xfId="0" applyFont="1" applyFill="1" applyBorder="1" applyAlignment="1">
      <alignment horizontal="right" vertical="top" wrapText="1" shrinkToFit="1"/>
    </xf>
    <xf numFmtId="0" fontId="4" fillId="6" borderId="7" xfId="0" applyFont="1" applyFill="1" applyBorder="1" applyAlignment="1">
      <alignment horizontal="right" vertical="top" wrapText="1" shrinkToFit="1"/>
    </xf>
    <xf numFmtId="0" fontId="2" fillId="4" borderId="55" xfId="0" applyFont="1" applyFill="1" applyBorder="1" applyAlignment="1">
      <alignment horizontal="center" vertical="center" wrapText="1"/>
    </xf>
    <xf numFmtId="0" fontId="2" fillId="4" borderId="57" xfId="0" applyFont="1" applyFill="1" applyBorder="1" applyAlignment="1">
      <alignment horizontal="center" vertical="center" wrapText="1"/>
    </xf>
    <xf numFmtId="0" fontId="2" fillId="5" borderId="14" xfId="0" applyFont="1" applyFill="1" applyBorder="1" applyAlignment="1">
      <alignment vertical="top" wrapText="1"/>
    </xf>
    <xf numFmtId="0" fontId="2" fillId="5" borderId="17" xfId="0" applyFont="1" applyFill="1" applyBorder="1" applyAlignment="1">
      <alignment horizontal="right" vertical="top" wrapText="1"/>
    </xf>
    <xf numFmtId="49" fontId="22" fillId="0" borderId="54" xfId="0" applyNumberFormat="1" applyFont="1" applyFill="1" applyBorder="1" applyAlignment="1">
      <alignment vertical="top" wrapText="1" shrinkToFit="1"/>
    </xf>
    <xf numFmtId="49" fontId="22" fillId="0" borderId="22" xfId="0" applyNumberFormat="1" applyFont="1" applyFill="1" applyBorder="1" applyAlignment="1">
      <alignment vertical="top" wrapText="1" shrinkToFit="1"/>
    </xf>
    <xf numFmtId="0" fontId="14" fillId="5" borderId="17" xfId="0" applyFont="1" applyFill="1" applyBorder="1" applyAlignment="1">
      <alignment horizontal="right" vertical="center"/>
    </xf>
    <xf numFmtId="0" fontId="14" fillId="5" borderId="18" xfId="0" applyFont="1" applyFill="1" applyBorder="1" applyAlignment="1">
      <alignment horizontal="right" vertical="center"/>
    </xf>
    <xf numFmtId="0" fontId="14" fillId="5" borderId="19" xfId="0" applyFont="1" applyFill="1" applyBorder="1" applyAlignment="1">
      <alignment horizontal="right" vertical="center"/>
    </xf>
  </cellXfs>
  <cellStyles count="4">
    <cellStyle name="xl32" xfId="3"/>
    <cellStyle name="Обычный" xfId="0" builtinId="0"/>
    <cellStyle name="Обычный 2" xfId="2"/>
    <cellStyle name="Хороший" xfId="1" builtinId="2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WC797"/>
  <sheetViews>
    <sheetView tabSelected="1" topLeftCell="A766" zoomScale="90" zoomScaleNormal="90" workbookViewId="0">
      <selection activeCell="D795" sqref="D795"/>
    </sheetView>
  </sheetViews>
  <sheetFormatPr defaultColWidth="9.140625" defaultRowHeight="12.75"/>
  <cols>
    <col min="1" max="1" width="6.28515625" style="96" customWidth="1"/>
    <col min="2" max="2" width="9.7109375" style="99" customWidth="1"/>
    <col min="3" max="3" width="25.28515625" style="1" customWidth="1"/>
    <col min="4" max="4" width="17.85546875" style="98" customWidth="1"/>
    <col min="5" max="5" width="23.85546875" style="97" customWidth="1"/>
    <col min="6" max="6" width="8.42578125" style="97" customWidth="1"/>
    <col min="7" max="7" width="11.7109375" style="97" customWidth="1"/>
    <col min="8" max="8" width="11.42578125" style="1" customWidth="1"/>
    <col min="9" max="9" width="4.85546875" style="1" customWidth="1"/>
    <col min="10" max="10" width="5.28515625" style="1" customWidth="1"/>
    <col min="11" max="11" width="13.28515625" style="1" customWidth="1"/>
    <col min="12" max="12" width="7.28515625" style="1" customWidth="1"/>
    <col min="13" max="13" width="15.85546875" style="1" customWidth="1"/>
    <col min="14" max="14" width="15.7109375" style="1" customWidth="1"/>
    <col min="15" max="15" width="15.5703125" style="1" customWidth="1"/>
    <col min="16" max="16" width="14.42578125" style="1" customWidth="1"/>
    <col min="17" max="17" width="15.42578125" style="1" customWidth="1"/>
    <col min="18" max="18" width="15" style="1" customWidth="1"/>
    <col min="19" max="19" width="6" style="1" customWidth="1"/>
    <col min="20" max="16384" width="9.140625" style="1"/>
  </cols>
  <sheetData>
    <row r="1" spans="1:19" s="191" customFormat="1" ht="35.25" customHeight="1" thickBot="1">
      <c r="A1" s="913" t="s">
        <v>766</v>
      </c>
      <c r="B1" s="913"/>
      <c r="C1" s="913"/>
      <c r="D1" s="913"/>
      <c r="E1" s="913"/>
      <c r="F1" s="913"/>
      <c r="G1" s="913"/>
      <c r="H1" s="913"/>
      <c r="I1" s="913"/>
      <c r="J1" s="913"/>
      <c r="K1" s="913"/>
      <c r="L1" s="913"/>
      <c r="M1" s="913"/>
      <c r="N1" s="913"/>
      <c r="O1" s="913"/>
      <c r="P1" s="913"/>
      <c r="Q1" s="913"/>
      <c r="R1" s="913"/>
      <c r="S1" s="913"/>
    </row>
    <row r="2" spans="1:19" ht="24" customHeight="1">
      <c r="A2" s="889" t="s">
        <v>0</v>
      </c>
      <c r="B2" s="892" t="s">
        <v>1</v>
      </c>
      <c r="C2" s="895" t="s">
        <v>2</v>
      </c>
      <c r="D2" s="892" t="s">
        <v>3</v>
      </c>
      <c r="E2" s="895" t="s">
        <v>4</v>
      </c>
      <c r="F2" s="895" t="s">
        <v>5</v>
      </c>
      <c r="G2" s="895" t="s">
        <v>6</v>
      </c>
      <c r="H2" s="895" t="s">
        <v>7</v>
      </c>
      <c r="I2" s="934" t="s">
        <v>8</v>
      </c>
      <c r="J2" s="934" t="s">
        <v>9</v>
      </c>
      <c r="K2" s="934" t="s">
        <v>10</v>
      </c>
      <c r="L2" s="934" t="s">
        <v>11</v>
      </c>
      <c r="M2" s="895" t="s">
        <v>12</v>
      </c>
      <c r="N2" s="895"/>
      <c r="O2" s="895"/>
      <c r="P2" s="895"/>
      <c r="Q2" s="895"/>
      <c r="R2" s="895"/>
      <c r="S2" s="926" t="s">
        <v>13</v>
      </c>
    </row>
    <row r="3" spans="1:19" ht="41.25" customHeight="1">
      <c r="A3" s="890"/>
      <c r="B3" s="893"/>
      <c r="C3" s="896"/>
      <c r="D3" s="893"/>
      <c r="E3" s="896"/>
      <c r="F3" s="896"/>
      <c r="G3" s="896"/>
      <c r="H3" s="896"/>
      <c r="I3" s="935"/>
      <c r="J3" s="935"/>
      <c r="K3" s="935"/>
      <c r="L3" s="935"/>
      <c r="M3" s="928" t="s">
        <v>14</v>
      </c>
      <c r="N3" s="929"/>
      <c r="O3" s="930" t="s">
        <v>15</v>
      </c>
      <c r="P3" s="930" t="s">
        <v>16</v>
      </c>
      <c r="Q3" s="932" t="s">
        <v>17</v>
      </c>
      <c r="R3" s="933"/>
      <c r="S3" s="927"/>
    </row>
    <row r="4" spans="1:19" ht="80.25" customHeight="1">
      <c r="A4" s="891"/>
      <c r="B4" s="894"/>
      <c r="C4" s="896"/>
      <c r="D4" s="894"/>
      <c r="E4" s="896"/>
      <c r="F4" s="896"/>
      <c r="G4" s="896"/>
      <c r="H4" s="896"/>
      <c r="I4" s="935"/>
      <c r="J4" s="935"/>
      <c r="K4" s="935"/>
      <c r="L4" s="935"/>
      <c r="M4" s="105" t="s">
        <v>18</v>
      </c>
      <c r="N4" s="105" t="s">
        <v>19</v>
      </c>
      <c r="O4" s="931"/>
      <c r="P4" s="931"/>
      <c r="Q4" s="105" t="s">
        <v>20</v>
      </c>
      <c r="R4" s="105" t="s">
        <v>21</v>
      </c>
      <c r="S4" s="927"/>
    </row>
    <row r="5" spans="1:19" ht="13.5" thickBot="1">
      <c r="A5" s="481">
        <v>1</v>
      </c>
      <c r="B5" s="482">
        <v>2</v>
      </c>
      <c r="C5" s="482">
        <v>3</v>
      </c>
      <c r="D5" s="483">
        <v>4</v>
      </c>
      <c r="E5" s="484">
        <v>5</v>
      </c>
      <c r="F5" s="484">
        <v>6</v>
      </c>
      <c r="G5" s="484">
        <v>7</v>
      </c>
      <c r="H5" s="485">
        <v>8</v>
      </c>
      <c r="I5" s="486" t="s">
        <v>22</v>
      </c>
      <c r="J5" s="486" t="s">
        <v>23</v>
      </c>
      <c r="K5" s="486" t="s">
        <v>24</v>
      </c>
      <c r="L5" s="486" t="s">
        <v>25</v>
      </c>
      <c r="M5" s="482">
        <v>13</v>
      </c>
      <c r="N5" s="482">
        <v>14</v>
      </c>
      <c r="O5" s="482">
        <v>15</v>
      </c>
      <c r="P5" s="482">
        <v>16</v>
      </c>
      <c r="Q5" s="482">
        <v>17</v>
      </c>
      <c r="R5" s="482">
        <v>18</v>
      </c>
      <c r="S5" s="487">
        <v>19</v>
      </c>
    </row>
    <row r="6" spans="1:19" ht="20.100000000000001" customHeight="1" thickBot="1">
      <c r="A6" s="914" t="s">
        <v>767</v>
      </c>
      <c r="B6" s="915"/>
      <c r="C6" s="915"/>
      <c r="D6" s="915"/>
      <c r="E6" s="915"/>
      <c r="F6" s="915"/>
      <c r="G6" s="915"/>
      <c r="H6" s="915"/>
      <c r="I6" s="915"/>
      <c r="J6" s="915"/>
      <c r="K6" s="915"/>
      <c r="L6" s="915"/>
      <c r="M6" s="915"/>
      <c r="N6" s="915"/>
      <c r="O6" s="915"/>
      <c r="P6" s="915"/>
      <c r="Q6" s="915"/>
      <c r="R6" s="915"/>
      <c r="S6" s="916"/>
    </row>
    <row r="7" spans="1:19" ht="45.75" customHeight="1">
      <c r="A7" s="903">
        <v>703</v>
      </c>
      <c r="B7" s="741" t="s">
        <v>26</v>
      </c>
      <c r="C7" s="788" t="s">
        <v>27</v>
      </c>
      <c r="D7" s="920" t="s">
        <v>28</v>
      </c>
      <c r="E7" s="922" t="s">
        <v>29</v>
      </c>
      <c r="F7" s="925" t="s">
        <v>30</v>
      </c>
      <c r="G7" s="947">
        <v>39448</v>
      </c>
      <c r="H7" s="950" t="s">
        <v>31</v>
      </c>
      <c r="I7" s="917" t="s">
        <v>32</v>
      </c>
      <c r="J7" s="917" t="s">
        <v>33</v>
      </c>
      <c r="K7" s="917" t="s">
        <v>34</v>
      </c>
      <c r="L7" s="917" t="s">
        <v>35</v>
      </c>
      <c r="M7" s="941">
        <f t="shared" ref="M7:R7" si="0">SUM(M11:M12)</f>
        <v>1423300</v>
      </c>
      <c r="N7" s="941">
        <f t="shared" si="0"/>
        <v>1421940.58</v>
      </c>
      <c r="O7" s="944">
        <f>SUM(O11:O12)</f>
        <v>1889400</v>
      </c>
      <c r="P7" s="944">
        <f t="shared" si="0"/>
        <v>1955700</v>
      </c>
      <c r="Q7" s="944">
        <f t="shared" si="0"/>
        <v>1955700</v>
      </c>
      <c r="R7" s="944">
        <f t="shared" si="0"/>
        <v>1955700</v>
      </c>
      <c r="S7" s="936">
        <v>3</v>
      </c>
    </row>
    <row r="8" spans="1:19" s="6" customFormat="1" ht="15" customHeight="1">
      <c r="A8" s="904"/>
      <c r="B8" s="742"/>
      <c r="C8" s="789"/>
      <c r="D8" s="921"/>
      <c r="E8" s="923"/>
      <c r="F8" s="907"/>
      <c r="G8" s="948"/>
      <c r="H8" s="951"/>
      <c r="I8" s="918"/>
      <c r="J8" s="918"/>
      <c r="K8" s="918"/>
      <c r="L8" s="918"/>
      <c r="M8" s="942"/>
      <c r="N8" s="942"/>
      <c r="O8" s="945"/>
      <c r="P8" s="945"/>
      <c r="Q8" s="945"/>
      <c r="R8" s="945"/>
      <c r="S8" s="937"/>
    </row>
    <row r="9" spans="1:19" s="6" customFormat="1" ht="15.75" customHeight="1">
      <c r="A9" s="904"/>
      <c r="B9" s="742"/>
      <c r="C9" s="789"/>
      <c r="D9" s="921"/>
      <c r="E9" s="923"/>
      <c r="F9" s="907"/>
      <c r="G9" s="948"/>
      <c r="H9" s="951"/>
      <c r="I9" s="918"/>
      <c r="J9" s="918"/>
      <c r="K9" s="918"/>
      <c r="L9" s="918"/>
      <c r="M9" s="942"/>
      <c r="N9" s="942"/>
      <c r="O9" s="945"/>
      <c r="P9" s="945"/>
      <c r="Q9" s="945"/>
      <c r="R9" s="945"/>
      <c r="S9" s="937"/>
    </row>
    <row r="10" spans="1:19" ht="18" customHeight="1">
      <c r="A10" s="904"/>
      <c r="B10" s="742"/>
      <c r="C10" s="789"/>
      <c r="D10" s="921"/>
      <c r="E10" s="923"/>
      <c r="F10" s="907"/>
      <c r="G10" s="948"/>
      <c r="H10" s="951"/>
      <c r="I10" s="919"/>
      <c r="J10" s="919"/>
      <c r="K10" s="919"/>
      <c r="L10" s="919"/>
      <c r="M10" s="943"/>
      <c r="N10" s="943"/>
      <c r="O10" s="946"/>
      <c r="P10" s="946"/>
      <c r="Q10" s="946"/>
      <c r="R10" s="946"/>
      <c r="S10" s="938"/>
    </row>
    <row r="11" spans="1:19" ht="15" customHeight="1">
      <c r="A11" s="904"/>
      <c r="B11" s="742"/>
      <c r="C11" s="789"/>
      <c r="D11" s="921"/>
      <c r="E11" s="923"/>
      <c r="F11" s="907"/>
      <c r="G11" s="948"/>
      <c r="H11" s="951"/>
      <c r="I11" s="161" t="s">
        <v>32</v>
      </c>
      <c r="J11" s="161" t="s">
        <v>33</v>
      </c>
      <c r="K11" s="161" t="s">
        <v>34</v>
      </c>
      <c r="L11" s="161" t="s">
        <v>36</v>
      </c>
      <c r="M11" s="7">
        <v>1094000</v>
      </c>
      <c r="N11" s="7">
        <v>1093975.8700000001</v>
      </c>
      <c r="O11" s="7">
        <v>1451200</v>
      </c>
      <c r="P11" s="7">
        <v>1502100</v>
      </c>
      <c r="Q11" s="7">
        <v>1502100</v>
      </c>
      <c r="R11" s="7">
        <v>1502100</v>
      </c>
      <c r="S11" s="488">
        <v>3</v>
      </c>
    </row>
    <row r="12" spans="1:19" ht="51" customHeight="1">
      <c r="A12" s="905"/>
      <c r="B12" s="743"/>
      <c r="C12" s="790"/>
      <c r="D12" s="145"/>
      <c r="E12" s="924"/>
      <c r="F12" s="908"/>
      <c r="G12" s="949"/>
      <c r="H12" s="952"/>
      <c r="I12" s="5" t="s">
        <v>32</v>
      </c>
      <c r="J12" s="5" t="s">
        <v>33</v>
      </c>
      <c r="K12" s="5" t="s">
        <v>34</v>
      </c>
      <c r="L12" s="5" t="s">
        <v>37</v>
      </c>
      <c r="M12" s="7">
        <v>329300</v>
      </c>
      <c r="N12" s="7">
        <v>327964.71000000002</v>
      </c>
      <c r="O12" s="7">
        <v>438200</v>
      </c>
      <c r="P12" s="7">
        <v>453600</v>
      </c>
      <c r="Q12" s="7">
        <v>453600</v>
      </c>
      <c r="R12" s="7">
        <v>453600</v>
      </c>
      <c r="S12" s="488">
        <v>3</v>
      </c>
    </row>
    <row r="13" spans="1:19" ht="39" customHeight="1">
      <c r="A13" s="903">
        <v>703</v>
      </c>
      <c r="B13" s="768" t="s">
        <v>38</v>
      </c>
      <c r="C13" s="788" t="s">
        <v>39</v>
      </c>
      <c r="D13" s="114" t="s">
        <v>28</v>
      </c>
      <c r="E13" s="906" t="s">
        <v>40</v>
      </c>
      <c r="F13" s="127" t="s">
        <v>41</v>
      </c>
      <c r="G13" s="129">
        <v>39083</v>
      </c>
      <c r="H13" s="940" t="s">
        <v>31</v>
      </c>
      <c r="I13" s="8" t="s">
        <v>32</v>
      </c>
      <c r="J13" s="8" t="s">
        <v>33</v>
      </c>
      <c r="K13" s="8" t="s">
        <v>42</v>
      </c>
      <c r="L13" s="8" t="s">
        <v>35</v>
      </c>
      <c r="M13" s="9">
        <f t="shared" ref="M13:R13" si="1">SUM(M14:M15)</f>
        <v>3000</v>
      </c>
      <c r="N13" s="9">
        <f t="shared" si="1"/>
        <v>0</v>
      </c>
      <c r="O13" s="10">
        <f t="shared" si="1"/>
        <v>3000</v>
      </c>
      <c r="P13" s="10">
        <f t="shared" si="1"/>
        <v>3100</v>
      </c>
      <c r="Q13" s="10">
        <f t="shared" si="1"/>
        <v>3100</v>
      </c>
      <c r="R13" s="10">
        <f t="shared" si="1"/>
        <v>3100</v>
      </c>
      <c r="S13" s="488">
        <v>3</v>
      </c>
    </row>
    <row r="14" spans="1:19" s="6" customFormat="1" ht="15" customHeight="1">
      <c r="A14" s="904"/>
      <c r="B14" s="769"/>
      <c r="C14" s="789"/>
      <c r="D14" s="115"/>
      <c r="E14" s="897"/>
      <c r="F14" s="127"/>
      <c r="G14" s="129"/>
      <c r="H14" s="911"/>
      <c r="I14" s="5" t="s">
        <v>32</v>
      </c>
      <c r="J14" s="5" t="s">
        <v>33</v>
      </c>
      <c r="K14" s="5" t="s">
        <v>42</v>
      </c>
      <c r="L14" s="5" t="s">
        <v>43</v>
      </c>
      <c r="M14" s="7">
        <v>2000</v>
      </c>
      <c r="N14" s="7">
        <v>0</v>
      </c>
      <c r="O14" s="7">
        <v>2000</v>
      </c>
      <c r="P14" s="7">
        <v>2100</v>
      </c>
      <c r="Q14" s="7">
        <v>2100</v>
      </c>
      <c r="R14" s="7">
        <v>2100</v>
      </c>
      <c r="S14" s="489">
        <v>3</v>
      </c>
    </row>
    <row r="15" spans="1:19" s="6" customFormat="1" ht="56.25" customHeight="1">
      <c r="A15" s="905"/>
      <c r="B15" s="770"/>
      <c r="C15" s="790"/>
      <c r="D15" s="145"/>
      <c r="E15" s="898"/>
      <c r="F15" s="128"/>
      <c r="G15" s="144"/>
      <c r="H15" s="912"/>
      <c r="I15" s="5" t="s">
        <v>32</v>
      </c>
      <c r="J15" s="5" t="s">
        <v>33</v>
      </c>
      <c r="K15" s="5" t="s">
        <v>42</v>
      </c>
      <c r="L15" s="5" t="s">
        <v>44</v>
      </c>
      <c r="M15" s="7">
        <v>1000</v>
      </c>
      <c r="N15" s="7">
        <v>0</v>
      </c>
      <c r="O15" s="7">
        <v>1000</v>
      </c>
      <c r="P15" s="7">
        <v>1000</v>
      </c>
      <c r="Q15" s="7">
        <v>1000</v>
      </c>
      <c r="R15" s="7">
        <v>1000</v>
      </c>
      <c r="S15" s="489">
        <v>3</v>
      </c>
    </row>
    <row r="16" spans="1:19" ht="173.25" customHeight="1">
      <c r="A16" s="490">
        <v>703</v>
      </c>
      <c r="B16" s="768" t="s">
        <v>45</v>
      </c>
      <c r="C16" s="183" t="s">
        <v>46</v>
      </c>
      <c r="D16" s="114" t="s">
        <v>47</v>
      </c>
      <c r="E16" s="131" t="s">
        <v>48</v>
      </c>
      <c r="F16" s="153" t="s">
        <v>49</v>
      </c>
      <c r="G16" s="146">
        <v>39448</v>
      </c>
      <c r="H16" s="132" t="s">
        <v>31</v>
      </c>
      <c r="I16" s="8" t="s">
        <v>32</v>
      </c>
      <c r="J16" s="8" t="s">
        <v>50</v>
      </c>
      <c r="K16" s="8" t="s">
        <v>51</v>
      </c>
      <c r="L16" s="8" t="s">
        <v>35</v>
      </c>
      <c r="M16" s="9">
        <f t="shared" ref="M16:R16" si="2">SUM(M17:M19)</f>
        <v>1512200</v>
      </c>
      <c r="N16" s="9">
        <f t="shared" si="2"/>
        <v>1512200</v>
      </c>
      <c r="O16" s="10">
        <f t="shared" si="2"/>
        <v>1674900</v>
      </c>
      <c r="P16" s="10">
        <f t="shared" si="2"/>
        <v>1621400</v>
      </c>
      <c r="Q16" s="10">
        <f t="shared" si="2"/>
        <v>1621400</v>
      </c>
      <c r="R16" s="10">
        <f t="shared" si="2"/>
        <v>1621400</v>
      </c>
      <c r="S16" s="488">
        <v>3</v>
      </c>
    </row>
    <row r="17" spans="1:19" s="6" customFormat="1" ht="15" customHeight="1">
      <c r="A17" s="491"/>
      <c r="B17" s="769"/>
      <c r="C17" s="11"/>
      <c r="D17" s="115"/>
      <c r="E17" s="897" t="s">
        <v>52</v>
      </c>
      <c r="F17" s="899" t="s">
        <v>53</v>
      </c>
      <c r="G17" s="901">
        <v>38749</v>
      </c>
      <c r="H17" s="902" t="s">
        <v>31</v>
      </c>
      <c r="I17" s="5" t="s">
        <v>32</v>
      </c>
      <c r="J17" s="5" t="s">
        <v>50</v>
      </c>
      <c r="K17" s="5" t="s">
        <v>51</v>
      </c>
      <c r="L17" s="5" t="s">
        <v>36</v>
      </c>
      <c r="M17" s="7">
        <v>1057570.56</v>
      </c>
      <c r="N17" s="7">
        <v>1057570.56</v>
      </c>
      <c r="O17" s="7">
        <v>1215000</v>
      </c>
      <c r="P17" s="7">
        <v>1215000</v>
      </c>
      <c r="Q17" s="7">
        <v>1215000</v>
      </c>
      <c r="R17" s="7">
        <v>1215000</v>
      </c>
      <c r="S17" s="489">
        <v>3</v>
      </c>
    </row>
    <row r="18" spans="1:19" s="6" customFormat="1" ht="15" customHeight="1">
      <c r="A18" s="491"/>
      <c r="B18" s="769"/>
      <c r="C18" s="11"/>
      <c r="D18" s="115"/>
      <c r="E18" s="897"/>
      <c r="F18" s="899"/>
      <c r="G18" s="901"/>
      <c r="H18" s="902"/>
      <c r="I18" s="5" t="s">
        <v>32</v>
      </c>
      <c r="J18" s="5" t="s">
        <v>50</v>
      </c>
      <c r="K18" s="5" t="s">
        <v>51</v>
      </c>
      <c r="L18" s="5" t="s">
        <v>37</v>
      </c>
      <c r="M18" s="7">
        <v>313629.15999999997</v>
      </c>
      <c r="N18" s="7">
        <v>313629.15999999997</v>
      </c>
      <c r="O18" s="7">
        <v>366900</v>
      </c>
      <c r="P18" s="7">
        <v>366900</v>
      </c>
      <c r="Q18" s="7">
        <v>366900</v>
      </c>
      <c r="R18" s="7">
        <v>366900</v>
      </c>
      <c r="S18" s="489">
        <v>3</v>
      </c>
    </row>
    <row r="19" spans="1:19" s="6" customFormat="1" ht="126.75" customHeight="1">
      <c r="A19" s="491"/>
      <c r="B19" s="770"/>
      <c r="C19" s="11"/>
      <c r="D19" s="145"/>
      <c r="E19" s="898"/>
      <c r="F19" s="900"/>
      <c r="G19" s="901"/>
      <c r="H19" s="902"/>
      <c r="I19" s="5" t="s">
        <v>32</v>
      </c>
      <c r="J19" s="5" t="s">
        <v>50</v>
      </c>
      <c r="K19" s="5" t="s">
        <v>51</v>
      </c>
      <c r="L19" s="5" t="s">
        <v>43</v>
      </c>
      <c r="M19" s="7">
        <v>141000.28</v>
      </c>
      <c r="N19" s="7">
        <v>141000.28</v>
      </c>
      <c r="O19" s="7">
        <v>93000</v>
      </c>
      <c r="P19" s="7">
        <v>39500</v>
      </c>
      <c r="Q19" s="7">
        <v>39500</v>
      </c>
      <c r="R19" s="7">
        <v>39500</v>
      </c>
      <c r="S19" s="489">
        <v>3</v>
      </c>
    </row>
    <row r="20" spans="1:19" ht="164.25" customHeight="1">
      <c r="A20" s="490">
        <v>703</v>
      </c>
      <c r="B20" s="768" t="s">
        <v>54</v>
      </c>
      <c r="C20" s="183" t="s">
        <v>55</v>
      </c>
      <c r="D20" s="114" t="s">
        <v>56</v>
      </c>
      <c r="E20" s="125" t="s">
        <v>57</v>
      </c>
      <c r="F20" s="127" t="s">
        <v>49</v>
      </c>
      <c r="G20" s="146">
        <v>39448</v>
      </c>
      <c r="H20" s="132" t="s">
        <v>31</v>
      </c>
      <c r="I20" s="8" t="s">
        <v>32</v>
      </c>
      <c r="J20" s="8" t="s">
        <v>50</v>
      </c>
      <c r="K20" s="8" t="s">
        <v>58</v>
      </c>
      <c r="L20" s="8" t="s">
        <v>35</v>
      </c>
      <c r="M20" s="9">
        <f t="shared" ref="M20:R20" si="3">SUM(M21:M23)</f>
        <v>705600</v>
      </c>
      <c r="N20" s="9">
        <f t="shared" si="3"/>
        <v>705600</v>
      </c>
      <c r="O20" s="10">
        <f t="shared" si="3"/>
        <v>685200</v>
      </c>
      <c r="P20" s="10">
        <f t="shared" si="3"/>
        <v>685200</v>
      </c>
      <c r="Q20" s="10">
        <f t="shared" si="3"/>
        <v>685200</v>
      </c>
      <c r="R20" s="10">
        <f t="shared" si="3"/>
        <v>685200</v>
      </c>
      <c r="S20" s="488">
        <v>3</v>
      </c>
    </row>
    <row r="21" spans="1:19" s="6" customFormat="1" ht="15" customHeight="1">
      <c r="A21" s="491"/>
      <c r="B21" s="769"/>
      <c r="C21" s="11"/>
      <c r="D21" s="115"/>
      <c r="E21" s="897" t="s">
        <v>59</v>
      </c>
      <c r="F21" s="127" t="s">
        <v>60</v>
      </c>
      <c r="G21" s="129">
        <v>39083</v>
      </c>
      <c r="H21" s="133" t="s">
        <v>31</v>
      </c>
      <c r="I21" s="12" t="s">
        <v>32</v>
      </c>
      <c r="J21" s="12" t="s">
        <v>50</v>
      </c>
      <c r="K21" s="12" t="s">
        <v>58</v>
      </c>
      <c r="L21" s="12" t="s">
        <v>36</v>
      </c>
      <c r="M21" s="13">
        <v>343772.31</v>
      </c>
      <c r="N21" s="13">
        <v>343772.31</v>
      </c>
      <c r="O21" s="13">
        <v>487000</v>
      </c>
      <c r="P21" s="13">
        <v>487000</v>
      </c>
      <c r="Q21" s="13">
        <v>487000</v>
      </c>
      <c r="R21" s="13">
        <v>487000</v>
      </c>
      <c r="S21" s="492">
        <v>3</v>
      </c>
    </row>
    <row r="22" spans="1:19" s="6" customFormat="1" ht="15" customHeight="1">
      <c r="A22" s="491"/>
      <c r="B22" s="769"/>
      <c r="C22" s="11"/>
      <c r="D22" s="115"/>
      <c r="E22" s="897"/>
      <c r="F22" s="127"/>
      <c r="G22" s="129"/>
      <c r="H22" s="130"/>
      <c r="I22" s="12" t="s">
        <v>32</v>
      </c>
      <c r="J22" s="12" t="s">
        <v>50</v>
      </c>
      <c r="K22" s="12" t="s">
        <v>58</v>
      </c>
      <c r="L22" s="12" t="s">
        <v>37</v>
      </c>
      <c r="M22" s="13">
        <v>103335.47</v>
      </c>
      <c r="N22" s="13">
        <v>103335.47</v>
      </c>
      <c r="O22" s="13">
        <v>147200</v>
      </c>
      <c r="P22" s="13">
        <v>147200</v>
      </c>
      <c r="Q22" s="13">
        <v>147200</v>
      </c>
      <c r="R22" s="13">
        <v>147200</v>
      </c>
      <c r="S22" s="492">
        <v>3</v>
      </c>
    </row>
    <row r="23" spans="1:19" s="6" customFormat="1" ht="117" customHeight="1">
      <c r="A23" s="491"/>
      <c r="B23" s="770"/>
      <c r="C23" s="11"/>
      <c r="D23" s="115"/>
      <c r="E23" s="897"/>
      <c r="F23" s="128"/>
      <c r="G23" s="129"/>
      <c r="H23" s="130"/>
      <c r="I23" s="5" t="s">
        <v>32</v>
      </c>
      <c r="J23" s="5" t="s">
        <v>50</v>
      </c>
      <c r="K23" s="5" t="s">
        <v>58</v>
      </c>
      <c r="L23" s="5" t="s">
        <v>43</v>
      </c>
      <c r="M23" s="7">
        <v>258492.22</v>
      </c>
      <c r="N23" s="7">
        <v>258492.22</v>
      </c>
      <c r="O23" s="7">
        <v>51000</v>
      </c>
      <c r="P23" s="7">
        <v>51000</v>
      </c>
      <c r="Q23" s="7">
        <v>51000</v>
      </c>
      <c r="R23" s="7">
        <v>51000</v>
      </c>
      <c r="S23" s="489">
        <v>3</v>
      </c>
    </row>
    <row r="24" spans="1:19" ht="100.5" customHeight="1">
      <c r="A24" s="490">
        <v>703</v>
      </c>
      <c r="B24" s="122" t="s">
        <v>61</v>
      </c>
      <c r="C24" s="183" t="s">
        <v>62</v>
      </c>
      <c r="D24" s="114" t="s">
        <v>63</v>
      </c>
      <c r="E24" s="131" t="s">
        <v>64</v>
      </c>
      <c r="F24" s="127" t="s">
        <v>60</v>
      </c>
      <c r="G24" s="146">
        <v>40651</v>
      </c>
      <c r="H24" s="132" t="s">
        <v>31</v>
      </c>
      <c r="I24" s="8" t="s">
        <v>32</v>
      </c>
      <c r="J24" s="8" t="s">
        <v>50</v>
      </c>
      <c r="K24" s="8" t="s">
        <v>34</v>
      </c>
      <c r="L24" s="8" t="s">
        <v>35</v>
      </c>
      <c r="M24" s="9">
        <f t="shared" ref="M24:R24" si="4">SUM(M25:M27)</f>
        <v>27211600</v>
      </c>
      <c r="N24" s="9">
        <f t="shared" si="4"/>
        <v>26609480.759999998</v>
      </c>
      <c r="O24" s="10">
        <f t="shared" si="4"/>
        <v>31954600</v>
      </c>
      <c r="P24" s="10">
        <f t="shared" si="4"/>
        <v>34063600</v>
      </c>
      <c r="Q24" s="10">
        <f t="shared" si="4"/>
        <v>34063600</v>
      </c>
      <c r="R24" s="10">
        <f t="shared" si="4"/>
        <v>34063600</v>
      </c>
      <c r="S24" s="488">
        <v>3</v>
      </c>
    </row>
    <row r="25" spans="1:19" s="6" customFormat="1" ht="15" customHeight="1">
      <c r="A25" s="491"/>
      <c r="B25" s="123"/>
      <c r="C25" s="11"/>
      <c r="D25" s="115"/>
      <c r="E25" s="897" t="s">
        <v>57</v>
      </c>
      <c r="F25" s="899" t="s">
        <v>65</v>
      </c>
      <c r="G25" s="901">
        <v>39448</v>
      </c>
      <c r="H25" s="911" t="s">
        <v>31</v>
      </c>
      <c r="I25" s="12" t="s">
        <v>32</v>
      </c>
      <c r="J25" s="12" t="s">
        <v>50</v>
      </c>
      <c r="K25" s="5" t="s">
        <v>34</v>
      </c>
      <c r="L25" s="12" t="s">
        <v>36</v>
      </c>
      <c r="M25" s="13">
        <v>20873790</v>
      </c>
      <c r="N25" s="13">
        <v>20446697.899999999</v>
      </c>
      <c r="O25" s="13">
        <v>24542700</v>
      </c>
      <c r="P25" s="13">
        <v>26085700</v>
      </c>
      <c r="Q25" s="13">
        <v>26085700</v>
      </c>
      <c r="R25" s="13">
        <v>26085700</v>
      </c>
      <c r="S25" s="492">
        <v>3</v>
      </c>
    </row>
    <row r="26" spans="1:19" s="6" customFormat="1" ht="15" customHeight="1">
      <c r="A26" s="491"/>
      <c r="B26" s="123"/>
      <c r="C26" s="11"/>
      <c r="D26" s="115"/>
      <c r="E26" s="897"/>
      <c r="F26" s="899"/>
      <c r="G26" s="901"/>
      <c r="H26" s="911"/>
      <c r="I26" s="12" t="s">
        <v>32</v>
      </c>
      <c r="J26" s="12" t="s">
        <v>50</v>
      </c>
      <c r="K26" s="5" t="s">
        <v>34</v>
      </c>
      <c r="L26" s="12" t="s">
        <v>66</v>
      </c>
      <c r="M26" s="13">
        <v>80070</v>
      </c>
      <c r="N26" s="13">
        <v>40070</v>
      </c>
      <c r="O26" s="13">
        <v>50000</v>
      </c>
      <c r="P26" s="13">
        <v>100000</v>
      </c>
      <c r="Q26" s="13">
        <v>100000</v>
      </c>
      <c r="R26" s="13">
        <v>100000</v>
      </c>
      <c r="S26" s="492">
        <v>3</v>
      </c>
    </row>
    <row r="27" spans="1:19" s="6" customFormat="1" ht="134.25" customHeight="1">
      <c r="A27" s="493"/>
      <c r="B27" s="124"/>
      <c r="C27" s="184"/>
      <c r="D27" s="145"/>
      <c r="E27" s="898"/>
      <c r="F27" s="900"/>
      <c r="G27" s="939"/>
      <c r="H27" s="912"/>
      <c r="I27" s="161" t="s">
        <v>32</v>
      </c>
      <c r="J27" s="161" t="s">
        <v>50</v>
      </c>
      <c r="K27" s="161" t="s">
        <v>34</v>
      </c>
      <c r="L27" s="161" t="s">
        <v>37</v>
      </c>
      <c r="M27" s="7">
        <v>6257740</v>
      </c>
      <c r="N27" s="7">
        <v>6122712.8600000003</v>
      </c>
      <c r="O27" s="7">
        <v>7361900</v>
      </c>
      <c r="P27" s="7">
        <v>7877900</v>
      </c>
      <c r="Q27" s="7">
        <v>7877900</v>
      </c>
      <c r="R27" s="7">
        <v>7877900</v>
      </c>
      <c r="S27" s="489">
        <v>3</v>
      </c>
    </row>
    <row r="28" spans="1:19" ht="44.25" customHeight="1">
      <c r="A28" s="490">
        <v>703</v>
      </c>
      <c r="B28" s="768" t="s">
        <v>67</v>
      </c>
      <c r="C28" s="788" t="s">
        <v>39</v>
      </c>
      <c r="D28" s="114" t="s">
        <v>63</v>
      </c>
      <c r="E28" s="906" t="s">
        <v>68</v>
      </c>
      <c r="F28" s="153" t="s">
        <v>69</v>
      </c>
      <c r="G28" s="14">
        <v>40651</v>
      </c>
      <c r="H28" s="132" t="s">
        <v>31</v>
      </c>
      <c r="I28" s="106" t="s">
        <v>32</v>
      </c>
      <c r="J28" s="106" t="s">
        <v>50</v>
      </c>
      <c r="K28" s="106" t="s">
        <v>42</v>
      </c>
      <c r="L28" s="106" t="s">
        <v>35</v>
      </c>
      <c r="M28" s="9">
        <f>SUM(M30:M31)</f>
        <v>40000</v>
      </c>
      <c r="N28" s="9">
        <f>SUM(N30:N31)</f>
        <v>35959.800000000003</v>
      </c>
      <c r="O28" s="10">
        <f>SUM(O30:O31)+O29</f>
        <v>1265000</v>
      </c>
      <c r="P28" s="10">
        <f>SUM(P30:P31)+P29</f>
        <v>1591000</v>
      </c>
      <c r="Q28" s="10">
        <f>SUM(Q30:Q31)+Q29</f>
        <v>1591000</v>
      </c>
      <c r="R28" s="10">
        <f>SUM(R30:R31)+R29</f>
        <v>1591000</v>
      </c>
      <c r="S28" s="488">
        <v>3</v>
      </c>
    </row>
    <row r="29" spans="1:19" ht="24" customHeight="1">
      <c r="A29" s="491"/>
      <c r="B29" s="769"/>
      <c r="C29" s="789"/>
      <c r="D29" s="115"/>
      <c r="E29" s="897"/>
      <c r="F29" s="127"/>
      <c r="G29" s="15"/>
      <c r="H29" s="16"/>
      <c r="I29" s="161" t="s">
        <v>32</v>
      </c>
      <c r="J29" s="161" t="s">
        <v>50</v>
      </c>
      <c r="K29" s="161" t="s">
        <v>42</v>
      </c>
      <c r="L29" s="161" t="s">
        <v>66</v>
      </c>
      <c r="M29" s="9"/>
      <c r="N29" s="9"/>
      <c r="O29" s="7">
        <v>1235000</v>
      </c>
      <c r="P29" s="7">
        <v>1560000</v>
      </c>
      <c r="Q29" s="7">
        <v>1560000</v>
      </c>
      <c r="R29" s="7">
        <v>1560000</v>
      </c>
      <c r="S29" s="488">
        <v>3</v>
      </c>
    </row>
    <row r="30" spans="1:19" s="6" customFormat="1" ht="22.5" customHeight="1">
      <c r="A30" s="491"/>
      <c r="B30" s="769"/>
      <c r="C30" s="789"/>
      <c r="D30" s="115"/>
      <c r="E30" s="897"/>
      <c r="F30" s="190"/>
      <c r="G30" s="15"/>
      <c r="H30" s="16"/>
      <c r="I30" s="161" t="s">
        <v>32</v>
      </c>
      <c r="J30" s="161" t="s">
        <v>50</v>
      </c>
      <c r="K30" s="161" t="s">
        <v>42</v>
      </c>
      <c r="L30" s="161" t="s">
        <v>43</v>
      </c>
      <c r="M30" s="7">
        <v>31000</v>
      </c>
      <c r="N30" s="7">
        <v>30043.5</v>
      </c>
      <c r="O30" s="7">
        <v>21000</v>
      </c>
      <c r="P30" s="7">
        <v>22000</v>
      </c>
      <c r="Q30" s="7">
        <v>22000</v>
      </c>
      <c r="R30" s="7">
        <v>22000</v>
      </c>
      <c r="S30" s="492">
        <v>3</v>
      </c>
    </row>
    <row r="31" spans="1:19" s="17" customFormat="1" ht="34.5" customHeight="1">
      <c r="A31" s="491"/>
      <c r="B31" s="769"/>
      <c r="C31" s="789"/>
      <c r="D31" s="115"/>
      <c r="E31" s="897" t="s">
        <v>70</v>
      </c>
      <c r="F31" s="907" t="s">
        <v>60</v>
      </c>
      <c r="G31" s="909">
        <v>45366</v>
      </c>
      <c r="H31" s="911" t="s">
        <v>31</v>
      </c>
      <c r="I31" s="161" t="s">
        <v>32</v>
      </c>
      <c r="J31" s="161" t="s">
        <v>50</v>
      </c>
      <c r="K31" s="161" t="s">
        <v>42</v>
      </c>
      <c r="L31" s="161" t="s">
        <v>44</v>
      </c>
      <c r="M31" s="164">
        <v>9000</v>
      </c>
      <c r="N31" s="164">
        <v>5916.3</v>
      </c>
      <c r="O31" s="164">
        <v>9000</v>
      </c>
      <c r="P31" s="164">
        <v>9000</v>
      </c>
      <c r="Q31" s="164">
        <v>9000</v>
      </c>
      <c r="R31" s="164">
        <v>9000</v>
      </c>
      <c r="S31" s="489">
        <v>3</v>
      </c>
    </row>
    <row r="32" spans="1:19" s="18" customFormat="1" ht="270" customHeight="1">
      <c r="A32" s="493"/>
      <c r="B32" s="124"/>
      <c r="C32" s="113"/>
      <c r="D32" s="145"/>
      <c r="E32" s="898"/>
      <c r="F32" s="908"/>
      <c r="G32" s="910"/>
      <c r="H32" s="912"/>
      <c r="I32" s="163"/>
      <c r="J32" s="163"/>
      <c r="K32" s="163"/>
      <c r="L32" s="163"/>
      <c r="M32" s="166"/>
      <c r="N32" s="166"/>
      <c r="O32" s="166"/>
      <c r="P32" s="166"/>
      <c r="Q32" s="166"/>
      <c r="R32" s="166"/>
      <c r="S32" s="494"/>
    </row>
    <row r="33" spans="1:19" ht="75" customHeight="1">
      <c r="A33" s="782">
        <v>703</v>
      </c>
      <c r="B33" s="768" t="s">
        <v>71</v>
      </c>
      <c r="C33" s="788" t="s">
        <v>72</v>
      </c>
      <c r="D33" s="920" t="s">
        <v>73</v>
      </c>
      <c r="E33" s="906" t="s">
        <v>74</v>
      </c>
      <c r="F33" s="925" t="s">
        <v>60</v>
      </c>
      <c r="G33" s="957">
        <v>43101</v>
      </c>
      <c r="H33" s="940" t="s">
        <v>31</v>
      </c>
      <c r="I33" s="8" t="s">
        <v>32</v>
      </c>
      <c r="J33" s="8" t="s">
        <v>50</v>
      </c>
      <c r="K33" s="8" t="s">
        <v>75</v>
      </c>
      <c r="L33" s="8" t="s">
        <v>43</v>
      </c>
      <c r="M33" s="9">
        <v>59500</v>
      </c>
      <c r="N33" s="9">
        <v>59500</v>
      </c>
      <c r="O33" s="10">
        <v>233200</v>
      </c>
      <c r="P33" s="10">
        <v>254600</v>
      </c>
      <c r="Q33" s="10">
        <v>200000</v>
      </c>
      <c r="R33" s="10">
        <v>200000</v>
      </c>
      <c r="S33" s="495" t="s">
        <v>76</v>
      </c>
    </row>
    <row r="34" spans="1:19" ht="30.75" customHeight="1">
      <c r="A34" s="784"/>
      <c r="B34" s="770"/>
      <c r="C34" s="965"/>
      <c r="D34" s="958"/>
      <c r="E34" s="898"/>
      <c r="F34" s="908"/>
      <c r="G34" s="939"/>
      <c r="H34" s="912"/>
      <c r="I34" s="8" t="s">
        <v>32</v>
      </c>
      <c r="J34" s="8" t="s">
        <v>50</v>
      </c>
      <c r="K34" s="8" t="s">
        <v>77</v>
      </c>
      <c r="L34" s="8" t="s">
        <v>43</v>
      </c>
      <c r="M34" s="9">
        <v>0</v>
      </c>
      <c r="N34" s="9">
        <v>0</v>
      </c>
      <c r="O34" s="10">
        <v>300000</v>
      </c>
      <c r="P34" s="10">
        <v>300000</v>
      </c>
      <c r="Q34" s="10">
        <v>300000</v>
      </c>
      <c r="R34" s="10">
        <v>300000</v>
      </c>
      <c r="S34" s="495" t="s">
        <v>78</v>
      </c>
    </row>
    <row r="35" spans="1:19" ht="90" customHeight="1">
      <c r="A35" s="490">
        <v>703</v>
      </c>
      <c r="B35" s="768" t="s">
        <v>79</v>
      </c>
      <c r="C35" s="788" t="s">
        <v>80</v>
      </c>
      <c r="D35" s="114" t="s">
        <v>63</v>
      </c>
      <c r="E35" s="125" t="s">
        <v>64</v>
      </c>
      <c r="F35" s="127" t="s">
        <v>60</v>
      </c>
      <c r="G35" s="129">
        <v>40651</v>
      </c>
      <c r="H35" s="133" t="s">
        <v>31</v>
      </c>
      <c r="I35" s="107" t="s">
        <v>32</v>
      </c>
      <c r="J35" s="107" t="s">
        <v>50</v>
      </c>
      <c r="K35" s="107" t="s">
        <v>81</v>
      </c>
      <c r="L35" s="107" t="s">
        <v>35</v>
      </c>
      <c r="M35" s="9">
        <f t="shared" ref="M35:R35" si="5">SUM(M36:M37)</f>
        <v>2185600</v>
      </c>
      <c r="N35" s="9">
        <f t="shared" si="5"/>
        <v>2096567.67</v>
      </c>
      <c r="O35" s="10">
        <f t="shared" si="5"/>
        <v>2940600</v>
      </c>
      <c r="P35" s="10">
        <f t="shared" si="5"/>
        <v>3291800</v>
      </c>
      <c r="Q35" s="10">
        <f t="shared" si="5"/>
        <v>3291800</v>
      </c>
      <c r="R35" s="10">
        <f t="shared" si="5"/>
        <v>3291800</v>
      </c>
      <c r="S35" s="496">
        <v>3</v>
      </c>
    </row>
    <row r="36" spans="1:19" ht="15" customHeight="1">
      <c r="A36" s="491"/>
      <c r="B36" s="769"/>
      <c r="C36" s="789"/>
      <c r="D36" s="115"/>
      <c r="E36" s="897" t="s">
        <v>57</v>
      </c>
      <c r="F36" s="899" t="s">
        <v>60</v>
      </c>
      <c r="G36" s="901">
        <v>39448</v>
      </c>
      <c r="H36" s="911" t="s">
        <v>31</v>
      </c>
      <c r="I36" s="19" t="s">
        <v>32</v>
      </c>
      <c r="J36" s="19" t="s">
        <v>50</v>
      </c>
      <c r="K36" s="19" t="s">
        <v>81</v>
      </c>
      <c r="L36" s="19" t="s">
        <v>36</v>
      </c>
      <c r="M36" s="13">
        <v>1678550</v>
      </c>
      <c r="N36" s="13">
        <v>1610267.03</v>
      </c>
      <c r="O36" s="13">
        <v>2302600</v>
      </c>
      <c r="P36" s="13">
        <v>2567400</v>
      </c>
      <c r="Q36" s="13">
        <v>2567400</v>
      </c>
      <c r="R36" s="13">
        <v>2567400</v>
      </c>
      <c r="S36" s="497">
        <v>3</v>
      </c>
    </row>
    <row r="37" spans="1:19" ht="144.75" customHeight="1">
      <c r="A37" s="493"/>
      <c r="B37" s="770"/>
      <c r="C37" s="789"/>
      <c r="D37" s="145"/>
      <c r="E37" s="898"/>
      <c r="F37" s="900"/>
      <c r="G37" s="939"/>
      <c r="H37" s="912"/>
      <c r="I37" s="161" t="s">
        <v>32</v>
      </c>
      <c r="J37" s="161" t="s">
        <v>50</v>
      </c>
      <c r="K37" s="161" t="s">
        <v>81</v>
      </c>
      <c r="L37" s="161" t="s">
        <v>37</v>
      </c>
      <c r="M37" s="7">
        <v>507050</v>
      </c>
      <c r="N37" s="7">
        <v>486300.64</v>
      </c>
      <c r="O37" s="7">
        <v>638000</v>
      </c>
      <c r="P37" s="7">
        <v>724400</v>
      </c>
      <c r="Q37" s="7">
        <v>724400</v>
      </c>
      <c r="R37" s="7">
        <v>724400</v>
      </c>
      <c r="S37" s="488">
        <v>3</v>
      </c>
    </row>
    <row r="38" spans="1:19" ht="42" customHeight="1">
      <c r="A38" s="498">
        <v>703</v>
      </c>
      <c r="B38" s="20" t="s">
        <v>82</v>
      </c>
      <c r="C38" s="788" t="s">
        <v>83</v>
      </c>
      <c r="D38" s="114" t="s">
        <v>63</v>
      </c>
      <c r="E38" s="966" t="s">
        <v>84</v>
      </c>
      <c r="F38" s="925" t="s">
        <v>60</v>
      </c>
      <c r="G38" s="968">
        <v>45125</v>
      </c>
      <c r="H38" s="940" t="s">
        <v>85</v>
      </c>
      <c r="I38" s="106" t="s">
        <v>32</v>
      </c>
      <c r="J38" s="106" t="s">
        <v>50</v>
      </c>
      <c r="K38" s="106" t="s">
        <v>86</v>
      </c>
      <c r="L38" s="106" t="s">
        <v>35</v>
      </c>
      <c r="M38" s="9">
        <f>M39+M40</f>
        <v>573611.93999999994</v>
      </c>
      <c r="N38" s="9">
        <f>N39+N40</f>
        <v>573611.93999999994</v>
      </c>
      <c r="O38" s="10">
        <f>O39+O40</f>
        <v>620737.46</v>
      </c>
      <c r="P38" s="7"/>
      <c r="Q38" s="7"/>
      <c r="R38" s="7"/>
      <c r="S38" s="488">
        <v>3</v>
      </c>
    </row>
    <row r="39" spans="1:19" ht="40.5" customHeight="1">
      <c r="A39" s="499"/>
      <c r="B39" s="21"/>
      <c r="C39" s="789"/>
      <c r="D39" s="22"/>
      <c r="E39" s="967"/>
      <c r="F39" s="907"/>
      <c r="G39" s="969"/>
      <c r="H39" s="911"/>
      <c r="I39" s="161" t="s">
        <v>32</v>
      </c>
      <c r="J39" s="161" t="s">
        <v>50</v>
      </c>
      <c r="K39" s="161" t="s">
        <v>87</v>
      </c>
      <c r="L39" s="161" t="s">
        <v>36</v>
      </c>
      <c r="M39" s="7">
        <v>440540</v>
      </c>
      <c r="N39" s="7">
        <v>440540</v>
      </c>
      <c r="O39" s="7">
        <v>476730</v>
      </c>
      <c r="P39" s="7"/>
      <c r="Q39" s="7"/>
      <c r="R39" s="7"/>
      <c r="S39" s="488">
        <v>3</v>
      </c>
    </row>
    <row r="40" spans="1:19" ht="146.25" customHeight="1">
      <c r="A40" s="499"/>
      <c r="B40" s="21"/>
      <c r="C40" s="789"/>
      <c r="D40" s="22"/>
      <c r="E40" s="967"/>
      <c r="F40" s="907"/>
      <c r="G40" s="969"/>
      <c r="H40" s="911"/>
      <c r="I40" s="161" t="s">
        <v>32</v>
      </c>
      <c r="J40" s="161" t="s">
        <v>50</v>
      </c>
      <c r="K40" s="161" t="s">
        <v>86</v>
      </c>
      <c r="L40" s="161" t="s">
        <v>37</v>
      </c>
      <c r="M40" s="164">
        <v>133071.94</v>
      </c>
      <c r="N40" s="164">
        <v>133071.94</v>
      </c>
      <c r="O40" s="164">
        <v>144007.46</v>
      </c>
      <c r="P40" s="164"/>
      <c r="Q40" s="164"/>
      <c r="R40" s="164"/>
      <c r="S40" s="488">
        <v>3</v>
      </c>
    </row>
    <row r="41" spans="1:19" ht="233.25" customHeight="1">
      <c r="A41" s="499"/>
      <c r="B41" s="21"/>
      <c r="C41" s="113"/>
      <c r="D41" s="22"/>
      <c r="E41" s="148" t="s">
        <v>88</v>
      </c>
      <c r="F41" s="121" t="s">
        <v>60</v>
      </c>
      <c r="G41" s="168">
        <v>45488</v>
      </c>
      <c r="H41" s="134" t="s">
        <v>85</v>
      </c>
      <c r="I41" s="162"/>
      <c r="J41" s="163"/>
      <c r="K41" s="163"/>
      <c r="L41" s="163"/>
      <c r="M41" s="166"/>
      <c r="N41" s="165"/>
      <c r="O41" s="166"/>
      <c r="P41" s="166"/>
      <c r="Q41" s="165"/>
      <c r="R41" s="166"/>
      <c r="S41" s="500"/>
    </row>
    <row r="42" spans="1:19" ht="158.25" customHeight="1">
      <c r="A42" s="501">
        <v>703</v>
      </c>
      <c r="B42" s="23" t="s">
        <v>89</v>
      </c>
      <c r="C42" s="184" t="s">
        <v>90</v>
      </c>
      <c r="D42" s="114" t="s">
        <v>91</v>
      </c>
      <c r="E42" s="2" t="s">
        <v>92</v>
      </c>
      <c r="F42" s="24" t="s">
        <v>65</v>
      </c>
      <c r="G42" s="25">
        <v>38807</v>
      </c>
      <c r="H42" s="26" t="s">
        <v>31</v>
      </c>
      <c r="I42" s="8" t="s">
        <v>32</v>
      </c>
      <c r="J42" s="8" t="s">
        <v>93</v>
      </c>
      <c r="K42" s="106" t="s">
        <v>94</v>
      </c>
      <c r="L42" s="106" t="s">
        <v>43</v>
      </c>
      <c r="M42" s="9">
        <v>800</v>
      </c>
      <c r="N42" s="9">
        <v>800</v>
      </c>
      <c r="O42" s="10">
        <v>14700</v>
      </c>
      <c r="P42" s="9">
        <v>0</v>
      </c>
      <c r="Q42" s="9">
        <v>0</v>
      </c>
      <c r="R42" s="9">
        <v>0</v>
      </c>
      <c r="S42" s="488">
        <v>3</v>
      </c>
    </row>
    <row r="43" spans="1:19" s="6" customFormat="1" ht="127.5" customHeight="1">
      <c r="A43" s="491">
        <v>703</v>
      </c>
      <c r="B43" s="124" t="s">
        <v>95</v>
      </c>
      <c r="C43" s="112" t="s">
        <v>96</v>
      </c>
      <c r="D43" s="114" t="s">
        <v>97</v>
      </c>
      <c r="E43" s="27" t="s">
        <v>98</v>
      </c>
      <c r="F43" s="24" t="s">
        <v>60</v>
      </c>
      <c r="G43" s="25">
        <v>44287</v>
      </c>
      <c r="H43" s="26" t="s">
        <v>31</v>
      </c>
      <c r="I43" s="107" t="s">
        <v>32</v>
      </c>
      <c r="J43" s="107" t="s">
        <v>24</v>
      </c>
      <c r="K43" s="106" t="s">
        <v>99</v>
      </c>
      <c r="L43" s="106" t="s">
        <v>100</v>
      </c>
      <c r="M43" s="9">
        <v>301600</v>
      </c>
      <c r="N43" s="9">
        <v>0</v>
      </c>
      <c r="O43" s="10">
        <v>506388.05</v>
      </c>
      <c r="P43" s="10">
        <v>1000000</v>
      </c>
      <c r="Q43" s="10">
        <v>1000000</v>
      </c>
      <c r="R43" s="10">
        <v>1000000</v>
      </c>
      <c r="S43" s="489">
        <v>3</v>
      </c>
    </row>
    <row r="44" spans="1:19" ht="71.25" customHeight="1">
      <c r="A44" s="490">
        <v>703</v>
      </c>
      <c r="B44" s="122" t="s">
        <v>101</v>
      </c>
      <c r="C44" s="788" t="s">
        <v>102</v>
      </c>
      <c r="D44" s="114" t="s">
        <v>103</v>
      </c>
      <c r="E44" s="906" t="s">
        <v>104</v>
      </c>
      <c r="F44" s="153" t="s">
        <v>60</v>
      </c>
      <c r="G44" s="146">
        <v>43901</v>
      </c>
      <c r="H44" s="188" t="s">
        <v>31</v>
      </c>
      <c r="I44" s="106" t="s">
        <v>32</v>
      </c>
      <c r="J44" s="106" t="s">
        <v>105</v>
      </c>
      <c r="K44" s="106" t="s">
        <v>106</v>
      </c>
      <c r="L44" s="106" t="s">
        <v>35</v>
      </c>
      <c r="M44" s="9">
        <f>SUM(M45:M45)</f>
        <v>180000</v>
      </c>
      <c r="N44" s="9">
        <f>SUM(N45:N45)</f>
        <v>180000</v>
      </c>
      <c r="O44" s="10">
        <f>O45</f>
        <v>200000</v>
      </c>
      <c r="P44" s="10">
        <f t="shared" ref="P44:R44" si="6">P45</f>
        <v>200000</v>
      </c>
      <c r="Q44" s="10">
        <f t="shared" si="6"/>
        <v>200000</v>
      </c>
      <c r="R44" s="10">
        <f t="shared" si="6"/>
        <v>200000</v>
      </c>
      <c r="S44" s="488">
        <v>3</v>
      </c>
    </row>
    <row r="45" spans="1:19" s="6" customFormat="1" ht="272.25" customHeight="1">
      <c r="A45" s="491"/>
      <c r="B45" s="124"/>
      <c r="C45" s="789"/>
      <c r="D45" s="115"/>
      <c r="E45" s="897"/>
      <c r="F45" s="127"/>
      <c r="G45" s="28"/>
      <c r="H45" s="130"/>
      <c r="I45" s="5" t="s">
        <v>32</v>
      </c>
      <c r="J45" s="5" t="s">
        <v>105</v>
      </c>
      <c r="K45" s="5" t="s">
        <v>106</v>
      </c>
      <c r="L45" s="5" t="s">
        <v>43</v>
      </c>
      <c r="M45" s="7">
        <v>180000</v>
      </c>
      <c r="N45" s="7">
        <v>180000</v>
      </c>
      <c r="O45" s="7">
        <v>200000</v>
      </c>
      <c r="P45" s="7">
        <v>200000</v>
      </c>
      <c r="Q45" s="7">
        <v>200000</v>
      </c>
      <c r="R45" s="7">
        <v>200000</v>
      </c>
      <c r="S45" s="502">
        <v>3</v>
      </c>
    </row>
    <row r="46" spans="1:19" ht="345" customHeight="1">
      <c r="A46" s="503">
        <v>703</v>
      </c>
      <c r="B46" s="123" t="s">
        <v>107</v>
      </c>
      <c r="C46" s="187" t="s">
        <v>108</v>
      </c>
      <c r="D46" s="114" t="s">
        <v>109</v>
      </c>
      <c r="E46" s="114" t="s">
        <v>110</v>
      </c>
      <c r="F46" s="153" t="s">
        <v>60</v>
      </c>
      <c r="G46" s="146">
        <v>43901</v>
      </c>
      <c r="H46" s="188" t="s">
        <v>31</v>
      </c>
      <c r="I46" s="172" t="s">
        <v>32</v>
      </c>
      <c r="J46" s="172" t="s">
        <v>105</v>
      </c>
      <c r="K46" s="172" t="s">
        <v>111</v>
      </c>
      <c r="L46" s="172" t="s">
        <v>43</v>
      </c>
      <c r="M46" s="29">
        <v>0</v>
      </c>
      <c r="N46" s="29">
        <v>0</v>
      </c>
      <c r="O46" s="30">
        <v>40000</v>
      </c>
      <c r="P46" s="30">
        <v>40000</v>
      </c>
      <c r="Q46" s="30">
        <v>40000</v>
      </c>
      <c r="R46" s="30">
        <v>40000</v>
      </c>
      <c r="S46" s="504">
        <v>3</v>
      </c>
    </row>
    <row r="47" spans="1:19" ht="126.75" customHeight="1">
      <c r="A47" s="503">
        <v>703</v>
      </c>
      <c r="B47" s="122" t="s">
        <v>112</v>
      </c>
      <c r="C47" s="111" t="s">
        <v>113</v>
      </c>
      <c r="D47" s="114" t="s">
        <v>97</v>
      </c>
      <c r="E47" s="27" t="s">
        <v>98</v>
      </c>
      <c r="F47" s="24" t="s">
        <v>60</v>
      </c>
      <c r="G47" s="25">
        <v>44287</v>
      </c>
      <c r="H47" s="26" t="s">
        <v>31</v>
      </c>
      <c r="I47" s="31" t="s">
        <v>32</v>
      </c>
      <c r="J47" s="31" t="s">
        <v>105</v>
      </c>
      <c r="K47" s="31" t="s">
        <v>99</v>
      </c>
      <c r="L47" s="31" t="s">
        <v>43</v>
      </c>
      <c r="M47" s="29">
        <v>150000</v>
      </c>
      <c r="N47" s="29">
        <v>150000</v>
      </c>
      <c r="O47" s="30">
        <v>199200</v>
      </c>
      <c r="P47" s="29"/>
      <c r="Q47" s="29"/>
      <c r="R47" s="29"/>
      <c r="S47" s="505">
        <v>3</v>
      </c>
    </row>
    <row r="48" spans="1:19" ht="113.25" customHeight="1">
      <c r="A48" s="490">
        <v>703</v>
      </c>
      <c r="B48" s="23" t="s">
        <v>114</v>
      </c>
      <c r="C48" s="111" t="s">
        <v>115</v>
      </c>
      <c r="D48" s="114" t="s">
        <v>116</v>
      </c>
      <c r="E48" s="32" t="s">
        <v>117</v>
      </c>
      <c r="F48" s="158" t="s">
        <v>60</v>
      </c>
      <c r="G48" s="151">
        <v>41626</v>
      </c>
      <c r="H48" s="133" t="s">
        <v>31</v>
      </c>
      <c r="I48" s="107" t="s">
        <v>32</v>
      </c>
      <c r="J48" s="107" t="s">
        <v>105</v>
      </c>
      <c r="K48" s="107" t="s">
        <v>118</v>
      </c>
      <c r="L48" s="107" t="s">
        <v>119</v>
      </c>
      <c r="M48" s="9">
        <v>220000</v>
      </c>
      <c r="N48" s="9">
        <v>71014.66</v>
      </c>
      <c r="O48" s="10">
        <v>220000</v>
      </c>
      <c r="P48" s="10">
        <v>220000</v>
      </c>
      <c r="Q48" s="10">
        <v>220000</v>
      </c>
      <c r="R48" s="10">
        <v>220000</v>
      </c>
      <c r="S48" s="496">
        <v>3</v>
      </c>
    </row>
    <row r="49" spans="1:19" ht="126" customHeight="1">
      <c r="A49" s="501">
        <v>703</v>
      </c>
      <c r="B49" s="23" t="s">
        <v>120</v>
      </c>
      <c r="C49" s="33" t="s">
        <v>121</v>
      </c>
      <c r="D49" s="114" t="s">
        <v>122</v>
      </c>
      <c r="E49" s="34" t="s">
        <v>123</v>
      </c>
      <c r="F49" s="35" t="s">
        <v>60</v>
      </c>
      <c r="G49" s="36">
        <v>40814</v>
      </c>
      <c r="H49" s="26" t="s">
        <v>31</v>
      </c>
      <c r="I49" s="106" t="s">
        <v>32</v>
      </c>
      <c r="J49" s="106" t="s">
        <v>105</v>
      </c>
      <c r="K49" s="106" t="s">
        <v>124</v>
      </c>
      <c r="L49" s="106" t="s">
        <v>44</v>
      </c>
      <c r="M49" s="9">
        <v>38900</v>
      </c>
      <c r="N49" s="9">
        <v>38868</v>
      </c>
      <c r="O49" s="10">
        <v>38100</v>
      </c>
      <c r="P49" s="10">
        <v>38000</v>
      </c>
      <c r="Q49" s="10">
        <v>38000</v>
      </c>
      <c r="R49" s="10">
        <v>38000</v>
      </c>
      <c r="S49" s="488">
        <v>3</v>
      </c>
    </row>
    <row r="50" spans="1:19" ht="36.75" customHeight="1">
      <c r="A50" s="782">
        <v>703</v>
      </c>
      <c r="B50" s="768" t="s">
        <v>125</v>
      </c>
      <c r="C50" s="788" t="s">
        <v>126</v>
      </c>
      <c r="D50" s="920" t="s">
        <v>122</v>
      </c>
      <c r="E50" s="959" t="s">
        <v>127</v>
      </c>
      <c r="F50" s="962" t="s">
        <v>60</v>
      </c>
      <c r="G50" s="953">
        <v>45085</v>
      </c>
      <c r="H50" s="940" t="s">
        <v>31</v>
      </c>
      <c r="I50" s="106" t="s">
        <v>32</v>
      </c>
      <c r="J50" s="106" t="s">
        <v>105</v>
      </c>
      <c r="K50" s="106" t="s">
        <v>128</v>
      </c>
      <c r="L50" s="106" t="s">
        <v>35</v>
      </c>
      <c r="M50" s="9">
        <f>M51+M52</f>
        <v>131000</v>
      </c>
      <c r="N50" s="9">
        <f>N51+N52</f>
        <v>58186.909999999996</v>
      </c>
      <c r="O50" s="10">
        <f>O51+O52</f>
        <v>313700</v>
      </c>
      <c r="P50" s="9"/>
      <c r="Q50" s="9"/>
      <c r="R50" s="9"/>
      <c r="S50" s="488">
        <v>3</v>
      </c>
    </row>
    <row r="51" spans="1:19" ht="18.75" customHeight="1">
      <c r="A51" s="783"/>
      <c r="B51" s="769"/>
      <c r="C51" s="789"/>
      <c r="D51" s="921"/>
      <c r="E51" s="960"/>
      <c r="F51" s="963"/>
      <c r="G51" s="954"/>
      <c r="H51" s="911"/>
      <c r="I51" s="161" t="s">
        <v>32</v>
      </c>
      <c r="J51" s="161" t="s">
        <v>105</v>
      </c>
      <c r="K51" s="161" t="s">
        <v>128</v>
      </c>
      <c r="L51" s="161" t="s">
        <v>129</v>
      </c>
      <c r="M51" s="7">
        <v>127000</v>
      </c>
      <c r="N51" s="7">
        <v>56284.89</v>
      </c>
      <c r="O51" s="7">
        <v>306800</v>
      </c>
      <c r="P51" s="9"/>
      <c r="Q51" s="9"/>
      <c r="R51" s="9"/>
      <c r="S51" s="488">
        <v>3</v>
      </c>
    </row>
    <row r="52" spans="1:19" ht="39.75" customHeight="1">
      <c r="A52" s="784"/>
      <c r="B52" s="770"/>
      <c r="C52" s="790"/>
      <c r="D52" s="958"/>
      <c r="E52" s="961"/>
      <c r="F52" s="964"/>
      <c r="G52" s="955"/>
      <c r="H52" s="912"/>
      <c r="I52" s="161" t="s">
        <v>32</v>
      </c>
      <c r="J52" s="161" t="s">
        <v>105</v>
      </c>
      <c r="K52" s="161" t="s">
        <v>128</v>
      </c>
      <c r="L52" s="161" t="s">
        <v>43</v>
      </c>
      <c r="M52" s="7">
        <v>4000</v>
      </c>
      <c r="N52" s="7">
        <v>1902.02</v>
      </c>
      <c r="O52" s="7">
        <v>6900</v>
      </c>
      <c r="P52" s="9"/>
      <c r="Q52" s="9"/>
      <c r="R52" s="9"/>
      <c r="S52" s="488">
        <v>3</v>
      </c>
    </row>
    <row r="53" spans="1:19" ht="36">
      <c r="A53" s="782">
        <v>703</v>
      </c>
      <c r="B53" s="768" t="s">
        <v>130</v>
      </c>
      <c r="C53" s="788" t="s">
        <v>131</v>
      </c>
      <c r="D53" s="114" t="s">
        <v>122</v>
      </c>
      <c r="E53" s="906" t="s">
        <v>132</v>
      </c>
      <c r="F53" s="956" t="s">
        <v>60</v>
      </c>
      <c r="G53" s="957">
        <v>42123</v>
      </c>
      <c r="H53" s="940" t="s">
        <v>31</v>
      </c>
      <c r="I53" s="106" t="s">
        <v>32</v>
      </c>
      <c r="J53" s="106" t="s">
        <v>105</v>
      </c>
      <c r="K53" s="106" t="s">
        <v>133</v>
      </c>
      <c r="L53" s="106" t="s">
        <v>134</v>
      </c>
      <c r="M53" s="9">
        <v>37000</v>
      </c>
      <c r="N53" s="9">
        <v>36949.879999999997</v>
      </c>
      <c r="O53" s="10">
        <f>O54</f>
        <v>80000</v>
      </c>
      <c r="P53" s="10">
        <f>SUM(P54:P54)</f>
        <v>80000</v>
      </c>
      <c r="Q53" s="10">
        <f>SUM(Q54:Q54)</f>
        <v>80000</v>
      </c>
      <c r="R53" s="10">
        <f>SUM(R54:R54)</f>
        <v>80000</v>
      </c>
      <c r="S53" s="488">
        <v>3</v>
      </c>
    </row>
    <row r="54" spans="1:19" s="6" customFormat="1" ht="106.5" customHeight="1">
      <c r="A54" s="784"/>
      <c r="B54" s="770"/>
      <c r="C54" s="790"/>
      <c r="D54" s="145"/>
      <c r="E54" s="898"/>
      <c r="F54" s="900"/>
      <c r="G54" s="939"/>
      <c r="H54" s="912"/>
      <c r="I54" s="5" t="s">
        <v>32</v>
      </c>
      <c r="J54" s="161" t="s">
        <v>105</v>
      </c>
      <c r="K54" s="161" t="s">
        <v>133</v>
      </c>
      <c r="L54" s="161" t="s">
        <v>135</v>
      </c>
      <c r="M54" s="7">
        <v>37000</v>
      </c>
      <c r="N54" s="7">
        <v>36949.879999999997</v>
      </c>
      <c r="O54" s="7">
        <v>80000</v>
      </c>
      <c r="P54" s="7">
        <v>80000</v>
      </c>
      <c r="Q54" s="7">
        <v>80000</v>
      </c>
      <c r="R54" s="7">
        <v>80000</v>
      </c>
      <c r="S54" s="489">
        <v>3</v>
      </c>
    </row>
    <row r="55" spans="1:19" s="6" customFormat="1" ht="174.75" customHeight="1">
      <c r="A55" s="491">
        <v>703</v>
      </c>
      <c r="B55" s="23" t="s">
        <v>136</v>
      </c>
      <c r="C55" s="33" t="s">
        <v>137</v>
      </c>
      <c r="D55" s="115" t="s">
        <v>138</v>
      </c>
      <c r="E55" s="27" t="s">
        <v>139</v>
      </c>
      <c r="F55" s="24" t="s">
        <v>60</v>
      </c>
      <c r="G55" s="25">
        <v>45407</v>
      </c>
      <c r="H55" s="26" t="s">
        <v>85</v>
      </c>
      <c r="I55" s="106" t="s">
        <v>32</v>
      </c>
      <c r="J55" s="106" t="s">
        <v>105</v>
      </c>
      <c r="K55" s="106" t="s">
        <v>140</v>
      </c>
      <c r="L55" s="106" t="s">
        <v>43</v>
      </c>
      <c r="M55" s="164"/>
      <c r="N55" s="164"/>
      <c r="O55" s="138">
        <v>300000</v>
      </c>
      <c r="P55" s="164"/>
      <c r="Q55" s="164"/>
      <c r="R55" s="164"/>
      <c r="S55" s="489">
        <v>3</v>
      </c>
    </row>
    <row r="56" spans="1:19" s="6" customFormat="1" ht="171" customHeight="1">
      <c r="A56" s="782">
        <v>703</v>
      </c>
      <c r="B56" s="123" t="s">
        <v>141</v>
      </c>
      <c r="C56" s="112" t="s">
        <v>142</v>
      </c>
      <c r="D56" s="920" t="s">
        <v>143</v>
      </c>
      <c r="E56" s="125" t="s">
        <v>144</v>
      </c>
      <c r="F56" s="127" t="s">
        <v>60</v>
      </c>
      <c r="G56" s="37" t="s">
        <v>145</v>
      </c>
      <c r="H56" s="133" t="s">
        <v>85</v>
      </c>
      <c r="I56" s="917" t="s">
        <v>32</v>
      </c>
      <c r="J56" s="917" t="s">
        <v>105</v>
      </c>
      <c r="K56" s="917" t="s">
        <v>146</v>
      </c>
      <c r="L56" s="917" t="s">
        <v>129</v>
      </c>
      <c r="M56" s="941">
        <v>325000</v>
      </c>
      <c r="N56" s="941">
        <v>322611.73</v>
      </c>
      <c r="O56" s="944">
        <v>333800</v>
      </c>
      <c r="P56" s="944">
        <v>698100</v>
      </c>
      <c r="Q56" s="944">
        <v>724400</v>
      </c>
      <c r="R56" s="944">
        <v>724400</v>
      </c>
      <c r="S56" s="936">
        <v>3</v>
      </c>
    </row>
    <row r="57" spans="1:19" s="6" customFormat="1" ht="174" customHeight="1">
      <c r="A57" s="783"/>
      <c r="B57" s="123"/>
      <c r="C57" s="112"/>
      <c r="D57" s="921"/>
      <c r="E57" s="125" t="s">
        <v>147</v>
      </c>
      <c r="F57" s="127" t="s">
        <v>60</v>
      </c>
      <c r="G57" s="37" t="s">
        <v>148</v>
      </c>
      <c r="H57" s="133" t="s">
        <v>85</v>
      </c>
      <c r="I57" s="918"/>
      <c r="J57" s="918"/>
      <c r="K57" s="918"/>
      <c r="L57" s="918"/>
      <c r="M57" s="942"/>
      <c r="N57" s="942"/>
      <c r="O57" s="945"/>
      <c r="P57" s="945"/>
      <c r="Q57" s="945"/>
      <c r="R57" s="945"/>
      <c r="S57" s="937"/>
    </row>
    <row r="58" spans="1:19" s="6" customFormat="1" ht="174" customHeight="1">
      <c r="A58" s="783"/>
      <c r="B58" s="123"/>
      <c r="C58" s="112"/>
      <c r="D58" s="921"/>
      <c r="E58" s="126" t="s">
        <v>149</v>
      </c>
      <c r="F58" s="128" t="s">
        <v>60</v>
      </c>
      <c r="G58" s="38" t="s">
        <v>150</v>
      </c>
      <c r="H58" s="134" t="s">
        <v>85</v>
      </c>
      <c r="I58" s="108"/>
      <c r="J58" s="108"/>
      <c r="K58" s="108"/>
      <c r="L58" s="108"/>
      <c r="M58" s="137"/>
      <c r="N58" s="137"/>
      <c r="O58" s="140"/>
      <c r="P58" s="140"/>
      <c r="Q58" s="140"/>
      <c r="R58" s="140"/>
      <c r="S58" s="500"/>
    </row>
    <row r="59" spans="1:19" s="6" customFormat="1" ht="120" customHeight="1">
      <c r="A59" s="784"/>
      <c r="B59" s="123"/>
      <c r="C59" s="112"/>
      <c r="D59" s="958"/>
      <c r="E59" s="27" t="s">
        <v>151</v>
      </c>
      <c r="F59" s="24" t="s">
        <v>152</v>
      </c>
      <c r="G59" s="25" t="s">
        <v>153</v>
      </c>
      <c r="H59" s="134" t="s">
        <v>31</v>
      </c>
      <c r="I59" s="8" t="s">
        <v>32</v>
      </c>
      <c r="J59" s="106" t="s">
        <v>105</v>
      </c>
      <c r="K59" s="106" t="s">
        <v>146</v>
      </c>
      <c r="L59" s="106" t="s">
        <v>43</v>
      </c>
      <c r="M59" s="9">
        <v>180000</v>
      </c>
      <c r="N59" s="9">
        <v>159850.68</v>
      </c>
      <c r="O59" s="10">
        <v>489500</v>
      </c>
      <c r="P59" s="10">
        <v>394800</v>
      </c>
      <c r="Q59" s="10">
        <v>394800</v>
      </c>
      <c r="R59" s="10">
        <v>394800</v>
      </c>
      <c r="S59" s="488">
        <v>3</v>
      </c>
    </row>
    <row r="60" spans="1:19" s="6" customFormat="1" ht="112.5" customHeight="1">
      <c r="A60" s="782">
        <v>703</v>
      </c>
      <c r="B60" s="768" t="s">
        <v>154</v>
      </c>
      <c r="C60" s="788" t="s">
        <v>155</v>
      </c>
      <c r="D60" s="922" t="s">
        <v>156</v>
      </c>
      <c r="E60" s="906" t="s">
        <v>151</v>
      </c>
      <c r="F60" s="956" t="s">
        <v>152</v>
      </c>
      <c r="G60" s="970" t="s">
        <v>153</v>
      </c>
      <c r="H60" s="940" t="s">
        <v>31</v>
      </c>
      <c r="I60" s="8" t="s">
        <v>32</v>
      </c>
      <c r="J60" s="8" t="s">
        <v>105</v>
      </c>
      <c r="K60" s="8" t="s">
        <v>157</v>
      </c>
      <c r="L60" s="8" t="s">
        <v>135</v>
      </c>
      <c r="M60" s="9">
        <v>192180</v>
      </c>
      <c r="N60" s="9">
        <v>181994</v>
      </c>
      <c r="O60" s="10">
        <v>148770</v>
      </c>
      <c r="P60" s="10">
        <v>204200</v>
      </c>
      <c r="Q60" s="10">
        <v>204200</v>
      </c>
      <c r="R60" s="10">
        <v>204200</v>
      </c>
      <c r="S60" s="488">
        <v>3</v>
      </c>
    </row>
    <row r="61" spans="1:19" s="6" customFormat="1" ht="43.5" customHeight="1">
      <c r="A61" s="783"/>
      <c r="B61" s="769"/>
      <c r="C61" s="789"/>
      <c r="D61" s="923"/>
      <c r="E61" s="897"/>
      <c r="F61" s="899"/>
      <c r="G61" s="971"/>
      <c r="H61" s="911"/>
      <c r="I61" s="8" t="s">
        <v>32</v>
      </c>
      <c r="J61" s="8" t="s">
        <v>105</v>
      </c>
      <c r="K61" s="8" t="s">
        <v>157</v>
      </c>
      <c r="L61" s="8" t="s">
        <v>43</v>
      </c>
      <c r="M61" s="135"/>
      <c r="N61" s="135"/>
      <c r="O61" s="138">
        <v>49700</v>
      </c>
      <c r="P61" s="135"/>
      <c r="Q61" s="135"/>
      <c r="R61" s="135"/>
      <c r="S61" s="488">
        <v>3</v>
      </c>
    </row>
    <row r="62" spans="1:19" s="6" customFormat="1" ht="43.5" customHeight="1">
      <c r="A62" s="783"/>
      <c r="B62" s="769"/>
      <c r="C62" s="789"/>
      <c r="D62" s="923"/>
      <c r="E62" s="897"/>
      <c r="F62" s="899"/>
      <c r="G62" s="971"/>
      <c r="H62" s="911"/>
      <c r="I62" s="8" t="s">
        <v>32</v>
      </c>
      <c r="J62" s="8" t="s">
        <v>105</v>
      </c>
      <c r="K62" s="8" t="s">
        <v>157</v>
      </c>
      <c r="L62" s="8" t="s">
        <v>44</v>
      </c>
      <c r="M62" s="135"/>
      <c r="N62" s="135"/>
      <c r="O62" s="138">
        <v>5115</v>
      </c>
      <c r="P62" s="164">
        <v>204200</v>
      </c>
      <c r="Q62" s="164">
        <v>204200</v>
      </c>
      <c r="R62" s="164">
        <v>204200</v>
      </c>
      <c r="S62" s="488">
        <v>3</v>
      </c>
    </row>
    <row r="63" spans="1:19" s="6" customFormat="1" ht="39.75" customHeight="1">
      <c r="A63" s="784"/>
      <c r="B63" s="770"/>
      <c r="C63" s="790"/>
      <c r="D63" s="924"/>
      <c r="E63" s="898"/>
      <c r="F63" s="900"/>
      <c r="G63" s="972"/>
      <c r="H63" s="912"/>
      <c r="I63" s="8" t="s">
        <v>32</v>
      </c>
      <c r="J63" s="8" t="s">
        <v>105</v>
      </c>
      <c r="K63" s="8" t="s">
        <v>157</v>
      </c>
      <c r="L63" s="8" t="s">
        <v>158</v>
      </c>
      <c r="M63" s="135">
        <v>1020</v>
      </c>
      <c r="N63" s="135">
        <v>1013</v>
      </c>
      <c r="O63" s="138">
        <v>615</v>
      </c>
      <c r="P63" s="135"/>
      <c r="Q63" s="135"/>
      <c r="R63" s="135"/>
      <c r="S63" s="488">
        <v>3</v>
      </c>
    </row>
    <row r="64" spans="1:19" s="6" customFormat="1" ht="121.5" customHeight="1">
      <c r="A64" s="490">
        <v>703</v>
      </c>
      <c r="B64" s="122" t="s">
        <v>159</v>
      </c>
      <c r="C64" s="111" t="s">
        <v>160</v>
      </c>
      <c r="D64" s="114" t="s">
        <v>161</v>
      </c>
      <c r="E64" s="131" t="s">
        <v>162</v>
      </c>
      <c r="F64" s="153" t="s">
        <v>60</v>
      </c>
      <c r="G64" s="146">
        <v>45407</v>
      </c>
      <c r="H64" s="26" t="s">
        <v>85</v>
      </c>
      <c r="I64" s="8" t="s">
        <v>32</v>
      </c>
      <c r="J64" s="8" t="s">
        <v>105</v>
      </c>
      <c r="K64" s="8" t="s">
        <v>163</v>
      </c>
      <c r="L64" s="8" t="s">
        <v>43</v>
      </c>
      <c r="M64" s="135">
        <v>900000</v>
      </c>
      <c r="N64" s="135">
        <v>900000</v>
      </c>
      <c r="O64" s="138">
        <v>500000</v>
      </c>
      <c r="P64" s="138">
        <v>520000</v>
      </c>
      <c r="Q64" s="138">
        <v>520000</v>
      </c>
      <c r="R64" s="138">
        <v>520000</v>
      </c>
      <c r="S64" s="488">
        <v>3</v>
      </c>
    </row>
    <row r="65" spans="1:19" s="6" customFormat="1" ht="210" customHeight="1">
      <c r="A65" s="490">
        <v>703</v>
      </c>
      <c r="B65" s="122" t="s">
        <v>164</v>
      </c>
      <c r="C65" s="111" t="s">
        <v>165</v>
      </c>
      <c r="D65" s="39" t="s">
        <v>156</v>
      </c>
      <c r="E65" s="131" t="s">
        <v>166</v>
      </c>
      <c r="F65" s="24" t="s">
        <v>60</v>
      </c>
      <c r="G65" s="25"/>
      <c r="H65" s="26"/>
      <c r="I65" s="8" t="s">
        <v>32</v>
      </c>
      <c r="J65" s="8" t="s">
        <v>105</v>
      </c>
      <c r="K65" s="8" t="s">
        <v>167</v>
      </c>
      <c r="L65" s="8" t="s">
        <v>43</v>
      </c>
      <c r="M65" s="135">
        <v>292000</v>
      </c>
      <c r="N65" s="135">
        <v>247593.60000000001</v>
      </c>
      <c r="O65" s="138">
        <v>350000</v>
      </c>
      <c r="P65" s="138">
        <v>364000</v>
      </c>
      <c r="Q65" s="138">
        <v>364000</v>
      </c>
      <c r="R65" s="138">
        <v>364000</v>
      </c>
      <c r="S65" s="488">
        <v>3</v>
      </c>
    </row>
    <row r="66" spans="1:19" s="6" customFormat="1" ht="120">
      <c r="A66" s="782">
        <v>703</v>
      </c>
      <c r="B66" s="768" t="s">
        <v>168</v>
      </c>
      <c r="C66" s="788" t="s">
        <v>169</v>
      </c>
      <c r="D66" s="922" t="s">
        <v>170</v>
      </c>
      <c r="E66" s="131" t="s">
        <v>171</v>
      </c>
      <c r="F66" s="153" t="s">
        <v>172</v>
      </c>
      <c r="G66" s="146">
        <v>45321</v>
      </c>
      <c r="H66" s="132" t="s">
        <v>85</v>
      </c>
      <c r="I66" s="106" t="s">
        <v>32</v>
      </c>
      <c r="J66" s="106" t="s">
        <v>105</v>
      </c>
      <c r="K66" s="106" t="s">
        <v>173</v>
      </c>
      <c r="L66" s="106" t="s">
        <v>43</v>
      </c>
      <c r="M66" s="135"/>
      <c r="N66" s="135"/>
      <c r="O66" s="138">
        <v>173250</v>
      </c>
      <c r="P66" s="138">
        <v>180300</v>
      </c>
      <c r="Q66" s="138">
        <v>180300</v>
      </c>
      <c r="R66" s="138">
        <v>180300</v>
      </c>
      <c r="S66" s="488">
        <v>3</v>
      </c>
    </row>
    <row r="67" spans="1:19" s="6" customFormat="1" ht="155.25" customHeight="1">
      <c r="A67" s="784"/>
      <c r="B67" s="770"/>
      <c r="C67" s="790"/>
      <c r="D67" s="924"/>
      <c r="E67" s="126" t="s">
        <v>174</v>
      </c>
      <c r="F67" s="128" t="s">
        <v>60</v>
      </c>
      <c r="G67" s="144">
        <v>45349</v>
      </c>
      <c r="H67" s="134" t="s">
        <v>31</v>
      </c>
      <c r="I67" s="108"/>
      <c r="J67" s="108"/>
      <c r="K67" s="108"/>
      <c r="L67" s="108"/>
      <c r="M67" s="137"/>
      <c r="N67" s="136"/>
      <c r="O67" s="140"/>
      <c r="P67" s="140"/>
      <c r="Q67" s="139"/>
      <c r="R67" s="139"/>
      <c r="S67" s="500"/>
    </row>
    <row r="68" spans="1:19" ht="73.5" customHeight="1">
      <c r="A68" s="490">
        <v>703</v>
      </c>
      <c r="B68" s="122" t="s">
        <v>175</v>
      </c>
      <c r="C68" s="788" t="s">
        <v>176</v>
      </c>
      <c r="D68" s="115" t="s">
        <v>122</v>
      </c>
      <c r="E68" s="923" t="s">
        <v>177</v>
      </c>
      <c r="F68" s="745" t="s">
        <v>178</v>
      </c>
      <c r="G68" s="969" t="s">
        <v>179</v>
      </c>
      <c r="H68" s="911" t="s">
        <v>180</v>
      </c>
      <c r="I68" s="107" t="s">
        <v>32</v>
      </c>
      <c r="J68" s="107" t="s">
        <v>105</v>
      </c>
      <c r="K68" s="107" t="s">
        <v>181</v>
      </c>
      <c r="L68" s="107" t="s">
        <v>35</v>
      </c>
      <c r="M68" s="942">
        <f>SUM(M70:M80)</f>
        <v>16078900</v>
      </c>
      <c r="N68" s="941">
        <f>SUM(N70:N80)</f>
        <v>15130665.060000001</v>
      </c>
      <c r="O68" s="944">
        <f>O77+O75+O74+O73+O71+O70+O72</f>
        <v>32811500</v>
      </c>
      <c r="P68" s="944">
        <f>P77+P75+P74+P73+P71+P70+P72</f>
        <v>26622300</v>
      </c>
      <c r="Q68" s="944">
        <f>Q77+Q75+Q74+Q73+Q71+Q70+Q72</f>
        <v>29241800</v>
      </c>
      <c r="R68" s="944">
        <f>R77+R75+R74+R73+R71+R70+R72</f>
        <v>19886800</v>
      </c>
      <c r="S68" s="936">
        <v>3</v>
      </c>
    </row>
    <row r="69" spans="1:19" ht="66.75" customHeight="1">
      <c r="A69" s="491"/>
      <c r="B69" s="123"/>
      <c r="C69" s="789"/>
      <c r="D69" s="115"/>
      <c r="E69" s="923"/>
      <c r="F69" s="745"/>
      <c r="G69" s="969"/>
      <c r="H69" s="911"/>
      <c r="I69" s="162"/>
      <c r="J69" s="162"/>
      <c r="K69" s="162"/>
      <c r="L69" s="162"/>
      <c r="M69" s="943"/>
      <c r="N69" s="943"/>
      <c r="O69" s="946"/>
      <c r="P69" s="946"/>
      <c r="Q69" s="946"/>
      <c r="R69" s="946"/>
      <c r="S69" s="938"/>
    </row>
    <row r="70" spans="1:19" s="6" customFormat="1" ht="15" customHeight="1">
      <c r="A70" s="491"/>
      <c r="B70" s="123"/>
      <c r="C70" s="789"/>
      <c r="D70" s="115"/>
      <c r="E70" s="923"/>
      <c r="F70" s="745"/>
      <c r="G70" s="969"/>
      <c r="H70" s="911"/>
      <c r="I70" s="161" t="s">
        <v>32</v>
      </c>
      <c r="J70" s="161" t="s">
        <v>105</v>
      </c>
      <c r="K70" s="161" t="s">
        <v>181</v>
      </c>
      <c r="L70" s="161" t="s">
        <v>182</v>
      </c>
      <c r="M70" s="7">
        <v>7669000</v>
      </c>
      <c r="N70" s="7">
        <v>7668542.6399999997</v>
      </c>
      <c r="O70" s="7">
        <v>8019000</v>
      </c>
      <c r="P70" s="7">
        <v>8447800</v>
      </c>
      <c r="Q70" s="7">
        <v>8447800</v>
      </c>
      <c r="R70" s="7">
        <v>8447800</v>
      </c>
      <c r="S70" s="489">
        <v>3</v>
      </c>
    </row>
    <row r="71" spans="1:19" s="6" customFormat="1" ht="15" customHeight="1">
      <c r="A71" s="491"/>
      <c r="B71" s="123"/>
      <c r="C71" s="789"/>
      <c r="D71" s="115"/>
      <c r="E71" s="923"/>
      <c r="F71" s="745"/>
      <c r="G71" s="969"/>
      <c r="H71" s="911"/>
      <c r="I71" s="161" t="s">
        <v>32</v>
      </c>
      <c r="J71" s="161" t="s">
        <v>105</v>
      </c>
      <c r="K71" s="161" t="s">
        <v>181</v>
      </c>
      <c r="L71" s="161" t="s">
        <v>183</v>
      </c>
      <c r="M71" s="7">
        <v>2269188</v>
      </c>
      <c r="N71" s="7">
        <v>2269084.66</v>
      </c>
      <c r="O71" s="7">
        <v>2368000</v>
      </c>
      <c r="P71" s="7">
        <v>2551200</v>
      </c>
      <c r="Q71" s="7">
        <v>2551200</v>
      </c>
      <c r="R71" s="7">
        <v>2551200</v>
      </c>
      <c r="S71" s="489">
        <v>3</v>
      </c>
    </row>
    <row r="72" spans="1:19" s="6" customFormat="1" ht="15" customHeight="1">
      <c r="A72" s="491"/>
      <c r="B72" s="123"/>
      <c r="C72" s="789"/>
      <c r="D72" s="115"/>
      <c r="E72" s="923"/>
      <c r="F72" s="745"/>
      <c r="G72" s="969"/>
      <c r="H72" s="911"/>
      <c r="I72" s="161" t="s">
        <v>32</v>
      </c>
      <c r="J72" s="161" t="s">
        <v>105</v>
      </c>
      <c r="K72" s="161" t="s">
        <v>181</v>
      </c>
      <c r="L72" s="161" t="s">
        <v>184</v>
      </c>
      <c r="M72" s="7">
        <v>29712</v>
      </c>
      <c r="N72" s="7">
        <v>29712</v>
      </c>
      <c r="O72" s="7">
        <v>500000</v>
      </c>
      <c r="P72" s="7">
        <v>500000</v>
      </c>
      <c r="Q72" s="7">
        <v>500000</v>
      </c>
      <c r="R72" s="7">
        <v>500000</v>
      </c>
      <c r="S72" s="489">
        <v>3</v>
      </c>
    </row>
    <row r="73" spans="1:19" s="6" customFormat="1" ht="15" customHeight="1">
      <c r="A73" s="491"/>
      <c r="B73" s="123"/>
      <c r="C73" s="789"/>
      <c r="D73" s="115"/>
      <c r="E73" s="923"/>
      <c r="F73" s="745"/>
      <c r="G73" s="969"/>
      <c r="H73" s="911"/>
      <c r="I73" s="161" t="s">
        <v>32</v>
      </c>
      <c r="J73" s="161" t="s">
        <v>105</v>
      </c>
      <c r="K73" s="161" t="s">
        <v>181</v>
      </c>
      <c r="L73" s="161" t="s">
        <v>43</v>
      </c>
      <c r="M73" s="7">
        <v>3414000</v>
      </c>
      <c r="N73" s="7">
        <v>2825489.25</v>
      </c>
      <c r="O73" s="7">
        <v>19182500</v>
      </c>
      <c r="P73" s="7">
        <v>11961400</v>
      </c>
      <c r="Q73" s="7">
        <v>14469300</v>
      </c>
      <c r="R73" s="7">
        <v>5114300</v>
      </c>
      <c r="S73" s="489">
        <v>3</v>
      </c>
    </row>
    <row r="74" spans="1:19" s="6" customFormat="1" ht="144" customHeight="1">
      <c r="A74" s="491"/>
      <c r="B74" s="123"/>
      <c r="C74" s="789"/>
      <c r="D74" s="115"/>
      <c r="E74" s="923"/>
      <c r="F74" s="745"/>
      <c r="G74" s="969"/>
      <c r="H74" s="911"/>
      <c r="I74" s="161" t="s">
        <v>32</v>
      </c>
      <c r="J74" s="161" t="s">
        <v>105</v>
      </c>
      <c r="K74" s="161" t="s">
        <v>181</v>
      </c>
      <c r="L74" s="161" t="s">
        <v>129</v>
      </c>
      <c r="M74" s="7">
        <v>2524000</v>
      </c>
      <c r="N74" s="7">
        <v>2183009.19</v>
      </c>
      <c r="O74" s="7">
        <v>2555300</v>
      </c>
      <c r="P74" s="7">
        <v>2975200</v>
      </c>
      <c r="Q74" s="7">
        <v>3086800</v>
      </c>
      <c r="R74" s="7">
        <v>3086800</v>
      </c>
      <c r="S74" s="489">
        <v>3</v>
      </c>
    </row>
    <row r="75" spans="1:19" s="6" customFormat="1" ht="15" customHeight="1">
      <c r="A75" s="491"/>
      <c r="B75" s="123"/>
      <c r="C75" s="789"/>
      <c r="D75" s="115"/>
      <c r="E75" s="923"/>
      <c r="F75" s="745"/>
      <c r="G75" s="969"/>
      <c r="H75" s="911"/>
      <c r="I75" s="161" t="s">
        <v>32</v>
      </c>
      <c r="J75" s="161" t="s">
        <v>105</v>
      </c>
      <c r="K75" s="161" t="s">
        <v>181</v>
      </c>
      <c r="L75" s="161" t="s">
        <v>135</v>
      </c>
      <c r="M75" s="7">
        <v>170000</v>
      </c>
      <c r="N75" s="7">
        <v>154729.49</v>
      </c>
      <c r="O75" s="7">
        <v>183700</v>
      </c>
      <c r="P75" s="7">
        <v>176700</v>
      </c>
      <c r="Q75" s="7">
        <v>176700</v>
      </c>
      <c r="R75" s="7">
        <v>176700</v>
      </c>
      <c r="S75" s="489">
        <v>3</v>
      </c>
    </row>
    <row r="76" spans="1:19" s="6" customFormat="1" ht="15" customHeight="1">
      <c r="A76" s="491"/>
      <c r="B76" s="123"/>
      <c r="C76" s="789"/>
      <c r="D76" s="115"/>
      <c r="E76" s="923"/>
      <c r="F76" s="745"/>
      <c r="G76" s="969"/>
      <c r="H76" s="911"/>
      <c r="I76" s="5" t="s">
        <v>32</v>
      </c>
      <c r="J76" s="5" t="s">
        <v>105</v>
      </c>
      <c r="K76" s="161" t="s">
        <v>181</v>
      </c>
      <c r="L76" s="5" t="s">
        <v>158</v>
      </c>
      <c r="M76" s="7">
        <v>0</v>
      </c>
      <c r="N76" s="7">
        <v>0</v>
      </c>
      <c r="O76" s="7">
        <v>0</v>
      </c>
      <c r="P76" s="7">
        <v>0</v>
      </c>
      <c r="Q76" s="7">
        <v>0</v>
      </c>
      <c r="R76" s="7">
        <v>0</v>
      </c>
      <c r="S76" s="502">
        <v>3</v>
      </c>
    </row>
    <row r="77" spans="1:19" s="6" customFormat="1" ht="15" customHeight="1">
      <c r="A77" s="491"/>
      <c r="B77" s="123"/>
      <c r="C77" s="789"/>
      <c r="D77" s="115"/>
      <c r="E77" s="923"/>
      <c r="F77" s="745"/>
      <c r="G77" s="969"/>
      <c r="H77" s="911"/>
      <c r="I77" s="785" t="s">
        <v>32</v>
      </c>
      <c r="J77" s="785" t="s">
        <v>105</v>
      </c>
      <c r="K77" s="785" t="s">
        <v>181</v>
      </c>
      <c r="L77" s="785" t="s">
        <v>44</v>
      </c>
      <c r="M77" s="976">
        <v>3000</v>
      </c>
      <c r="N77" s="976">
        <v>97.83</v>
      </c>
      <c r="O77" s="976">
        <v>3000</v>
      </c>
      <c r="P77" s="976">
        <v>10000</v>
      </c>
      <c r="Q77" s="976">
        <v>10000</v>
      </c>
      <c r="R77" s="976">
        <v>10000</v>
      </c>
      <c r="S77" s="973">
        <v>3</v>
      </c>
    </row>
    <row r="78" spans="1:19" s="6" customFormat="1" ht="5.25" customHeight="1">
      <c r="A78" s="491"/>
      <c r="B78" s="123"/>
      <c r="C78" s="789"/>
      <c r="D78" s="115"/>
      <c r="E78" s="923"/>
      <c r="F78" s="745"/>
      <c r="G78" s="969"/>
      <c r="H78" s="911"/>
      <c r="I78" s="786"/>
      <c r="J78" s="786"/>
      <c r="K78" s="786"/>
      <c r="L78" s="786"/>
      <c r="M78" s="977"/>
      <c r="N78" s="977"/>
      <c r="O78" s="977"/>
      <c r="P78" s="977"/>
      <c r="Q78" s="977"/>
      <c r="R78" s="977"/>
      <c r="S78" s="974"/>
    </row>
    <row r="79" spans="1:19" s="6" customFormat="1">
      <c r="A79" s="491"/>
      <c r="B79" s="123"/>
      <c r="C79" s="789"/>
      <c r="D79" s="115"/>
      <c r="E79" s="923"/>
      <c r="F79" s="745"/>
      <c r="G79" s="969"/>
      <c r="H79" s="911"/>
      <c r="I79" s="786"/>
      <c r="J79" s="786"/>
      <c r="K79" s="786"/>
      <c r="L79" s="786"/>
      <c r="M79" s="977"/>
      <c r="N79" s="977"/>
      <c r="O79" s="977"/>
      <c r="P79" s="977"/>
      <c r="Q79" s="977"/>
      <c r="R79" s="977"/>
      <c r="S79" s="974"/>
    </row>
    <row r="80" spans="1:19" s="6" customFormat="1" ht="121.5" customHeight="1">
      <c r="A80" s="491"/>
      <c r="B80" s="123"/>
      <c r="C80" s="789"/>
      <c r="D80" s="115"/>
      <c r="E80" s="924"/>
      <c r="F80" s="746"/>
      <c r="G80" s="979"/>
      <c r="H80" s="912"/>
      <c r="I80" s="787"/>
      <c r="J80" s="787"/>
      <c r="K80" s="787"/>
      <c r="L80" s="787"/>
      <c r="M80" s="978"/>
      <c r="N80" s="978"/>
      <c r="O80" s="978"/>
      <c r="P80" s="978"/>
      <c r="Q80" s="978"/>
      <c r="R80" s="978"/>
      <c r="S80" s="975"/>
    </row>
    <row r="81" spans="1:19" ht="126" customHeight="1">
      <c r="A81" s="490">
        <v>703</v>
      </c>
      <c r="B81" s="122" t="s">
        <v>185</v>
      </c>
      <c r="C81" s="788" t="s">
        <v>186</v>
      </c>
      <c r="D81" s="114" t="s">
        <v>122</v>
      </c>
      <c r="E81" s="154" t="s">
        <v>187</v>
      </c>
      <c r="F81" s="157" t="s">
        <v>60</v>
      </c>
      <c r="G81" s="150">
        <v>44351</v>
      </c>
      <c r="H81" s="132" t="s">
        <v>31</v>
      </c>
      <c r="I81" s="917" t="s">
        <v>32</v>
      </c>
      <c r="J81" s="917" t="s">
        <v>105</v>
      </c>
      <c r="K81" s="106" t="s">
        <v>188</v>
      </c>
      <c r="L81" s="106" t="s">
        <v>43</v>
      </c>
      <c r="M81" s="135">
        <v>1977900</v>
      </c>
      <c r="N81" s="135">
        <v>1736192.36</v>
      </c>
      <c r="O81" s="138">
        <v>2383500</v>
      </c>
      <c r="P81" s="138">
        <v>5767400</v>
      </c>
      <c r="Q81" s="138">
        <v>10467400</v>
      </c>
      <c r="R81" s="138">
        <v>1267400</v>
      </c>
      <c r="S81" s="496">
        <v>3</v>
      </c>
    </row>
    <row r="82" spans="1:19" ht="123" customHeight="1">
      <c r="A82" s="493"/>
      <c r="B82" s="124"/>
      <c r="C82" s="790"/>
      <c r="D82" s="145"/>
      <c r="E82" s="156" t="s">
        <v>189</v>
      </c>
      <c r="F82" s="159" t="s">
        <v>60</v>
      </c>
      <c r="G82" s="152">
        <v>43831</v>
      </c>
      <c r="H82" s="134" t="s">
        <v>31</v>
      </c>
      <c r="I82" s="919"/>
      <c r="J82" s="919"/>
      <c r="K82" s="108"/>
      <c r="L82" s="108"/>
      <c r="M82" s="137"/>
      <c r="N82" s="137"/>
      <c r="O82" s="137"/>
      <c r="P82" s="137"/>
      <c r="Q82" s="137"/>
      <c r="R82" s="137"/>
      <c r="S82" s="496"/>
    </row>
    <row r="83" spans="1:19" s="6" customFormat="1" ht="117" customHeight="1">
      <c r="A83" s="491">
        <v>703</v>
      </c>
      <c r="B83" s="122" t="s">
        <v>190</v>
      </c>
      <c r="C83" s="112" t="s">
        <v>191</v>
      </c>
      <c r="D83" s="114" t="s">
        <v>122</v>
      </c>
      <c r="E83" s="155" t="s">
        <v>192</v>
      </c>
      <c r="F83" s="40" t="s">
        <v>60</v>
      </c>
      <c r="G83" s="151">
        <v>44396</v>
      </c>
      <c r="H83" s="41" t="s">
        <v>31</v>
      </c>
      <c r="I83" s="108" t="s">
        <v>32</v>
      </c>
      <c r="J83" s="108" t="s">
        <v>105</v>
      </c>
      <c r="K83" s="108" t="s">
        <v>193</v>
      </c>
      <c r="L83" s="108" t="s">
        <v>35</v>
      </c>
      <c r="M83" s="9">
        <f t="shared" ref="M83:R83" si="7">M84+M85+M86+M87+M88+M89</f>
        <v>12622400</v>
      </c>
      <c r="N83" s="9">
        <f t="shared" si="7"/>
        <v>11368063.799999999</v>
      </c>
      <c r="O83" s="10">
        <f t="shared" si="7"/>
        <v>18527300</v>
      </c>
      <c r="P83" s="10">
        <f>P84+P85+P86+P87+P88+P89</f>
        <v>22205100</v>
      </c>
      <c r="Q83" s="10">
        <f t="shared" si="7"/>
        <v>25964800</v>
      </c>
      <c r="R83" s="10">
        <f t="shared" si="7"/>
        <v>15887700</v>
      </c>
      <c r="S83" s="502">
        <v>3</v>
      </c>
    </row>
    <row r="84" spans="1:19" s="6" customFormat="1" ht="23.25" customHeight="1">
      <c r="A84" s="491"/>
      <c r="B84" s="123"/>
      <c r="C84" s="112"/>
      <c r="D84" s="115"/>
      <c r="E84" s="960" t="s">
        <v>194</v>
      </c>
      <c r="F84" s="40" t="s">
        <v>60</v>
      </c>
      <c r="G84" s="151">
        <v>44396</v>
      </c>
      <c r="H84" s="41" t="s">
        <v>31</v>
      </c>
      <c r="I84" s="163" t="s">
        <v>32</v>
      </c>
      <c r="J84" s="163" t="s">
        <v>105</v>
      </c>
      <c r="K84" s="163" t="s">
        <v>193</v>
      </c>
      <c r="L84" s="163" t="s">
        <v>182</v>
      </c>
      <c r="M84" s="7">
        <v>5649700</v>
      </c>
      <c r="N84" s="7">
        <v>5573226.4100000001</v>
      </c>
      <c r="O84" s="7">
        <v>5973500</v>
      </c>
      <c r="P84" s="7">
        <v>7093300</v>
      </c>
      <c r="Q84" s="7">
        <v>7093300</v>
      </c>
      <c r="R84" s="7">
        <v>7093300</v>
      </c>
      <c r="S84" s="502">
        <v>3</v>
      </c>
    </row>
    <row r="85" spans="1:19" s="6" customFormat="1" ht="24" customHeight="1">
      <c r="A85" s="491"/>
      <c r="B85" s="123"/>
      <c r="C85" s="112"/>
      <c r="D85" s="115"/>
      <c r="E85" s="960"/>
      <c r="F85" s="40"/>
      <c r="G85" s="151"/>
      <c r="H85" s="41"/>
      <c r="I85" s="163" t="s">
        <v>32</v>
      </c>
      <c r="J85" s="163" t="s">
        <v>105</v>
      </c>
      <c r="K85" s="163" t="s">
        <v>193</v>
      </c>
      <c r="L85" s="163" t="s">
        <v>184</v>
      </c>
      <c r="M85" s="7">
        <v>332820</v>
      </c>
      <c r="N85" s="7">
        <v>265820</v>
      </c>
      <c r="O85" s="7">
        <v>31000</v>
      </c>
      <c r="P85" s="7">
        <v>100000</v>
      </c>
      <c r="Q85" s="7">
        <v>100000</v>
      </c>
      <c r="R85" s="7">
        <v>100000</v>
      </c>
      <c r="S85" s="502">
        <v>3</v>
      </c>
    </row>
    <row r="86" spans="1:19" s="6" customFormat="1" ht="18" customHeight="1">
      <c r="A86" s="491"/>
      <c r="B86" s="123"/>
      <c r="C86" s="112"/>
      <c r="D86" s="115"/>
      <c r="E86" s="960"/>
      <c r="F86" s="40"/>
      <c r="G86" s="151"/>
      <c r="H86" s="41"/>
      <c r="I86" s="5" t="s">
        <v>32</v>
      </c>
      <c r="J86" s="5" t="s">
        <v>105</v>
      </c>
      <c r="K86" s="5" t="s">
        <v>193</v>
      </c>
      <c r="L86" s="5" t="s">
        <v>183</v>
      </c>
      <c r="M86" s="7">
        <v>1702380</v>
      </c>
      <c r="N86" s="7">
        <v>1670141.91</v>
      </c>
      <c r="O86" s="7">
        <v>1784000</v>
      </c>
      <c r="P86" s="7">
        <v>2142400</v>
      </c>
      <c r="Q86" s="7">
        <v>2142400</v>
      </c>
      <c r="R86" s="7">
        <v>2142400</v>
      </c>
      <c r="S86" s="502">
        <v>3</v>
      </c>
    </row>
    <row r="87" spans="1:19" s="6" customFormat="1" ht="18" customHeight="1">
      <c r="A87" s="491"/>
      <c r="B87" s="123"/>
      <c r="C87" s="112"/>
      <c r="D87" s="115"/>
      <c r="E87" s="960"/>
      <c r="F87" s="40"/>
      <c r="G87" s="151"/>
      <c r="H87" s="41"/>
      <c r="I87" s="5" t="s">
        <v>32</v>
      </c>
      <c r="J87" s="5" t="s">
        <v>105</v>
      </c>
      <c r="K87" s="5" t="s">
        <v>193</v>
      </c>
      <c r="L87" s="5" t="s">
        <v>43</v>
      </c>
      <c r="M87" s="7">
        <v>4901200</v>
      </c>
      <c r="N87" s="7">
        <v>3824913.28</v>
      </c>
      <c r="O87" s="7">
        <v>10701500</v>
      </c>
      <c r="P87" s="7">
        <v>12816400</v>
      </c>
      <c r="Q87" s="7">
        <v>16576100</v>
      </c>
      <c r="R87" s="7">
        <v>6499000</v>
      </c>
      <c r="S87" s="502">
        <v>3</v>
      </c>
    </row>
    <row r="88" spans="1:19" s="6" customFormat="1" ht="18" customHeight="1">
      <c r="A88" s="491"/>
      <c r="B88" s="123"/>
      <c r="C88" s="112"/>
      <c r="D88" s="115"/>
      <c r="E88" s="960"/>
      <c r="F88" s="40"/>
      <c r="G88" s="151"/>
      <c r="H88" s="41"/>
      <c r="I88" s="5" t="s">
        <v>32</v>
      </c>
      <c r="J88" s="5" t="s">
        <v>105</v>
      </c>
      <c r="K88" s="5" t="s">
        <v>193</v>
      </c>
      <c r="L88" s="5" t="s">
        <v>158</v>
      </c>
      <c r="M88" s="7">
        <v>35300</v>
      </c>
      <c r="N88" s="7">
        <v>33831</v>
      </c>
      <c r="O88" s="7">
        <v>35300</v>
      </c>
      <c r="P88" s="7">
        <v>51000</v>
      </c>
      <c r="Q88" s="7">
        <v>51000</v>
      </c>
      <c r="R88" s="7">
        <v>51000</v>
      </c>
      <c r="S88" s="502">
        <v>3</v>
      </c>
    </row>
    <row r="89" spans="1:19" s="6" customFormat="1" ht="44.25" customHeight="1">
      <c r="A89" s="491"/>
      <c r="B89" s="123"/>
      <c r="C89" s="112"/>
      <c r="D89" s="115"/>
      <c r="E89" s="961"/>
      <c r="F89" s="40"/>
      <c r="G89" s="151"/>
      <c r="H89" s="134"/>
      <c r="I89" s="5" t="s">
        <v>32</v>
      </c>
      <c r="J89" s="5" t="s">
        <v>105</v>
      </c>
      <c r="K89" s="5" t="s">
        <v>193</v>
      </c>
      <c r="L89" s="5" t="s">
        <v>44</v>
      </c>
      <c r="M89" s="7">
        <v>1000</v>
      </c>
      <c r="N89" s="7">
        <v>131.19999999999999</v>
      </c>
      <c r="O89" s="7">
        <v>2000</v>
      </c>
      <c r="P89" s="7">
        <v>2000</v>
      </c>
      <c r="Q89" s="7">
        <v>2000</v>
      </c>
      <c r="R89" s="7">
        <v>2000</v>
      </c>
      <c r="S89" s="502">
        <v>3</v>
      </c>
    </row>
    <row r="90" spans="1:19" ht="74.25" customHeight="1">
      <c r="A90" s="503">
        <v>703</v>
      </c>
      <c r="B90" s="122" t="s">
        <v>195</v>
      </c>
      <c r="C90" s="788" t="s">
        <v>196</v>
      </c>
      <c r="D90" s="114" t="s">
        <v>197</v>
      </c>
      <c r="E90" s="131" t="s">
        <v>198</v>
      </c>
      <c r="F90" s="42" t="s">
        <v>60</v>
      </c>
      <c r="G90" s="146">
        <v>40078</v>
      </c>
      <c r="H90" s="41" t="s">
        <v>31</v>
      </c>
      <c r="I90" s="107" t="s">
        <v>32</v>
      </c>
      <c r="J90" s="107" t="s">
        <v>105</v>
      </c>
      <c r="K90" s="107" t="s">
        <v>199</v>
      </c>
      <c r="L90" s="107" t="s">
        <v>35</v>
      </c>
      <c r="M90" s="9">
        <f t="shared" ref="M90:R90" si="8">SUM(M91:M95)</f>
        <v>3060400</v>
      </c>
      <c r="N90" s="9">
        <f t="shared" si="8"/>
        <v>3039238.8800000004</v>
      </c>
      <c r="O90" s="10">
        <f t="shared" si="8"/>
        <v>2649800</v>
      </c>
      <c r="P90" s="10">
        <f t="shared" si="8"/>
        <v>2380300</v>
      </c>
      <c r="Q90" s="10">
        <f t="shared" si="8"/>
        <v>2386600</v>
      </c>
      <c r="R90" s="10">
        <f t="shared" si="8"/>
        <v>2386600</v>
      </c>
      <c r="S90" s="506">
        <v>3</v>
      </c>
    </row>
    <row r="91" spans="1:19" s="6" customFormat="1" ht="21" customHeight="1">
      <c r="A91" s="507"/>
      <c r="B91" s="123"/>
      <c r="C91" s="789"/>
      <c r="D91" s="115"/>
      <c r="E91" s="897" t="s">
        <v>200</v>
      </c>
      <c r="F91" s="43" t="s">
        <v>60</v>
      </c>
      <c r="G91" s="129">
        <v>42614</v>
      </c>
      <c r="H91" s="41" t="s">
        <v>31</v>
      </c>
      <c r="I91" s="161" t="s">
        <v>32</v>
      </c>
      <c r="J91" s="161" t="s">
        <v>105</v>
      </c>
      <c r="K91" s="5" t="s">
        <v>199</v>
      </c>
      <c r="L91" s="161" t="s">
        <v>182</v>
      </c>
      <c r="M91" s="7">
        <v>1317979.1000000001</v>
      </c>
      <c r="N91" s="7">
        <v>1317834.3</v>
      </c>
      <c r="O91" s="7">
        <v>1259400</v>
      </c>
      <c r="P91" s="7">
        <v>1296400</v>
      </c>
      <c r="Q91" s="7">
        <v>1296400</v>
      </c>
      <c r="R91" s="7">
        <v>1296400</v>
      </c>
      <c r="S91" s="489">
        <v>3</v>
      </c>
    </row>
    <row r="92" spans="1:19" s="6" customFormat="1" ht="24.75" customHeight="1">
      <c r="A92" s="507"/>
      <c r="B92" s="123"/>
      <c r="C92" s="789"/>
      <c r="D92" s="115"/>
      <c r="E92" s="897"/>
      <c r="F92" s="44"/>
      <c r="G92" s="45"/>
      <c r="H92" s="46"/>
      <c r="I92" s="161" t="s">
        <v>32</v>
      </c>
      <c r="J92" s="161" t="s">
        <v>105</v>
      </c>
      <c r="K92" s="5" t="s">
        <v>199</v>
      </c>
      <c r="L92" s="161" t="s">
        <v>183</v>
      </c>
      <c r="M92" s="7">
        <v>359620.9</v>
      </c>
      <c r="N92" s="7">
        <v>359620.9</v>
      </c>
      <c r="O92" s="7">
        <v>380300</v>
      </c>
      <c r="P92" s="7">
        <v>391500</v>
      </c>
      <c r="Q92" s="7">
        <v>391500</v>
      </c>
      <c r="R92" s="7">
        <v>391500</v>
      </c>
      <c r="S92" s="489">
        <v>3</v>
      </c>
    </row>
    <row r="93" spans="1:19" s="6" customFormat="1" ht="54" customHeight="1">
      <c r="A93" s="507"/>
      <c r="B93" s="123"/>
      <c r="C93" s="789"/>
      <c r="D93" s="115"/>
      <c r="E93" s="897"/>
      <c r="F93" s="43"/>
      <c r="G93" s="129"/>
      <c r="H93" s="41"/>
      <c r="I93" s="161" t="s">
        <v>32</v>
      </c>
      <c r="J93" s="161" t="s">
        <v>105</v>
      </c>
      <c r="K93" s="5" t="s">
        <v>199</v>
      </c>
      <c r="L93" s="161" t="s">
        <v>43</v>
      </c>
      <c r="M93" s="7">
        <v>1267000</v>
      </c>
      <c r="N93" s="7">
        <v>1263056.48</v>
      </c>
      <c r="O93" s="7">
        <v>906900</v>
      </c>
      <c r="P93" s="7">
        <v>571400</v>
      </c>
      <c r="Q93" s="7">
        <v>573200</v>
      </c>
      <c r="R93" s="7">
        <v>573200</v>
      </c>
      <c r="S93" s="489">
        <v>3</v>
      </c>
    </row>
    <row r="94" spans="1:19" s="6" customFormat="1" ht="187.5" customHeight="1">
      <c r="A94" s="507"/>
      <c r="B94" s="123"/>
      <c r="C94" s="789"/>
      <c r="D94" s="115"/>
      <c r="E94" s="171" t="s">
        <v>201</v>
      </c>
      <c r="F94" s="43" t="s">
        <v>60</v>
      </c>
      <c r="G94" s="129">
        <v>44927</v>
      </c>
      <c r="H94" s="41" t="s">
        <v>85</v>
      </c>
      <c r="I94" s="161" t="s">
        <v>32</v>
      </c>
      <c r="J94" s="161" t="s">
        <v>105</v>
      </c>
      <c r="K94" s="5" t="s">
        <v>199</v>
      </c>
      <c r="L94" s="161" t="s">
        <v>129</v>
      </c>
      <c r="M94" s="7">
        <v>114800</v>
      </c>
      <c r="N94" s="7">
        <v>98727.2</v>
      </c>
      <c r="O94" s="7">
        <v>101200</v>
      </c>
      <c r="P94" s="7">
        <v>119000</v>
      </c>
      <c r="Q94" s="7">
        <v>123500</v>
      </c>
      <c r="R94" s="7">
        <v>123500</v>
      </c>
      <c r="S94" s="489">
        <v>3</v>
      </c>
    </row>
    <row r="95" spans="1:19" s="6" customFormat="1" ht="180" customHeight="1">
      <c r="A95" s="507"/>
      <c r="B95" s="123"/>
      <c r="C95" s="789"/>
      <c r="D95" s="115"/>
      <c r="E95" s="47" t="s">
        <v>147</v>
      </c>
      <c r="F95" s="43" t="s">
        <v>60</v>
      </c>
      <c r="G95" s="129">
        <v>45292</v>
      </c>
      <c r="H95" s="41" t="s">
        <v>85</v>
      </c>
      <c r="I95" s="161" t="s">
        <v>32</v>
      </c>
      <c r="J95" s="161" t="s">
        <v>105</v>
      </c>
      <c r="K95" s="161" t="s">
        <v>199</v>
      </c>
      <c r="L95" s="161" t="s">
        <v>44</v>
      </c>
      <c r="M95" s="164">
        <v>1000</v>
      </c>
      <c r="N95" s="164">
        <v>0</v>
      </c>
      <c r="O95" s="164">
        <v>2000</v>
      </c>
      <c r="P95" s="164">
        <v>2000</v>
      </c>
      <c r="Q95" s="164">
        <v>2000</v>
      </c>
      <c r="R95" s="164">
        <v>2000</v>
      </c>
      <c r="S95" s="489">
        <v>3</v>
      </c>
    </row>
    <row r="96" spans="1:19" s="6" customFormat="1" ht="180" customHeight="1">
      <c r="A96" s="507"/>
      <c r="B96" s="123"/>
      <c r="C96" s="112"/>
      <c r="D96" s="115"/>
      <c r="E96" s="48" t="s">
        <v>149</v>
      </c>
      <c r="F96" s="43" t="s">
        <v>60</v>
      </c>
      <c r="G96" s="129">
        <v>45658</v>
      </c>
      <c r="H96" s="41" t="s">
        <v>85</v>
      </c>
      <c r="I96" s="162"/>
      <c r="J96" s="162"/>
      <c r="K96" s="163"/>
      <c r="L96" s="162"/>
      <c r="M96" s="166"/>
      <c r="N96" s="166"/>
      <c r="O96" s="166"/>
      <c r="P96" s="165"/>
      <c r="Q96" s="165"/>
      <c r="R96" s="165"/>
      <c r="S96" s="508"/>
    </row>
    <row r="97" spans="1:19" ht="88.5" customHeight="1">
      <c r="A97" s="490">
        <v>703</v>
      </c>
      <c r="B97" s="122" t="s">
        <v>202</v>
      </c>
      <c r="C97" s="788" t="s">
        <v>203</v>
      </c>
      <c r="D97" s="114" t="s">
        <v>122</v>
      </c>
      <c r="E97" s="131" t="s">
        <v>204</v>
      </c>
      <c r="F97" s="153" t="s">
        <v>60</v>
      </c>
      <c r="G97" s="146">
        <v>42732</v>
      </c>
      <c r="H97" s="132" t="s">
        <v>31</v>
      </c>
      <c r="I97" s="106" t="s">
        <v>32</v>
      </c>
      <c r="J97" s="106" t="s">
        <v>105</v>
      </c>
      <c r="K97" s="106" t="s">
        <v>205</v>
      </c>
      <c r="L97" s="106" t="s">
        <v>35</v>
      </c>
      <c r="M97" s="9">
        <f t="shared" ref="M97:R97" si="9">SUM(M98:M101)</f>
        <v>4527800</v>
      </c>
      <c r="N97" s="9">
        <f t="shared" si="9"/>
        <v>4513110.8499999996</v>
      </c>
      <c r="O97" s="10">
        <v>4473000</v>
      </c>
      <c r="P97" s="10">
        <f t="shared" si="9"/>
        <v>4410300</v>
      </c>
      <c r="Q97" s="10">
        <f t="shared" si="9"/>
        <v>4410300</v>
      </c>
      <c r="R97" s="10">
        <f t="shared" si="9"/>
        <v>4410300</v>
      </c>
      <c r="S97" s="488">
        <v>3</v>
      </c>
    </row>
    <row r="98" spans="1:19" s="6" customFormat="1" ht="15" customHeight="1">
      <c r="A98" s="491"/>
      <c r="B98" s="123"/>
      <c r="C98" s="789"/>
      <c r="D98" s="115"/>
      <c r="E98" s="923" t="s">
        <v>206</v>
      </c>
      <c r="F98" s="899" t="s">
        <v>60</v>
      </c>
      <c r="G98" s="901">
        <v>42793</v>
      </c>
      <c r="H98" s="911" t="s">
        <v>31</v>
      </c>
      <c r="I98" s="161" t="s">
        <v>32</v>
      </c>
      <c r="J98" s="161" t="s">
        <v>105</v>
      </c>
      <c r="K98" s="161" t="s">
        <v>205</v>
      </c>
      <c r="L98" s="161" t="s">
        <v>182</v>
      </c>
      <c r="M98" s="7">
        <v>2320400</v>
      </c>
      <c r="N98" s="7">
        <v>2319169.8199999998</v>
      </c>
      <c r="O98" s="7">
        <v>2382400</v>
      </c>
      <c r="P98" s="7">
        <v>2444100</v>
      </c>
      <c r="Q98" s="7">
        <v>2444100</v>
      </c>
      <c r="R98" s="7">
        <v>2444100</v>
      </c>
      <c r="S98" s="489">
        <v>3</v>
      </c>
    </row>
    <row r="99" spans="1:19" s="6" customFormat="1" ht="15" customHeight="1">
      <c r="A99" s="491"/>
      <c r="B99" s="123"/>
      <c r="C99" s="789"/>
      <c r="D99" s="115"/>
      <c r="E99" s="923"/>
      <c r="F99" s="899"/>
      <c r="G99" s="901"/>
      <c r="H99" s="911"/>
      <c r="I99" s="161" t="s">
        <v>32</v>
      </c>
      <c r="J99" s="161" t="s">
        <v>105</v>
      </c>
      <c r="K99" s="161" t="s">
        <v>205</v>
      </c>
      <c r="L99" s="161" t="s">
        <v>183</v>
      </c>
      <c r="M99" s="7">
        <v>689900</v>
      </c>
      <c r="N99" s="7">
        <v>687021.32</v>
      </c>
      <c r="O99" s="7">
        <v>719500</v>
      </c>
      <c r="P99" s="7">
        <v>738100</v>
      </c>
      <c r="Q99" s="7">
        <v>738100</v>
      </c>
      <c r="R99" s="7">
        <v>738100</v>
      </c>
      <c r="S99" s="489">
        <v>3</v>
      </c>
    </row>
    <row r="100" spans="1:19" s="6" customFormat="1" ht="15" customHeight="1">
      <c r="A100" s="491"/>
      <c r="B100" s="123"/>
      <c r="C100" s="789"/>
      <c r="D100" s="115"/>
      <c r="E100" s="923"/>
      <c r="F100" s="899"/>
      <c r="G100" s="901"/>
      <c r="H100" s="911"/>
      <c r="I100" s="161" t="s">
        <v>32</v>
      </c>
      <c r="J100" s="161" t="s">
        <v>105</v>
      </c>
      <c r="K100" s="161" t="s">
        <v>205</v>
      </c>
      <c r="L100" s="161" t="s">
        <v>43</v>
      </c>
      <c r="M100" s="7">
        <v>1516500</v>
      </c>
      <c r="N100" s="7">
        <v>1506812</v>
      </c>
      <c r="O100" s="7">
        <v>1369100</v>
      </c>
      <c r="P100" s="7">
        <v>1226100</v>
      </c>
      <c r="Q100" s="7">
        <v>1226100</v>
      </c>
      <c r="R100" s="7">
        <v>1226100</v>
      </c>
      <c r="S100" s="489">
        <v>3</v>
      </c>
    </row>
    <row r="101" spans="1:19" s="6" customFormat="1" ht="83.25" customHeight="1">
      <c r="A101" s="493"/>
      <c r="B101" s="124"/>
      <c r="C101" s="790"/>
      <c r="D101" s="145"/>
      <c r="E101" s="924"/>
      <c r="F101" s="900"/>
      <c r="G101" s="144"/>
      <c r="H101" s="912"/>
      <c r="I101" s="161" t="s">
        <v>32</v>
      </c>
      <c r="J101" s="161" t="s">
        <v>105</v>
      </c>
      <c r="K101" s="161" t="s">
        <v>205</v>
      </c>
      <c r="L101" s="161" t="s">
        <v>44</v>
      </c>
      <c r="M101" s="7">
        <v>1000</v>
      </c>
      <c r="N101" s="7">
        <v>107.71</v>
      </c>
      <c r="O101" s="7">
        <v>2000</v>
      </c>
      <c r="P101" s="7">
        <v>2000</v>
      </c>
      <c r="Q101" s="7">
        <v>2000</v>
      </c>
      <c r="R101" s="7">
        <v>2000</v>
      </c>
      <c r="S101" s="489">
        <v>3</v>
      </c>
    </row>
    <row r="102" spans="1:19" s="6" customFormat="1" ht="182.25" customHeight="1">
      <c r="A102" s="493">
        <v>703</v>
      </c>
      <c r="B102" s="122" t="s">
        <v>207</v>
      </c>
      <c r="C102" s="113" t="s">
        <v>208</v>
      </c>
      <c r="D102" s="39" t="s">
        <v>209</v>
      </c>
      <c r="E102" s="118" t="s">
        <v>210</v>
      </c>
      <c r="F102" s="128" t="s">
        <v>211</v>
      </c>
      <c r="G102" s="144" t="s">
        <v>212</v>
      </c>
      <c r="H102" s="134" t="s">
        <v>85</v>
      </c>
      <c r="I102" s="106" t="s">
        <v>32</v>
      </c>
      <c r="J102" s="106" t="s">
        <v>105</v>
      </c>
      <c r="K102" s="106" t="s">
        <v>213</v>
      </c>
      <c r="L102" s="106" t="s">
        <v>214</v>
      </c>
      <c r="M102" s="7"/>
      <c r="N102" s="7"/>
      <c r="O102" s="10">
        <v>5000000</v>
      </c>
      <c r="P102" s="7"/>
      <c r="Q102" s="7"/>
      <c r="R102" s="7"/>
      <c r="S102" s="489">
        <v>3</v>
      </c>
    </row>
    <row r="103" spans="1:19" s="6" customFormat="1" ht="409.5" customHeight="1">
      <c r="A103" s="490">
        <v>703</v>
      </c>
      <c r="B103" s="122" t="s">
        <v>215</v>
      </c>
      <c r="C103" s="111" t="s">
        <v>216</v>
      </c>
      <c r="D103" s="114" t="s">
        <v>217</v>
      </c>
      <c r="E103" s="116" t="s">
        <v>218</v>
      </c>
      <c r="F103" s="127" t="s">
        <v>60</v>
      </c>
      <c r="G103" s="129" t="s">
        <v>219</v>
      </c>
      <c r="H103" s="133" t="s">
        <v>31</v>
      </c>
      <c r="I103" s="106" t="s">
        <v>32</v>
      </c>
      <c r="J103" s="106" t="s">
        <v>105</v>
      </c>
      <c r="K103" s="106" t="s">
        <v>220</v>
      </c>
      <c r="L103" s="106" t="s">
        <v>43</v>
      </c>
      <c r="M103" s="135">
        <v>4078140</v>
      </c>
      <c r="N103" s="135">
        <v>4078140</v>
      </c>
      <c r="O103" s="138">
        <v>2005280</v>
      </c>
      <c r="P103" s="135"/>
      <c r="Q103" s="135"/>
      <c r="R103" s="135"/>
      <c r="S103" s="489">
        <v>3</v>
      </c>
    </row>
    <row r="104" spans="1:19" s="6" customFormat="1" ht="409.5" customHeight="1">
      <c r="A104" s="493"/>
      <c r="B104" s="124"/>
      <c r="C104" s="113"/>
      <c r="D104" s="115"/>
      <c r="E104" s="117" t="s">
        <v>221</v>
      </c>
      <c r="F104" s="128" t="s">
        <v>60</v>
      </c>
      <c r="G104" s="144" t="s">
        <v>222</v>
      </c>
      <c r="H104" s="134" t="s">
        <v>31</v>
      </c>
      <c r="I104" s="108"/>
      <c r="J104" s="108"/>
      <c r="K104" s="108"/>
      <c r="L104" s="108"/>
      <c r="M104" s="137"/>
      <c r="N104" s="137"/>
      <c r="O104" s="140"/>
      <c r="P104" s="137"/>
      <c r="Q104" s="137"/>
      <c r="R104" s="137"/>
      <c r="S104" s="494"/>
    </row>
    <row r="105" spans="1:19" s="6" customFormat="1" ht="234" customHeight="1">
      <c r="A105" s="491">
        <v>703</v>
      </c>
      <c r="B105" s="123" t="s">
        <v>223</v>
      </c>
      <c r="C105" s="111" t="s">
        <v>224</v>
      </c>
      <c r="D105" s="114" t="s">
        <v>225</v>
      </c>
      <c r="E105" s="116" t="s">
        <v>226</v>
      </c>
      <c r="F105" s="127" t="s">
        <v>60</v>
      </c>
      <c r="G105" s="129">
        <v>44620</v>
      </c>
      <c r="H105" s="132" t="s">
        <v>31</v>
      </c>
      <c r="I105" s="106" t="s">
        <v>32</v>
      </c>
      <c r="J105" s="106" t="s">
        <v>105</v>
      </c>
      <c r="K105" s="106" t="s">
        <v>227</v>
      </c>
      <c r="L105" s="106" t="s">
        <v>43</v>
      </c>
      <c r="M105" s="135">
        <v>3521000</v>
      </c>
      <c r="N105" s="135">
        <v>1168640</v>
      </c>
      <c r="O105" s="138">
        <v>1660000</v>
      </c>
      <c r="P105" s="164"/>
      <c r="Q105" s="164"/>
      <c r="R105" s="164"/>
      <c r="S105" s="489">
        <v>3</v>
      </c>
    </row>
    <row r="106" spans="1:19" s="6" customFormat="1" ht="330" customHeight="1">
      <c r="A106" s="493"/>
      <c r="B106" s="169"/>
      <c r="C106" s="113"/>
      <c r="D106" s="115"/>
      <c r="E106" s="49" t="s">
        <v>228</v>
      </c>
      <c r="F106" s="128" t="s">
        <v>60</v>
      </c>
      <c r="G106" s="144">
        <v>45322</v>
      </c>
      <c r="H106" s="134" t="s">
        <v>31</v>
      </c>
      <c r="I106" s="108"/>
      <c r="J106" s="108"/>
      <c r="K106" s="108"/>
      <c r="L106" s="108"/>
      <c r="M106" s="137"/>
      <c r="N106" s="137"/>
      <c r="O106" s="140"/>
      <c r="P106" s="166"/>
      <c r="Q106" s="166"/>
      <c r="R106" s="166"/>
      <c r="S106" s="494"/>
    </row>
    <row r="107" spans="1:19" s="6" customFormat="1" ht="105.75" customHeight="1">
      <c r="A107" s="782">
        <v>703</v>
      </c>
      <c r="B107" s="980" t="s">
        <v>229</v>
      </c>
      <c r="C107" s="788" t="s">
        <v>230</v>
      </c>
      <c r="D107" s="920" t="s">
        <v>231</v>
      </c>
      <c r="E107" s="50" t="s">
        <v>232</v>
      </c>
      <c r="F107" s="127" t="s">
        <v>60</v>
      </c>
      <c r="G107" s="129">
        <v>41639</v>
      </c>
      <c r="H107" s="133" t="s">
        <v>31</v>
      </c>
      <c r="I107" s="8" t="s">
        <v>33</v>
      </c>
      <c r="J107" s="8" t="s">
        <v>50</v>
      </c>
      <c r="K107" s="8" t="s">
        <v>233</v>
      </c>
      <c r="L107" s="8" t="s">
        <v>35</v>
      </c>
      <c r="M107" s="9">
        <f>M110+M109+M108</f>
        <v>1820600</v>
      </c>
      <c r="N107" s="9">
        <f t="shared" ref="N107:R107" si="10">N110+N109+N108</f>
        <v>1820600</v>
      </c>
      <c r="O107" s="10">
        <f t="shared" si="10"/>
        <v>1994000</v>
      </c>
      <c r="P107" s="10">
        <f t="shared" si="10"/>
        <v>1994000</v>
      </c>
      <c r="Q107" s="10">
        <f t="shared" si="10"/>
        <v>1994000</v>
      </c>
      <c r="R107" s="10">
        <f t="shared" si="10"/>
        <v>1994000</v>
      </c>
      <c r="S107" s="489">
        <v>3</v>
      </c>
    </row>
    <row r="108" spans="1:19" s="6" customFormat="1" ht="23.25" customHeight="1">
      <c r="A108" s="783"/>
      <c r="B108" s="981"/>
      <c r="C108" s="789"/>
      <c r="D108" s="921"/>
      <c r="E108" s="982"/>
      <c r="F108" s="899"/>
      <c r="G108" s="901"/>
      <c r="H108" s="911"/>
      <c r="I108" s="161" t="s">
        <v>33</v>
      </c>
      <c r="J108" s="161" t="s">
        <v>50</v>
      </c>
      <c r="K108" s="5" t="s">
        <v>233</v>
      </c>
      <c r="L108" s="161" t="s">
        <v>36</v>
      </c>
      <c r="M108" s="7">
        <v>1210206.69</v>
      </c>
      <c r="N108" s="7">
        <v>1210206.69</v>
      </c>
      <c r="O108" s="7">
        <v>1252800</v>
      </c>
      <c r="P108" s="7">
        <v>1252800</v>
      </c>
      <c r="Q108" s="7">
        <v>1252800</v>
      </c>
      <c r="R108" s="7">
        <v>1252800</v>
      </c>
      <c r="S108" s="489">
        <v>3</v>
      </c>
    </row>
    <row r="109" spans="1:19" s="6" customFormat="1" ht="24.75" customHeight="1">
      <c r="A109" s="783"/>
      <c r="B109" s="981"/>
      <c r="C109" s="789"/>
      <c r="D109" s="921"/>
      <c r="E109" s="982"/>
      <c r="F109" s="899"/>
      <c r="G109" s="901"/>
      <c r="H109" s="911"/>
      <c r="I109" s="161" t="s">
        <v>33</v>
      </c>
      <c r="J109" s="161" t="s">
        <v>50</v>
      </c>
      <c r="K109" s="5" t="s">
        <v>233</v>
      </c>
      <c r="L109" s="161" t="s">
        <v>37</v>
      </c>
      <c r="M109" s="7">
        <v>360733.13</v>
      </c>
      <c r="N109" s="7">
        <v>360733.13</v>
      </c>
      <c r="O109" s="7">
        <v>378300</v>
      </c>
      <c r="P109" s="7">
        <v>378300</v>
      </c>
      <c r="Q109" s="7">
        <v>378300</v>
      </c>
      <c r="R109" s="7">
        <v>378300</v>
      </c>
      <c r="S109" s="489">
        <v>3</v>
      </c>
    </row>
    <row r="110" spans="1:19" s="6" customFormat="1" ht="33" customHeight="1">
      <c r="A110" s="783"/>
      <c r="B110" s="981"/>
      <c r="C110" s="789"/>
      <c r="D110" s="921"/>
      <c r="E110" s="983"/>
      <c r="F110" s="899"/>
      <c r="G110" s="901"/>
      <c r="H110" s="911"/>
      <c r="I110" s="161" t="s">
        <v>33</v>
      </c>
      <c r="J110" s="161" t="s">
        <v>50</v>
      </c>
      <c r="K110" s="161" t="s">
        <v>233</v>
      </c>
      <c r="L110" s="161" t="s">
        <v>43</v>
      </c>
      <c r="M110" s="164">
        <v>249660.18</v>
      </c>
      <c r="N110" s="164">
        <v>249660.18</v>
      </c>
      <c r="O110" s="164">
        <v>362900</v>
      </c>
      <c r="P110" s="164">
        <v>362900</v>
      </c>
      <c r="Q110" s="164">
        <v>362900</v>
      </c>
      <c r="R110" s="164">
        <v>362900</v>
      </c>
      <c r="S110" s="489">
        <v>3</v>
      </c>
    </row>
    <row r="111" spans="1:19" s="6" customFormat="1" ht="139.5" customHeight="1">
      <c r="A111" s="782">
        <v>703</v>
      </c>
      <c r="B111" s="768" t="s">
        <v>234</v>
      </c>
      <c r="C111" s="788" t="s">
        <v>235</v>
      </c>
      <c r="D111" s="920" t="s">
        <v>231</v>
      </c>
      <c r="E111" s="115" t="s">
        <v>236</v>
      </c>
      <c r="F111" s="153" t="s">
        <v>60</v>
      </c>
      <c r="G111" s="146">
        <v>44740</v>
      </c>
      <c r="H111" s="132" t="s">
        <v>31</v>
      </c>
      <c r="I111" s="106" t="s">
        <v>33</v>
      </c>
      <c r="J111" s="106" t="s">
        <v>50</v>
      </c>
      <c r="K111" s="106" t="s">
        <v>42</v>
      </c>
      <c r="L111" s="106" t="s">
        <v>35</v>
      </c>
      <c r="M111" s="135">
        <f t="shared" ref="M111:R111" si="11">M113+M114</f>
        <v>246300</v>
      </c>
      <c r="N111" s="135">
        <f t="shared" si="11"/>
        <v>174244.51</v>
      </c>
      <c r="O111" s="138">
        <f t="shared" si="11"/>
        <v>275900</v>
      </c>
      <c r="P111" s="138">
        <f t="shared" si="11"/>
        <v>304000</v>
      </c>
      <c r="Q111" s="138">
        <f t="shared" si="11"/>
        <v>315000</v>
      </c>
      <c r="R111" s="138">
        <f t="shared" si="11"/>
        <v>315000</v>
      </c>
      <c r="S111" s="489">
        <v>3</v>
      </c>
    </row>
    <row r="112" spans="1:19" s="6" customFormat="1" ht="189.75" customHeight="1">
      <c r="A112" s="783"/>
      <c r="B112" s="769"/>
      <c r="C112" s="789"/>
      <c r="D112" s="921"/>
      <c r="E112" s="47" t="s">
        <v>237</v>
      </c>
      <c r="F112" s="127" t="s">
        <v>60</v>
      </c>
      <c r="G112" s="129">
        <v>44927</v>
      </c>
      <c r="H112" s="133" t="s">
        <v>85</v>
      </c>
      <c r="I112" s="108"/>
      <c r="J112" s="108"/>
      <c r="K112" s="108"/>
      <c r="L112" s="108"/>
      <c r="M112" s="137"/>
      <c r="N112" s="136"/>
      <c r="O112" s="139"/>
      <c r="P112" s="136"/>
      <c r="Q112" s="137"/>
      <c r="R112" s="137"/>
      <c r="S112" s="494"/>
    </row>
    <row r="113" spans="1:19" s="6" customFormat="1" ht="81.75" customHeight="1">
      <c r="A113" s="783"/>
      <c r="B113" s="769"/>
      <c r="C113" s="789"/>
      <c r="D113" s="921"/>
      <c r="E113" s="982" t="s">
        <v>147</v>
      </c>
      <c r="F113" s="120" t="s">
        <v>60</v>
      </c>
      <c r="G113" s="142">
        <v>45292</v>
      </c>
      <c r="H113" s="160" t="s">
        <v>85</v>
      </c>
      <c r="I113" s="161" t="s">
        <v>33</v>
      </c>
      <c r="J113" s="161" t="s">
        <v>50</v>
      </c>
      <c r="K113" s="161" t="s">
        <v>42</v>
      </c>
      <c r="L113" s="161" t="s">
        <v>43</v>
      </c>
      <c r="M113" s="164">
        <v>3100</v>
      </c>
      <c r="N113" s="164">
        <v>1308.3800000000001</v>
      </c>
      <c r="O113" s="164">
        <v>1200</v>
      </c>
      <c r="P113" s="164">
        <v>1200</v>
      </c>
      <c r="Q113" s="164">
        <v>1200</v>
      </c>
      <c r="R113" s="164">
        <v>1200</v>
      </c>
      <c r="S113" s="489">
        <v>3</v>
      </c>
    </row>
    <row r="114" spans="1:19" s="6" customFormat="1" ht="57.75" customHeight="1">
      <c r="A114" s="783"/>
      <c r="B114" s="769"/>
      <c r="C114" s="789"/>
      <c r="D114" s="921"/>
      <c r="E114" s="982"/>
      <c r="F114" s="989"/>
      <c r="G114" s="984"/>
      <c r="H114" s="985"/>
      <c r="I114" s="161" t="s">
        <v>33</v>
      </c>
      <c r="J114" s="161" t="s">
        <v>50</v>
      </c>
      <c r="K114" s="161" t="s">
        <v>42</v>
      </c>
      <c r="L114" s="161" t="s">
        <v>129</v>
      </c>
      <c r="M114" s="164">
        <v>243200</v>
      </c>
      <c r="N114" s="164">
        <v>172936.13</v>
      </c>
      <c r="O114" s="164">
        <v>274700</v>
      </c>
      <c r="P114" s="164">
        <v>302800</v>
      </c>
      <c r="Q114" s="164">
        <v>313800</v>
      </c>
      <c r="R114" s="164">
        <v>313800</v>
      </c>
      <c r="S114" s="489">
        <v>3</v>
      </c>
    </row>
    <row r="115" spans="1:19" s="6" customFormat="1" ht="41.25" customHeight="1">
      <c r="A115" s="491"/>
      <c r="B115" s="123"/>
      <c r="C115" s="112"/>
      <c r="D115" s="115"/>
      <c r="E115" s="982"/>
      <c r="F115" s="765"/>
      <c r="G115" s="984"/>
      <c r="H115" s="985"/>
      <c r="I115" s="162"/>
      <c r="J115" s="162"/>
      <c r="K115" s="162"/>
      <c r="L115" s="162"/>
      <c r="M115" s="165"/>
      <c r="N115" s="165"/>
      <c r="O115" s="165"/>
      <c r="P115" s="165"/>
      <c r="Q115" s="165"/>
      <c r="R115" s="165"/>
      <c r="S115" s="508"/>
    </row>
    <row r="116" spans="1:19" s="6" customFormat="1" ht="180" customHeight="1">
      <c r="A116" s="493"/>
      <c r="B116" s="124"/>
      <c r="C116" s="113"/>
      <c r="D116" s="145"/>
      <c r="E116" s="48" t="s">
        <v>149</v>
      </c>
      <c r="F116" s="128" t="s">
        <v>60</v>
      </c>
      <c r="G116" s="144">
        <v>45658</v>
      </c>
      <c r="H116" s="134" t="s">
        <v>85</v>
      </c>
      <c r="I116" s="163"/>
      <c r="J116" s="163"/>
      <c r="K116" s="163"/>
      <c r="L116" s="163"/>
      <c r="M116" s="166"/>
      <c r="N116" s="165"/>
      <c r="O116" s="166"/>
      <c r="P116" s="165"/>
      <c r="Q116" s="165"/>
      <c r="R116" s="165"/>
      <c r="S116" s="494"/>
    </row>
    <row r="117" spans="1:19" s="6" customFormat="1" ht="238.5" customHeight="1">
      <c r="A117" s="491">
        <v>703</v>
      </c>
      <c r="B117" s="123" t="s">
        <v>238</v>
      </c>
      <c r="C117" s="788" t="s">
        <v>239</v>
      </c>
      <c r="D117" s="114" t="s">
        <v>63</v>
      </c>
      <c r="E117" s="180" t="s">
        <v>84</v>
      </c>
      <c r="F117" s="119" t="s">
        <v>60</v>
      </c>
      <c r="G117" s="149">
        <v>45125</v>
      </c>
      <c r="H117" s="132" t="s">
        <v>85</v>
      </c>
      <c r="I117" s="106" t="s">
        <v>33</v>
      </c>
      <c r="J117" s="106" t="s">
        <v>50</v>
      </c>
      <c r="K117" s="106" t="s">
        <v>86</v>
      </c>
      <c r="L117" s="106" t="s">
        <v>35</v>
      </c>
      <c r="M117" s="135">
        <f>M118+M119</f>
        <v>44958.06</v>
      </c>
      <c r="N117" s="135">
        <f>N118+N119</f>
        <v>44958.06</v>
      </c>
      <c r="O117" s="138">
        <f>O118+O119</f>
        <v>40062.54</v>
      </c>
      <c r="P117" s="164"/>
      <c r="Q117" s="164"/>
      <c r="R117" s="164"/>
      <c r="S117" s="489">
        <v>3</v>
      </c>
    </row>
    <row r="118" spans="1:19" s="6" customFormat="1" ht="101.25" customHeight="1">
      <c r="A118" s="491"/>
      <c r="B118" s="123"/>
      <c r="C118" s="986"/>
      <c r="D118" s="115"/>
      <c r="E118" s="967" t="s">
        <v>88</v>
      </c>
      <c r="F118" s="907" t="s">
        <v>60</v>
      </c>
      <c r="G118" s="969">
        <v>45488</v>
      </c>
      <c r="H118" s="911" t="s">
        <v>85</v>
      </c>
      <c r="I118" s="161" t="s">
        <v>33</v>
      </c>
      <c r="J118" s="161" t="s">
        <v>50</v>
      </c>
      <c r="K118" s="161" t="s">
        <v>86</v>
      </c>
      <c r="L118" s="161" t="s">
        <v>36</v>
      </c>
      <c r="M118" s="164">
        <v>34530</v>
      </c>
      <c r="N118" s="164">
        <v>34530</v>
      </c>
      <c r="O118" s="164">
        <v>30770</v>
      </c>
      <c r="P118" s="164"/>
      <c r="Q118" s="164"/>
      <c r="R118" s="164"/>
      <c r="S118" s="489">
        <v>3</v>
      </c>
    </row>
    <row r="119" spans="1:19" s="6" customFormat="1" ht="129" customHeight="1">
      <c r="A119" s="491"/>
      <c r="B119" s="123"/>
      <c r="C119" s="987"/>
      <c r="D119" s="115"/>
      <c r="E119" s="988"/>
      <c r="F119" s="908"/>
      <c r="G119" s="979"/>
      <c r="H119" s="912"/>
      <c r="I119" s="5" t="s">
        <v>33</v>
      </c>
      <c r="J119" s="5" t="s">
        <v>50</v>
      </c>
      <c r="K119" s="5" t="s">
        <v>87</v>
      </c>
      <c r="L119" s="5" t="s">
        <v>37</v>
      </c>
      <c r="M119" s="7">
        <v>10428.06</v>
      </c>
      <c r="N119" s="7">
        <v>10428.06</v>
      </c>
      <c r="O119" s="7">
        <v>9292.5400000000009</v>
      </c>
      <c r="P119" s="7"/>
      <c r="Q119" s="7"/>
      <c r="R119" s="7"/>
      <c r="S119" s="489">
        <v>3</v>
      </c>
    </row>
    <row r="120" spans="1:19" ht="176.25" customHeight="1">
      <c r="A120" s="501">
        <v>703</v>
      </c>
      <c r="B120" s="122" t="s">
        <v>240</v>
      </c>
      <c r="C120" s="51" t="s">
        <v>241</v>
      </c>
      <c r="D120" s="114" t="s">
        <v>242</v>
      </c>
      <c r="E120" s="126" t="s">
        <v>243</v>
      </c>
      <c r="F120" s="2" t="s">
        <v>60</v>
      </c>
      <c r="G120" s="25">
        <v>43823</v>
      </c>
      <c r="H120" s="26" t="s">
        <v>244</v>
      </c>
      <c r="I120" s="107" t="s">
        <v>33</v>
      </c>
      <c r="J120" s="107" t="s">
        <v>23</v>
      </c>
      <c r="K120" s="107" t="s">
        <v>245</v>
      </c>
      <c r="L120" s="107" t="s">
        <v>43</v>
      </c>
      <c r="M120" s="137">
        <v>137600</v>
      </c>
      <c r="N120" s="137">
        <v>119750</v>
      </c>
      <c r="O120" s="140">
        <v>0</v>
      </c>
      <c r="P120" s="137">
        <v>0</v>
      </c>
      <c r="Q120" s="137">
        <v>0</v>
      </c>
      <c r="R120" s="137">
        <v>0</v>
      </c>
      <c r="S120" s="506">
        <v>3</v>
      </c>
    </row>
    <row r="121" spans="1:19" ht="164.25" customHeight="1">
      <c r="A121" s="490">
        <v>703</v>
      </c>
      <c r="B121" s="122" t="s">
        <v>246</v>
      </c>
      <c r="C121" s="788" t="s">
        <v>247</v>
      </c>
      <c r="D121" s="114" t="s">
        <v>248</v>
      </c>
      <c r="E121" s="125" t="s">
        <v>243</v>
      </c>
      <c r="F121" s="171" t="s">
        <v>60</v>
      </c>
      <c r="G121" s="129">
        <v>43823</v>
      </c>
      <c r="H121" s="133" t="s">
        <v>244</v>
      </c>
      <c r="I121" s="106" t="s">
        <v>33</v>
      </c>
      <c r="J121" s="106" t="s">
        <v>23</v>
      </c>
      <c r="K121" s="106" t="s">
        <v>249</v>
      </c>
      <c r="L121" s="106" t="s">
        <v>250</v>
      </c>
      <c r="M121" s="136">
        <v>512400</v>
      </c>
      <c r="N121" s="136">
        <v>475499.62</v>
      </c>
      <c r="O121" s="139">
        <v>650000</v>
      </c>
      <c r="P121" s="138">
        <v>650000</v>
      </c>
      <c r="Q121" s="139">
        <v>650000</v>
      </c>
      <c r="R121" s="138">
        <v>650000</v>
      </c>
      <c r="S121" s="496">
        <v>3</v>
      </c>
    </row>
    <row r="122" spans="1:19" ht="172.5" customHeight="1">
      <c r="A122" s="491"/>
      <c r="B122" s="123"/>
      <c r="C122" s="789"/>
      <c r="D122" s="115"/>
      <c r="E122" s="125" t="s">
        <v>251</v>
      </c>
      <c r="F122" s="171" t="s">
        <v>60</v>
      </c>
      <c r="G122" s="129">
        <v>44927</v>
      </c>
      <c r="H122" s="52">
        <v>46022</v>
      </c>
      <c r="I122" s="162"/>
      <c r="J122" s="162"/>
      <c r="K122" s="162"/>
      <c r="L122" s="162"/>
      <c r="M122" s="136"/>
      <c r="N122" s="136"/>
      <c r="O122" s="136"/>
      <c r="P122" s="136"/>
      <c r="Q122" s="136"/>
      <c r="R122" s="136"/>
      <c r="S122" s="496"/>
    </row>
    <row r="123" spans="1:19" s="53" customFormat="1" ht="14.25" customHeight="1">
      <c r="A123" s="990">
        <v>703</v>
      </c>
      <c r="B123" s="741" t="s">
        <v>252</v>
      </c>
      <c r="C123" s="788" t="s">
        <v>253</v>
      </c>
      <c r="D123" s="920" t="s">
        <v>254</v>
      </c>
      <c r="E123" s="906" t="s">
        <v>243</v>
      </c>
      <c r="F123" s="185" t="s">
        <v>60</v>
      </c>
      <c r="G123" s="957">
        <v>43830</v>
      </c>
      <c r="H123" s="940" t="s">
        <v>31</v>
      </c>
      <c r="I123" s="998" t="s">
        <v>33</v>
      </c>
      <c r="J123" s="998" t="s">
        <v>23</v>
      </c>
      <c r="K123" s="998" t="s">
        <v>255</v>
      </c>
      <c r="L123" s="998" t="s">
        <v>43</v>
      </c>
      <c r="M123" s="994">
        <v>12000</v>
      </c>
      <c r="N123" s="994">
        <v>12000</v>
      </c>
      <c r="O123" s="996">
        <v>30000</v>
      </c>
      <c r="P123" s="996">
        <v>30000</v>
      </c>
      <c r="Q123" s="996">
        <v>30000</v>
      </c>
      <c r="R123" s="996">
        <v>30000</v>
      </c>
      <c r="S123" s="509">
        <v>3</v>
      </c>
    </row>
    <row r="124" spans="1:19" s="53" customFormat="1" ht="26.25" customHeight="1">
      <c r="A124" s="991"/>
      <c r="B124" s="742"/>
      <c r="C124" s="789"/>
      <c r="D124" s="958"/>
      <c r="E124" s="897"/>
      <c r="F124" s="171"/>
      <c r="G124" s="901"/>
      <c r="H124" s="911"/>
      <c r="I124" s="999"/>
      <c r="J124" s="999"/>
      <c r="K124" s="999"/>
      <c r="L124" s="999"/>
      <c r="M124" s="995"/>
      <c r="N124" s="995"/>
      <c r="O124" s="997"/>
      <c r="P124" s="997"/>
      <c r="Q124" s="997"/>
      <c r="R124" s="997"/>
      <c r="S124" s="510"/>
    </row>
    <row r="125" spans="1:19" ht="24.75" customHeight="1">
      <c r="A125" s="782">
        <v>703</v>
      </c>
      <c r="B125" s="741" t="s">
        <v>256</v>
      </c>
      <c r="C125" s="788" t="s">
        <v>257</v>
      </c>
      <c r="D125" s="115" t="s">
        <v>254</v>
      </c>
      <c r="E125" s="992"/>
      <c r="F125" s="171"/>
      <c r="G125" s="901"/>
      <c r="H125" s="911"/>
      <c r="I125" s="917" t="s">
        <v>33</v>
      </c>
      <c r="J125" s="917" t="s">
        <v>23</v>
      </c>
      <c r="K125" s="917" t="s">
        <v>258</v>
      </c>
      <c r="L125" s="917" t="s">
        <v>43</v>
      </c>
      <c r="M125" s="941">
        <v>300000</v>
      </c>
      <c r="N125" s="941">
        <v>231788</v>
      </c>
      <c r="O125" s="944">
        <v>620000</v>
      </c>
      <c r="P125" s="944">
        <v>639400</v>
      </c>
      <c r="Q125" s="944">
        <v>639400</v>
      </c>
      <c r="R125" s="944">
        <v>639400</v>
      </c>
      <c r="S125" s="936">
        <v>3</v>
      </c>
    </row>
    <row r="126" spans="1:19" ht="103.5" customHeight="1">
      <c r="A126" s="783"/>
      <c r="B126" s="742"/>
      <c r="C126" s="789"/>
      <c r="D126" s="145"/>
      <c r="E126" s="992"/>
      <c r="F126" s="171"/>
      <c r="G126" s="901"/>
      <c r="H126" s="911"/>
      <c r="I126" s="919"/>
      <c r="J126" s="919"/>
      <c r="K126" s="919"/>
      <c r="L126" s="919"/>
      <c r="M126" s="943"/>
      <c r="N126" s="943"/>
      <c r="O126" s="946"/>
      <c r="P126" s="946"/>
      <c r="Q126" s="946"/>
      <c r="R126" s="946"/>
      <c r="S126" s="938"/>
    </row>
    <row r="127" spans="1:19" ht="17.25" customHeight="1">
      <c r="A127" s="782">
        <v>703</v>
      </c>
      <c r="B127" s="741" t="s">
        <v>259</v>
      </c>
      <c r="C127" s="788" t="s">
        <v>260</v>
      </c>
      <c r="D127" s="920" t="s">
        <v>261</v>
      </c>
      <c r="E127" s="992"/>
      <c r="F127" s="171"/>
      <c r="G127" s="901"/>
      <c r="H127" s="911"/>
      <c r="I127" s="917" t="s">
        <v>33</v>
      </c>
      <c r="J127" s="917" t="s">
        <v>23</v>
      </c>
      <c r="K127" s="917" t="s">
        <v>262</v>
      </c>
      <c r="L127" s="917" t="s">
        <v>43</v>
      </c>
      <c r="M127" s="941">
        <v>110000</v>
      </c>
      <c r="N127" s="941">
        <v>105816</v>
      </c>
      <c r="O127" s="944">
        <v>120000</v>
      </c>
      <c r="P127" s="944">
        <v>120000</v>
      </c>
      <c r="Q127" s="944">
        <v>120000</v>
      </c>
      <c r="R127" s="944">
        <v>120000</v>
      </c>
      <c r="S127" s="936">
        <v>3</v>
      </c>
    </row>
    <row r="128" spans="1:19" ht="42.75" customHeight="1">
      <c r="A128" s="783"/>
      <c r="B128" s="742"/>
      <c r="C128" s="789"/>
      <c r="D128" s="958"/>
      <c r="E128" s="992"/>
      <c r="F128" s="171"/>
      <c r="G128" s="901"/>
      <c r="H128" s="911"/>
      <c r="I128" s="919"/>
      <c r="J128" s="919"/>
      <c r="K128" s="919"/>
      <c r="L128" s="919"/>
      <c r="M128" s="943"/>
      <c r="N128" s="943"/>
      <c r="O128" s="946"/>
      <c r="P128" s="946"/>
      <c r="Q128" s="946"/>
      <c r="R128" s="946"/>
      <c r="S128" s="938"/>
    </row>
    <row r="129" spans="1:19" ht="15" customHeight="1">
      <c r="A129" s="993">
        <v>703</v>
      </c>
      <c r="B129" s="768" t="s">
        <v>263</v>
      </c>
      <c r="C129" s="788" t="s">
        <v>264</v>
      </c>
      <c r="D129" s="920" t="s">
        <v>261</v>
      </c>
      <c r="E129" s="992"/>
      <c r="F129" s="171"/>
      <c r="G129" s="901"/>
      <c r="H129" s="911"/>
      <c r="I129" s="917" t="s">
        <v>33</v>
      </c>
      <c r="J129" s="917" t="s">
        <v>23</v>
      </c>
      <c r="K129" s="917" t="s">
        <v>265</v>
      </c>
      <c r="L129" s="917" t="s">
        <v>43</v>
      </c>
      <c r="M129" s="941">
        <v>50000</v>
      </c>
      <c r="N129" s="941">
        <v>50000</v>
      </c>
      <c r="O129" s="944">
        <v>50000</v>
      </c>
      <c r="P129" s="944">
        <v>50000</v>
      </c>
      <c r="Q129" s="944">
        <v>50000</v>
      </c>
      <c r="R129" s="944">
        <v>50000</v>
      </c>
      <c r="S129" s="936">
        <v>3</v>
      </c>
    </row>
    <row r="130" spans="1:19" ht="39" customHeight="1">
      <c r="A130" s="782"/>
      <c r="B130" s="769"/>
      <c r="C130" s="789"/>
      <c r="D130" s="958"/>
      <c r="E130" s="992"/>
      <c r="F130" s="171"/>
      <c r="G130" s="901"/>
      <c r="H130" s="911"/>
      <c r="I130" s="919"/>
      <c r="J130" s="919"/>
      <c r="K130" s="919"/>
      <c r="L130" s="919"/>
      <c r="M130" s="943"/>
      <c r="N130" s="943"/>
      <c r="O130" s="946"/>
      <c r="P130" s="946"/>
      <c r="Q130" s="946"/>
      <c r="R130" s="946"/>
      <c r="S130" s="938"/>
    </row>
    <row r="131" spans="1:19" ht="60">
      <c r="A131" s="501">
        <v>703</v>
      </c>
      <c r="B131" s="23" t="s">
        <v>266</v>
      </c>
      <c r="C131" s="33" t="s">
        <v>267</v>
      </c>
      <c r="D131" s="39" t="s">
        <v>268</v>
      </c>
      <c r="E131" s="992"/>
      <c r="F131" s="171"/>
      <c r="G131" s="901"/>
      <c r="H131" s="911"/>
      <c r="I131" s="108" t="s">
        <v>33</v>
      </c>
      <c r="J131" s="108" t="s">
        <v>23</v>
      </c>
      <c r="K131" s="108" t="s">
        <v>269</v>
      </c>
      <c r="L131" s="108" t="s">
        <v>43</v>
      </c>
      <c r="M131" s="9">
        <v>299677.2</v>
      </c>
      <c r="N131" s="9">
        <v>299677.2</v>
      </c>
      <c r="O131" s="10">
        <v>500000</v>
      </c>
      <c r="P131" s="10">
        <v>500000</v>
      </c>
      <c r="Q131" s="10">
        <v>500000</v>
      </c>
      <c r="R131" s="10">
        <v>500000</v>
      </c>
      <c r="S131" s="506">
        <v>3</v>
      </c>
    </row>
    <row r="132" spans="1:19" ht="36" customHeight="1">
      <c r="A132" s="493">
        <v>703</v>
      </c>
      <c r="B132" s="23" t="s">
        <v>270</v>
      </c>
      <c r="C132" s="112" t="s">
        <v>271</v>
      </c>
      <c r="D132" s="39" t="s">
        <v>272</v>
      </c>
      <c r="E132" s="992"/>
      <c r="F132" s="171"/>
      <c r="G132" s="901"/>
      <c r="H132" s="911"/>
      <c r="I132" s="108" t="s">
        <v>33</v>
      </c>
      <c r="J132" s="108" t="s">
        <v>23</v>
      </c>
      <c r="K132" s="108" t="s">
        <v>273</v>
      </c>
      <c r="L132" s="108" t="s">
        <v>43</v>
      </c>
      <c r="M132" s="9">
        <v>60000</v>
      </c>
      <c r="N132" s="9">
        <v>60000</v>
      </c>
      <c r="O132" s="10">
        <v>90000</v>
      </c>
      <c r="P132" s="10">
        <v>90000</v>
      </c>
      <c r="Q132" s="10">
        <v>90000</v>
      </c>
      <c r="R132" s="10">
        <v>90000</v>
      </c>
      <c r="S132" s="506">
        <v>3</v>
      </c>
    </row>
    <row r="133" spans="1:19" ht="59.25" customHeight="1">
      <c r="A133" s="490">
        <v>703</v>
      </c>
      <c r="B133" s="122" t="s">
        <v>274</v>
      </c>
      <c r="C133" s="111" t="s">
        <v>275</v>
      </c>
      <c r="D133" s="39" t="s">
        <v>254</v>
      </c>
      <c r="E133" s="992"/>
      <c r="F133" s="171"/>
      <c r="G133" s="901"/>
      <c r="H133" s="911"/>
      <c r="I133" s="108" t="s">
        <v>33</v>
      </c>
      <c r="J133" s="108" t="s">
        <v>23</v>
      </c>
      <c r="K133" s="108" t="s">
        <v>276</v>
      </c>
      <c r="L133" s="108" t="s">
        <v>43</v>
      </c>
      <c r="M133" s="9">
        <v>0</v>
      </c>
      <c r="N133" s="9">
        <v>0</v>
      </c>
      <c r="O133" s="10">
        <v>75000</v>
      </c>
      <c r="P133" s="10">
        <v>75000</v>
      </c>
      <c r="Q133" s="10">
        <v>75000</v>
      </c>
      <c r="R133" s="10">
        <v>75000</v>
      </c>
      <c r="S133" s="506">
        <v>3</v>
      </c>
    </row>
    <row r="134" spans="1:19" ht="44.25" customHeight="1">
      <c r="A134" s="490">
        <v>703</v>
      </c>
      <c r="B134" s="122" t="s">
        <v>277</v>
      </c>
      <c r="C134" s="111" t="s">
        <v>278</v>
      </c>
      <c r="D134" s="39" t="s">
        <v>254</v>
      </c>
      <c r="E134" s="992"/>
      <c r="F134" s="171"/>
      <c r="G134" s="901"/>
      <c r="H134" s="911"/>
      <c r="I134" s="106" t="s">
        <v>33</v>
      </c>
      <c r="J134" s="106" t="s">
        <v>23</v>
      </c>
      <c r="K134" s="106" t="s">
        <v>279</v>
      </c>
      <c r="L134" s="106" t="s">
        <v>43</v>
      </c>
      <c r="M134" s="135">
        <v>50000</v>
      </c>
      <c r="N134" s="135">
        <v>46994</v>
      </c>
      <c r="O134" s="138">
        <v>110000</v>
      </c>
      <c r="P134" s="138">
        <v>70000</v>
      </c>
      <c r="Q134" s="138">
        <v>70000</v>
      </c>
      <c r="R134" s="138">
        <v>70000</v>
      </c>
      <c r="S134" s="488">
        <v>3</v>
      </c>
    </row>
    <row r="135" spans="1:19" ht="16.5" customHeight="1">
      <c r="A135" s="490">
        <v>703</v>
      </c>
      <c r="B135" s="122" t="s">
        <v>280</v>
      </c>
      <c r="C135" s="788" t="s">
        <v>281</v>
      </c>
      <c r="D135" s="921" t="s">
        <v>254</v>
      </c>
      <c r="E135" s="992"/>
      <c r="F135" s="171"/>
      <c r="G135" s="901"/>
      <c r="H135" s="911"/>
      <c r="I135" s="917" t="s">
        <v>33</v>
      </c>
      <c r="J135" s="917" t="s">
        <v>23</v>
      </c>
      <c r="K135" s="917" t="s">
        <v>282</v>
      </c>
      <c r="L135" s="917" t="s">
        <v>43</v>
      </c>
      <c r="M135" s="941">
        <v>750000</v>
      </c>
      <c r="N135" s="941">
        <v>584852.92000000004</v>
      </c>
      <c r="O135" s="944">
        <v>600000</v>
      </c>
      <c r="P135" s="944">
        <v>600000</v>
      </c>
      <c r="Q135" s="944">
        <v>750000</v>
      </c>
      <c r="R135" s="944">
        <v>750000</v>
      </c>
      <c r="S135" s="936">
        <v>3</v>
      </c>
    </row>
    <row r="136" spans="1:19" ht="33" customHeight="1">
      <c r="A136" s="491"/>
      <c r="B136" s="123"/>
      <c r="C136" s="790"/>
      <c r="D136" s="958"/>
      <c r="E136" s="992"/>
      <c r="F136" s="171"/>
      <c r="G136" s="901"/>
      <c r="H136" s="911"/>
      <c r="I136" s="919"/>
      <c r="J136" s="919"/>
      <c r="K136" s="919"/>
      <c r="L136" s="919"/>
      <c r="M136" s="943"/>
      <c r="N136" s="943"/>
      <c r="O136" s="946"/>
      <c r="P136" s="946"/>
      <c r="Q136" s="946"/>
      <c r="R136" s="946"/>
      <c r="S136" s="938"/>
    </row>
    <row r="137" spans="1:19" ht="99" customHeight="1">
      <c r="A137" s="503">
        <v>703</v>
      </c>
      <c r="B137" s="122" t="s">
        <v>283</v>
      </c>
      <c r="C137" s="788" t="s">
        <v>284</v>
      </c>
      <c r="D137" s="114" t="s">
        <v>254</v>
      </c>
      <c r="E137" s="959" t="s">
        <v>285</v>
      </c>
      <c r="F137" s="956" t="s">
        <v>286</v>
      </c>
      <c r="G137" s="957" t="s">
        <v>287</v>
      </c>
      <c r="H137" s="940" t="s">
        <v>288</v>
      </c>
      <c r="I137" s="107" t="s">
        <v>33</v>
      </c>
      <c r="J137" s="107" t="s">
        <v>23</v>
      </c>
      <c r="K137" s="107" t="s">
        <v>289</v>
      </c>
      <c r="L137" s="107" t="s">
        <v>35</v>
      </c>
      <c r="M137" s="9">
        <f t="shared" ref="M137:R137" si="12">SUM(M138:M143)</f>
        <v>6194900</v>
      </c>
      <c r="N137" s="9">
        <f t="shared" si="12"/>
        <v>6081944.9200000009</v>
      </c>
      <c r="O137" s="10">
        <f t="shared" si="12"/>
        <v>6377000</v>
      </c>
      <c r="P137" s="10">
        <f t="shared" si="12"/>
        <v>6354100</v>
      </c>
      <c r="Q137" s="10">
        <f t="shared" si="12"/>
        <v>6369200</v>
      </c>
      <c r="R137" s="10">
        <f t="shared" si="12"/>
        <v>6369200</v>
      </c>
      <c r="S137" s="496">
        <v>3</v>
      </c>
    </row>
    <row r="138" spans="1:19" s="6" customFormat="1" ht="32.25" customHeight="1">
      <c r="A138" s="507"/>
      <c r="B138" s="123"/>
      <c r="C138" s="789"/>
      <c r="D138" s="115"/>
      <c r="E138" s="960"/>
      <c r="F138" s="899"/>
      <c r="G138" s="901"/>
      <c r="H138" s="911"/>
      <c r="I138" s="161" t="s">
        <v>33</v>
      </c>
      <c r="J138" s="161" t="s">
        <v>23</v>
      </c>
      <c r="K138" s="5" t="s">
        <v>289</v>
      </c>
      <c r="L138" s="161" t="s">
        <v>182</v>
      </c>
      <c r="M138" s="7">
        <v>4031500</v>
      </c>
      <c r="N138" s="7">
        <v>3984814.3</v>
      </c>
      <c r="O138" s="7">
        <v>4134900</v>
      </c>
      <c r="P138" s="7">
        <v>4086600</v>
      </c>
      <c r="Q138" s="7">
        <v>4086600</v>
      </c>
      <c r="R138" s="7">
        <v>4086600</v>
      </c>
      <c r="S138" s="489">
        <v>3</v>
      </c>
    </row>
    <row r="139" spans="1:19" s="6" customFormat="1" ht="30" customHeight="1">
      <c r="A139" s="507"/>
      <c r="B139" s="123"/>
      <c r="C139" s="789"/>
      <c r="D139" s="115"/>
      <c r="E139" s="960"/>
      <c r="F139" s="899"/>
      <c r="G139" s="901"/>
      <c r="H139" s="911"/>
      <c r="I139" s="161" t="s">
        <v>33</v>
      </c>
      <c r="J139" s="161" t="s">
        <v>23</v>
      </c>
      <c r="K139" s="5" t="s">
        <v>289</v>
      </c>
      <c r="L139" s="161" t="s">
        <v>183</v>
      </c>
      <c r="M139" s="7">
        <v>1200400</v>
      </c>
      <c r="N139" s="7">
        <v>1181379.78</v>
      </c>
      <c r="O139" s="7">
        <v>1248700</v>
      </c>
      <c r="P139" s="7">
        <v>1234100</v>
      </c>
      <c r="Q139" s="7">
        <v>1234100</v>
      </c>
      <c r="R139" s="7">
        <v>1234100</v>
      </c>
      <c r="S139" s="489">
        <v>3</v>
      </c>
    </row>
    <row r="140" spans="1:19" s="6" customFormat="1" ht="25.5" customHeight="1">
      <c r="A140" s="507"/>
      <c r="B140" s="123"/>
      <c r="C140" s="789"/>
      <c r="D140" s="115"/>
      <c r="E140" s="960"/>
      <c r="F140" s="899"/>
      <c r="G140" s="901"/>
      <c r="H140" s="911"/>
      <c r="I140" s="161" t="s">
        <v>33</v>
      </c>
      <c r="J140" s="161" t="s">
        <v>23</v>
      </c>
      <c r="K140" s="5" t="s">
        <v>289</v>
      </c>
      <c r="L140" s="161" t="s">
        <v>184</v>
      </c>
      <c r="M140" s="7">
        <v>9600</v>
      </c>
      <c r="N140" s="7">
        <v>9600</v>
      </c>
      <c r="O140" s="7">
        <v>5000</v>
      </c>
      <c r="P140" s="7">
        <v>5000</v>
      </c>
      <c r="Q140" s="7">
        <v>5000</v>
      </c>
      <c r="R140" s="7">
        <v>5000</v>
      </c>
      <c r="S140" s="489">
        <v>3</v>
      </c>
    </row>
    <row r="141" spans="1:19" s="6" customFormat="1" ht="23.25" customHeight="1">
      <c r="A141" s="507"/>
      <c r="B141" s="123"/>
      <c r="C141" s="789"/>
      <c r="D141" s="115"/>
      <c r="E141" s="960"/>
      <c r="F141" s="899"/>
      <c r="G141" s="901"/>
      <c r="H141" s="911"/>
      <c r="I141" s="161" t="s">
        <v>33</v>
      </c>
      <c r="J141" s="161" t="s">
        <v>23</v>
      </c>
      <c r="K141" s="5" t="s">
        <v>289</v>
      </c>
      <c r="L141" s="161" t="s">
        <v>43</v>
      </c>
      <c r="M141" s="7">
        <v>943600</v>
      </c>
      <c r="N141" s="7">
        <v>897736.49</v>
      </c>
      <c r="O141" s="7">
        <v>978200</v>
      </c>
      <c r="P141" s="7">
        <v>1017800</v>
      </c>
      <c r="Q141" s="7">
        <v>1032500</v>
      </c>
      <c r="R141" s="7">
        <v>1032500</v>
      </c>
      <c r="S141" s="489">
        <v>3</v>
      </c>
    </row>
    <row r="142" spans="1:19" s="6" customFormat="1" ht="23.25" customHeight="1">
      <c r="A142" s="507"/>
      <c r="B142" s="123"/>
      <c r="C142" s="789"/>
      <c r="D142" s="115"/>
      <c r="E142" s="960"/>
      <c r="F142" s="899"/>
      <c r="G142" s="901"/>
      <c r="H142" s="911"/>
      <c r="I142" s="161" t="s">
        <v>33</v>
      </c>
      <c r="J142" s="161" t="s">
        <v>23</v>
      </c>
      <c r="K142" s="5" t="s">
        <v>289</v>
      </c>
      <c r="L142" s="161" t="s">
        <v>129</v>
      </c>
      <c r="M142" s="7">
        <v>8800</v>
      </c>
      <c r="N142" s="7">
        <v>8081.53</v>
      </c>
      <c r="O142" s="7">
        <v>8200</v>
      </c>
      <c r="P142" s="7">
        <v>8600</v>
      </c>
      <c r="Q142" s="7">
        <v>9000</v>
      </c>
      <c r="R142" s="7">
        <v>9000</v>
      </c>
      <c r="S142" s="489">
        <v>3</v>
      </c>
    </row>
    <row r="143" spans="1:19" s="17" customFormat="1" ht="399" customHeight="1">
      <c r="A143" s="511"/>
      <c r="B143" s="124"/>
      <c r="C143" s="790"/>
      <c r="D143" s="145"/>
      <c r="E143" s="961"/>
      <c r="F143" s="900"/>
      <c r="G143" s="939"/>
      <c r="H143" s="912"/>
      <c r="I143" s="5" t="s">
        <v>33</v>
      </c>
      <c r="J143" s="5" t="s">
        <v>23</v>
      </c>
      <c r="K143" s="5" t="s">
        <v>289</v>
      </c>
      <c r="L143" s="5" t="s">
        <v>44</v>
      </c>
      <c r="M143" s="7">
        <v>1000</v>
      </c>
      <c r="N143" s="7">
        <v>332.82</v>
      </c>
      <c r="O143" s="7">
        <v>2000</v>
      </c>
      <c r="P143" s="7">
        <v>2000</v>
      </c>
      <c r="Q143" s="7">
        <v>2000</v>
      </c>
      <c r="R143" s="7">
        <v>2000</v>
      </c>
      <c r="S143" s="502">
        <v>3</v>
      </c>
    </row>
    <row r="144" spans="1:19" s="54" customFormat="1" ht="57.75" customHeight="1">
      <c r="A144" s="490">
        <v>703</v>
      </c>
      <c r="B144" s="122" t="s">
        <v>290</v>
      </c>
      <c r="C144" s="111" t="s">
        <v>291</v>
      </c>
      <c r="D144" s="114" t="s">
        <v>254</v>
      </c>
      <c r="E144" s="154" t="s">
        <v>292</v>
      </c>
      <c r="F144" s="157" t="s">
        <v>60</v>
      </c>
      <c r="G144" s="150">
        <v>43557</v>
      </c>
      <c r="H144" s="174">
        <v>47209</v>
      </c>
      <c r="I144" s="106" t="s">
        <v>33</v>
      </c>
      <c r="J144" s="106" t="s">
        <v>23</v>
      </c>
      <c r="K144" s="106" t="s">
        <v>293</v>
      </c>
      <c r="L144" s="106" t="s">
        <v>43</v>
      </c>
      <c r="M144" s="135">
        <v>75600</v>
      </c>
      <c r="N144" s="135">
        <v>75600</v>
      </c>
      <c r="O144" s="138">
        <v>102400</v>
      </c>
      <c r="P144" s="138">
        <v>102400</v>
      </c>
      <c r="Q144" s="138">
        <v>102400</v>
      </c>
      <c r="R144" s="138">
        <v>102400</v>
      </c>
      <c r="S144" s="506">
        <v>3</v>
      </c>
    </row>
    <row r="145" spans="1:19" s="54" customFormat="1" ht="87.75" customHeight="1">
      <c r="A145" s="490">
        <v>703</v>
      </c>
      <c r="B145" s="122" t="s">
        <v>294</v>
      </c>
      <c r="C145" s="111" t="s">
        <v>295</v>
      </c>
      <c r="D145" s="114" t="s">
        <v>254</v>
      </c>
      <c r="E145" s="154" t="s">
        <v>296</v>
      </c>
      <c r="F145" s="157" t="s">
        <v>297</v>
      </c>
      <c r="G145" s="150">
        <v>44562</v>
      </c>
      <c r="H145" s="174" t="s">
        <v>31</v>
      </c>
      <c r="I145" s="106" t="s">
        <v>33</v>
      </c>
      <c r="J145" s="106" t="s">
        <v>23</v>
      </c>
      <c r="K145" s="106" t="s">
        <v>298</v>
      </c>
      <c r="L145" s="106" t="s">
        <v>43</v>
      </c>
      <c r="M145" s="135">
        <v>150000</v>
      </c>
      <c r="N145" s="135">
        <v>135420</v>
      </c>
      <c r="O145" s="138">
        <v>150000</v>
      </c>
      <c r="P145" s="138">
        <v>150000</v>
      </c>
      <c r="Q145" s="138">
        <v>150000</v>
      </c>
      <c r="R145" s="138">
        <v>150000</v>
      </c>
      <c r="S145" s="500">
        <v>3</v>
      </c>
    </row>
    <row r="146" spans="1:19" ht="153.75" customHeight="1">
      <c r="A146" s="503">
        <v>703</v>
      </c>
      <c r="B146" s="122" t="s">
        <v>299</v>
      </c>
      <c r="C146" s="788" t="s">
        <v>300</v>
      </c>
      <c r="D146" s="114" t="s">
        <v>301</v>
      </c>
      <c r="E146" s="922" t="s">
        <v>302</v>
      </c>
      <c r="F146" s="744" t="s">
        <v>303</v>
      </c>
      <c r="G146" s="968" t="s">
        <v>304</v>
      </c>
      <c r="H146" s="940" t="s">
        <v>305</v>
      </c>
      <c r="I146" s="8" t="s">
        <v>33</v>
      </c>
      <c r="J146" s="8" t="s">
        <v>23</v>
      </c>
      <c r="K146" s="8" t="s">
        <v>306</v>
      </c>
      <c r="L146" s="8" t="s">
        <v>35</v>
      </c>
      <c r="M146" s="9">
        <f t="shared" ref="M146:R146" si="13">SUM(M147:M150)</f>
        <v>4329800</v>
      </c>
      <c r="N146" s="9">
        <f t="shared" si="13"/>
        <v>4329800</v>
      </c>
      <c r="O146" s="10">
        <f t="shared" si="13"/>
        <v>4576000</v>
      </c>
      <c r="P146" s="10">
        <f t="shared" si="13"/>
        <v>4576000</v>
      </c>
      <c r="Q146" s="10">
        <f t="shared" si="13"/>
        <v>4576000</v>
      </c>
      <c r="R146" s="10">
        <f t="shared" si="13"/>
        <v>4576000</v>
      </c>
      <c r="S146" s="496">
        <v>3</v>
      </c>
    </row>
    <row r="147" spans="1:19" s="6" customFormat="1" ht="21" customHeight="1">
      <c r="A147" s="507"/>
      <c r="B147" s="123"/>
      <c r="C147" s="789"/>
      <c r="D147" s="115"/>
      <c r="E147" s="923"/>
      <c r="F147" s="745"/>
      <c r="G147" s="969"/>
      <c r="H147" s="911"/>
      <c r="I147" s="5" t="s">
        <v>33</v>
      </c>
      <c r="J147" s="5" t="s">
        <v>23</v>
      </c>
      <c r="K147" s="5" t="s">
        <v>306</v>
      </c>
      <c r="L147" s="5" t="s">
        <v>182</v>
      </c>
      <c r="M147" s="7">
        <v>2874300</v>
      </c>
      <c r="N147" s="7">
        <v>2874300</v>
      </c>
      <c r="O147" s="7">
        <v>3034100</v>
      </c>
      <c r="P147" s="7">
        <v>3034100</v>
      </c>
      <c r="Q147" s="7">
        <v>3034100</v>
      </c>
      <c r="R147" s="7">
        <v>3034100</v>
      </c>
      <c r="S147" s="489">
        <v>3</v>
      </c>
    </row>
    <row r="148" spans="1:19" s="6" customFormat="1" ht="20.25" customHeight="1">
      <c r="A148" s="507"/>
      <c r="B148" s="123"/>
      <c r="C148" s="789"/>
      <c r="D148" s="115"/>
      <c r="E148" s="923"/>
      <c r="F148" s="745"/>
      <c r="G148" s="969"/>
      <c r="H148" s="911"/>
      <c r="I148" s="5" t="s">
        <v>33</v>
      </c>
      <c r="J148" s="5" t="s">
        <v>23</v>
      </c>
      <c r="K148" s="5" t="s">
        <v>306</v>
      </c>
      <c r="L148" s="5" t="s">
        <v>183</v>
      </c>
      <c r="M148" s="7">
        <v>865000</v>
      </c>
      <c r="N148" s="7">
        <v>865000</v>
      </c>
      <c r="O148" s="7">
        <v>916300</v>
      </c>
      <c r="P148" s="7">
        <v>916300</v>
      </c>
      <c r="Q148" s="7">
        <v>916300</v>
      </c>
      <c r="R148" s="7">
        <v>916300</v>
      </c>
      <c r="S148" s="489">
        <v>3</v>
      </c>
    </row>
    <row r="149" spans="1:19" s="6" customFormat="1" ht="18.75" customHeight="1">
      <c r="A149" s="507"/>
      <c r="B149" s="123"/>
      <c r="C149" s="789"/>
      <c r="D149" s="115"/>
      <c r="E149" s="923"/>
      <c r="F149" s="745"/>
      <c r="G149" s="969"/>
      <c r="H149" s="911"/>
      <c r="I149" s="5" t="s">
        <v>33</v>
      </c>
      <c r="J149" s="5" t="s">
        <v>23</v>
      </c>
      <c r="K149" s="5" t="s">
        <v>306</v>
      </c>
      <c r="L149" s="5" t="s">
        <v>184</v>
      </c>
      <c r="M149" s="7">
        <v>3000</v>
      </c>
      <c r="N149" s="7">
        <v>3000</v>
      </c>
      <c r="O149" s="7">
        <v>4500</v>
      </c>
      <c r="P149" s="7">
        <v>4500</v>
      </c>
      <c r="Q149" s="7">
        <v>4500</v>
      </c>
      <c r="R149" s="7">
        <v>4500</v>
      </c>
      <c r="S149" s="489">
        <v>3</v>
      </c>
    </row>
    <row r="150" spans="1:19" s="6" customFormat="1" ht="234.75" customHeight="1">
      <c r="A150" s="507"/>
      <c r="B150" s="123"/>
      <c r="C150" s="789"/>
      <c r="D150" s="115"/>
      <c r="E150" s="923"/>
      <c r="F150" s="745"/>
      <c r="G150" s="969"/>
      <c r="H150" s="911"/>
      <c r="I150" s="5" t="s">
        <v>33</v>
      </c>
      <c r="J150" s="5" t="s">
        <v>23</v>
      </c>
      <c r="K150" s="5" t="s">
        <v>306</v>
      </c>
      <c r="L150" s="5" t="s">
        <v>43</v>
      </c>
      <c r="M150" s="7">
        <v>587500</v>
      </c>
      <c r="N150" s="7">
        <v>587500</v>
      </c>
      <c r="O150" s="7">
        <v>621100</v>
      </c>
      <c r="P150" s="7">
        <v>621100</v>
      </c>
      <c r="Q150" s="7">
        <v>621100</v>
      </c>
      <c r="R150" s="7">
        <v>621100</v>
      </c>
      <c r="S150" s="489">
        <v>3</v>
      </c>
    </row>
    <row r="151" spans="1:19" ht="27.75" customHeight="1">
      <c r="A151" s="782">
        <v>703</v>
      </c>
      <c r="B151" s="741" t="s">
        <v>307</v>
      </c>
      <c r="C151" s="788" t="s">
        <v>308</v>
      </c>
      <c r="D151" s="920" t="s">
        <v>309</v>
      </c>
      <c r="E151" s="906" t="s">
        <v>310</v>
      </c>
      <c r="F151" s="962" t="s">
        <v>60</v>
      </c>
      <c r="G151" s="968">
        <v>43463</v>
      </c>
      <c r="H151" s="940" t="s">
        <v>31</v>
      </c>
      <c r="I151" s="917" t="s">
        <v>33</v>
      </c>
      <c r="J151" s="917" t="s">
        <v>311</v>
      </c>
      <c r="K151" s="917" t="s">
        <v>312</v>
      </c>
      <c r="L151" s="917" t="s">
        <v>43</v>
      </c>
      <c r="M151" s="941">
        <v>10000</v>
      </c>
      <c r="N151" s="941">
        <v>0</v>
      </c>
      <c r="O151" s="944">
        <v>10000</v>
      </c>
      <c r="P151" s="944">
        <v>10000</v>
      </c>
      <c r="Q151" s="944">
        <v>10000</v>
      </c>
      <c r="R151" s="944">
        <v>10000</v>
      </c>
      <c r="S151" s="936">
        <v>3</v>
      </c>
    </row>
    <row r="152" spans="1:19" ht="38.25" customHeight="1">
      <c r="A152" s="783"/>
      <c r="B152" s="742"/>
      <c r="C152" s="789"/>
      <c r="D152" s="921"/>
      <c r="E152" s="897"/>
      <c r="F152" s="963"/>
      <c r="G152" s="969"/>
      <c r="H152" s="911"/>
      <c r="I152" s="918"/>
      <c r="J152" s="918"/>
      <c r="K152" s="918"/>
      <c r="L152" s="918"/>
      <c r="M152" s="942"/>
      <c r="N152" s="942"/>
      <c r="O152" s="945"/>
      <c r="P152" s="945"/>
      <c r="Q152" s="945"/>
      <c r="R152" s="945"/>
      <c r="S152" s="937"/>
    </row>
    <row r="153" spans="1:19" s="55" customFormat="1" ht="59.25" customHeight="1">
      <c r="A153" s="490">
        <v>703</v>
      </c>
      <c r="B153" s="109" t="s">
        <v>313</v>
      </c>
      <c r="C153" s="111" t="s">
        <v>314</v>
      </c>
      <c r="D153" s="39" t="s">
        <v>315</v>
      </c>
      <c r="E153" s="897"/>
      <c r="F153" s="963"/>
      <c r="G153" s="969"/>
      <c r="H153" s="911"/>
      <c r="I153" s="8" t="s">
        <v>33</v>
      </c>
      <c r="J153" s="8" t="s">
        <v>311</v>
      </c>
      <c r="K153" s="8" t="s">
        <v>316</v>
      </c>
      <c r="L153" s="8" t="s">
        <v>43</v>
      </c>
      <c r="M153" s="9">
        <v>20000</v>
      </c>
      <c r="N153" s="9">
        <v>20000</v>
      </c>
      <c r="O153" s="10">
        <v>20000</v>
      </c>
      <c r="P153" s="10">
        <v>20000</v>
      </c>
      <c r="Q153" s="10">
        <v>20000</v>
      </c>
      <c r="R153" s="10">
        <v>20000</v>
      </c>
      <c r="S153" s="506">
        <v>3</v>
      </c>
    </row>
    <row r="154" spans="1:19" s="55" customFormat="1" ht="88.5" customHeight="1">
      <c r="A154" s="490">
        <v>703</v>
      </c>
      <c r="B154" s="109" t="s">
        <v>317</v>
      </c>
      <c r="C154" s="111" t="s">
        <v>318</v>
      </c>
      <c r="D154" s="39" t="s">
        <v>315</v>
      </c>
      <c r="E154" s="897"/>
      <c r="F154" s="963"/>
      <c r="G154" s="969"/>
      <c r="H154" s="911"/>
      <c r="I154" s="8" t="s">
        <v>33</v>
      </c>
      <c r="J154" s="8" t="s">
        <v>311</v>
      </c>
      <c r="K154" s="8" t="s">
        <v>319</v>
      </c>
      <c r="L154" s="8" t="s">
        <v>43</v>
      </c>
      <c r="M154" s="9"/>
      <c r="N154" s="9"/>
      <c r="O154" s="10">
        <v>120000</v>
      </c>
      <c r="P154" s="9"/>
      <c r="Q154" s="9"/>
      <c r="R154" s="9"/>
      <c r="S154" s="506">
        <v>3</v>
      </c>
    </row>
    <row r="155" spans="1:19" ht="99" customHeight="1">
      <c r="A155" s="503">
        <v>703</v>
      </c>
      <c r="B155" s="109" t="s">
        <v>320</v>
      </c>
      <c r="C155" s="111" t="s">
        <v>321</v>
      </c>
      <c r="D155" s="39" t="s">
        <v>315</v>
      </c>
      <c r="E155" s="897"/>
      <c r="F155" s="963"/>
      <c r="G155" s="969"/>
      <c r="H155" s="911"/>
      <c r="I155" s="107" t="s">
        <v>33</v>
      </c>
      <c r="J155" s="107" t="s">
        <v>311</v>
      </c>
      <c r="K155" s="107" t="s">
        <v>322</v>
      </c>
      <c r="L155" s="107" t="s">
        <v>43</v>
      </c>
      <c r="M155" s="9">
        <v>10000</v>
      </c>
      <c r="N155" s="9">
        <v>10000</v>
      </c>
      <c r="O155" s="10">
        <v>20000</v>
      </c>
      <c r="P155" s="10">
        <v>20000</v>
      </c>
      <c r="Q155" s="10">
        <v>20000</v>
      </c>
      <c r="R155" s="10">
        <v>20000</v>
      </c>
      <c r="S155" s="496">
        <v>3</v>
      </c>
    </row>
    <row r="156" spans="1:19" ht="90" customHeight="1">
      <c r="A156" s="501">
        <v>703</v>
      </c>
      <c r="B156" s="109" t="s">
        <v>323</v>
      </c>
      <c r="C156" s="111" t="s">
        <v>324</v>
      </c>
      <c r="D156" s="39" t="s">
        <v>325</v>
      </c>
      <c r="E156" s="898"/>
      <c r="F156" s="964"/>
      <c r="G156" s="979"/>
      <c r="H156" s="912"/>
      <c r="I156" s="8" t="s">
        <v>33</v>
      </c>
      <c r="J156" s="8" t="s">
        <v>311</v>
      </c>
      <c r="K156" s="8" t="s">
        <v>326</v>
      </c>
      <c r="L156" s="8" t="s">
        <v>43</v>
      </c>
      <c r="M156" s="9">
        <v>20000</v>
      </c>
      <c r="N156" s="9">
        <v>20000</v>
      </c>
      <c r="O156" s="10">
        <v>20000</v>
      </c>
      <c r="P156" s="10">
        <v>20000</v>
      </c>
      <c r="Q156" s="10">
        <v>20000</v>
      </c>
      <c r="R156" s="10">
        <v>20000</v>
      </c>
      <c r="S156" s="488">
        <v>3</v>
      </c>
    </row>
    <row r="157" spans="1:19" ht="352.5" customHeight="1">
      <c r="A157" s="490">
        <v>703</v>
      </c>
      <c r="B157" s="109" t="s">
        <v>327</v>
      </c>
      <c r="C157" s="187" t="s">
        <v>328</v>
      </c>
      <c r="D157" s="115" t="s">
        <v>325</v>
      </c>
      <c r="E157" s="56" t="s">
        <v>329</v>
      </c>
      <c r="F157" s="128" t="s">
        <v>60</v>
      </c>
      <c r="G157" s="146">
        <v>43901</v>
      </c>
      <c r="H157" s="188" t="s">
        <v>31</v>
      </c>
      <c r="I157" s="108" t="s">
        <v>33</v>
      </c>
      <c r="J157" s="108" t="s">
        <v>311</v>
      </c>
      <c r="K157" s="108" t="s">
        <v>330</v>
      </c>
      <c r="L157" s="107" t="s">
        <v>43</v>
      </c>
      <c r="M157" s="137">
        <v>20000</v>
      </c>
      <c r="N157" s="9">
        <v>20000</v>
      </c>
      <c r="O157" s="10">
        <v>20000</v>
      </c>
      <c r="P157" s="10">
        <v>20000</v>
      </c>
      <c r="Q157" s="10">
        <v>20000</v>
      </c>
      <c r="R157" s="10">
        <v>20000</v>
      </c>
      <c r="S157" s="488">
        <v>3</v>
      </c>
    </row>
    <row r="158" spans="1:19" ht="123.75" customHeight="1">
      <c r="A158" s="490">
        <v>703</v>
      </c>
      <c r="B158" s="109" t="s">
        <v>331</v>
      </c>
      <c r="C158" s="111" t="s">
        <v>113</v>
      </c>
      <c r="D158" s="114" t="s">
        <v>97</v>
      </c>
      <c r="E158" s="27" t="s">
        <v>98</v>
      </c>
      <c r="F158" s="24" t="s">
        <v>60</v>
      </c>
      <c r="G158" s="25">
        <v>44287</v>
      </c>
      <c r="H158" s="26" t="s">
        <v>31</v>
      </c>
      <c r="I158" s="108" t="s">
        <v>50</v>
      </c>
      <c r="J158" s="108" t="s">
        <v>93</v>
      </c>
      <c r="K158" s="108" t="s">
        <v>99</v>
      </c>
      <c r="L158" s="106" t="s">
        <v>43</v>
      </c>
      <c r="M158" s="9">
        <v>48400</v>
      </c>
      <c r="N158" s="9">
        <v>48400</v>
      </c>
      <c r="O158" s="10"/>
      <c r="P158" s="9"/>
      <c r="Q158" s="9"/>
      <c r="R158" s="9"/>
      <c r="S158" s="488">
        <v>3</v>
      </c>
    </row>
    <row r="159" spans="1:19" s="55" customFormat="1" ht="228.75" customHeight="1">
      <c r="A159" s="490">
        <v>703</v>
      </c>
      <c r="B159" s="122" t="s">
        <v>332</v>
      </c>
      <c r="C159" s="111" t="s">
        <v>333</v>
      </c>
      <c r="D159" s="39" t="s">
        <v>334</v>
      </c>
      <c r="E159" s="57" t="s">
        <v>335</v>
      </c>
      <c r="F159" s="4" t="s">
        <v>60</v>
      </c>
      <c r="G159" s="58">
        <v>41275</v>
      </c>
      <c r="H159" s="59" t="s">
        <v>31</v>
      </c>
      <c r="I159" s="8" t="s">
        <v>50</v>
      </c>
      <c r="J159" s="108" t="s">
        <v>93</v>
      </c>
      <c r="K159" s="108" t="s">
        <v>336</v>
      </c>
      <c r="L159" s="8" t="s">
        <v>43</v>
      </c>
      <c r="M159" s="9">
        <v>40100</v>
      </c>
      <c r="N159" s="9">
        <v>0</v>
      </c>
      <c r="O159" s="10">
        <v>20000</v>
      </c>
      <c r="P159" s="9">
        <v>0</v>
      </c>
      <c r="Q159" s="9">
        <v>0</v>
      </c>
      <c r="R159" s="9">
        <v>0</v>
      </c>
      <c r="S159" s="506">
        <v>3</v>
      </c>
    </row>
    <row r="160" spans="1:19" ht="177.75" customHeight="1">
      <c r="A160" s="503">
        <v>703</v>
      </c>
      <c r="B160" s="122" t="s">
        <v>337</v>
      </c>
      <c r="C160" s="33" t="s">
        <v>338</v>
      </c>
      <c r="D160" s="114" t="s">
        <v>339</v>
      </c>
      <c r="E160" s="27" t="s">
        <v>340</v>
      </c>
      <c r="F160" s="24" t="s">
        <v>60</v>
      </c>
      <c r="G160" s="25">
        <v>42440</v>
      </c>
      <c r="H160" s="26" t="s">
        <v>31</v>
      </c>
      <c r="I160" s="106" t="s">
        <v>50</v>
      </c>
      <c r="J160" s="106" t="s">
        <v>341</v>
      </c>
      <c r="K160" s="106" t="s">
        <v>342</v>
      </c>
      <c r="L160" s="106" t="s">
        <v>43</v>
      </c>
      <c r="M160" s="60">
        <v>4995600</v>
      </c>
      <c r="N160" s="60">
        <v>4980564.7699999996</v>
      </c>
      <c r="O160" s="61">
        <v>5355300</v>
      </c>
      <c r="P160" s="61">
        <v>5580200</v>
      </c>
      <c r="Q160" s="61">
        <v>5803400</v>
      </c>
      <c r="R160" s="61">
        <v>5803400</v>
      </c>
      <c r="S160" s="506">
        <v>3</v>
      </c>
    </row>
    <row r="161" spans="1:19" ht="283.5" customHeight="1">
      <c r="A161" s="503">
        <v>703</v>
      </c>
      <c r="B161" s="122" t="s">
        <v>343</v>
      </c>
      <c r="C161" s="111" t="s">
        <v>344</v>
      </c>
      <c r="D161" s="39" t="s">
        <v>339</v>
      </c>
      <c r="E161" s="170" t="s">
        <v>345</v>
      </c>
      <c r="F161" s="128" t="s">
        <v>60</v>
      </c>
      <c r="G161" s="144">
        <v>42736</v>
      </c>
      <c r="H161" s="134" t="s">
        <v>31</v>
      </c>
      <c r="I161" s="106" t="s">
        <v>50</v>
      </c>
      <c r="J161" s="106" t="s">
        <v>341</v>
      </c>
      <c r="K161" s="106" t="s">
        <v>346</v>
      </c>
      <c r="L161" s="106" t="s">
        <v>250</v>
      </c>
      <c r="M161" s="60">
        <v>545100</v>
      </c>
      <c r="N161" s="60">
        <v>544502.53</v>
      </c>
      <c r="O161" s="61">
        <v>584300</v>
      </c>
      <c r="P161" s="61">
        <v>608800</v>
      </c>
      <c r="Q161" s="61">
        <v>633200</v>
      </c>
      <c r="R161" s="61">
        <v>633200</v>
      </c>
      <c r="S161" s="496">
        <v>3</v>
      </c>
    </row>
    <row r="162" spans="1:19" s="6" customFormat="1" ht="135.75" customHeight="1">
      <c r="A162" s="512">
        <v>703</v>
      </c>
      <c r="B162" s="23" t="s">
        <v>697</v>
      </c>
      <c r="C162" s="33" t="s">
        <v>347</v>
      </c>
      <c r="D162" s="115" t="s">
        <v>348</v>
      </c>
      <c r="E162" s="185" t="s">
        <v>349</v>
      </c>
      <c r="F162" s="153" t="s">
        <v>60</v>
      </c>
      <c r="G162" s="146">
        <v>41758</v>
      </c>
      <c r="H162" s="174" t="s">
        <v>350</v>
      </c>
      <c r="I162" s="31" t="s">
        <v>50</v>
      </c>
      <c r="J162" s="31" t="s">
        <v>351</v>
      </c>
      <c r="K162" s="31" t="s">
        <v>352</v>
      </c>
      <c r="L162" s="31" t="s">
        <v>43</v>
      </c>
      <c r="M162" s="29">
        <v>28616000</v>
      </c>
      <c r="N162" s="29">
        <v>25676593</v>
      </c>
      <c r="O162" s="30">
        <v>35924608</v>
      </c>
      <c r="P162" s="29">
        <v>0</v>
      </c>
      <c r="Q162" s="29">
        <v>0</v>
      </c>
      <c r="R162" s="29">
        <v>0</v>
      </c>
      <c r="S162" s="505">
        <v>3</v>
      </c>
    </row>
    <row r="163" spans="1:19" s="6" customFormat="1" ht="144.75" customHeight="1">
      <c r="A163" s="507">
        <v>703</v>
      </c>
      <c r="B163" s="123" t="s">
        <v>360</v>
      </c>
      <c r="C163" s="112" t="s">
        <v>353</v>
      </c>
      <c r="D163" s="115"/>
      <c r="E163" s="56"/>
      <c r="F163" s="128"/>
      <c r="G163" s="144"/>
      <c r="H163" s="175"/>
      <c r="I163" s="62" t="s">
        <v>50</v>
      </c>
      <c r="J163" s="62" t="s">
        <v>351</v>
      </c>
      <c r="K163" s="62" t="s">
        <v>354</v>
      </c>
      <c r="L163" s="62" t="s">
        <v>43</v>
      </c>
      <c r="M163" s="63">
        <v>795405</v>
      </c>
      <c r="N163" s="63">
        <v>658500</v>
      </c>
      <c r="O163" s="64">
        <v>920000</v>
      </c>
      <c r="P163" s="63">
        <v>0</v>
      </c>
      <c r="Q163" s="63">
        <v>0</v>
      </c>
      <c r="R163" s="63">
        <v>0</v>
      </c>
      <c r="S163" s="513">
        <v>3</v>
      </c>
    </row>
    <row r="164" spans="1:19" ht="300.75" customHeight="1">
      <c r="A164" s="503">
        <v>703</v>
      </c>
      <c r="B164" s="122" t="s">
        <v>698</v>
      </c>
      <c r="C164" s="111" t="s">
        <v>355</v>
      </c>
      <c r="D164" s="114" t="s">
        <v>348</v>
      </c>
      <c r="E164" s="56" t="s">
        <v>356</v>
      </c>
      <c r="F164" s="128" t="s">
        <v>60</v>
      </c>
      <c r="G164" s="144">
        <v>42668</v>
      </c>
      <c r="H164" s="175">
        <v>46022</v>
      </c>
      <c r="I164" s="172" t="s">
        <v>50</v>
      </c>
      <c r="J164" s="172" t="s">
        <v>351</v>
      </c>
      <c r="K164" s="172" t="s">
        <v>357</v>
      </c>
      <c r="L164" s="172" t="s">
        <v>250</v>
      </c>
      <c r="M164" s="60">
        <v>18721395</v>
      </c>
      <c r="N164" s="60">
        <v>17248896.960000001</v>
      </c>
      <c r="O164" s="61">
        <v>29219300</v>
      </c>
      <c r="P164" s="61">
        <v>48000000</v>
      </c>
      <c r="Q164" s="61">
        <v>49000000</v>
      </c>
      <c r="R164" s="61">
        <v>50000000</v>
      </c>
      <c r="S164" s="504">
        <v>3</v>
      </c>
    </row>
    <row r="165" spans="1:19" s="6" customFormat="1" ht="126.75" customHeight="1">
      <c r="A165" s="512">
        <v>703</v>
      </c>
      <c r="B165" s="65" t="s">
        <v>699</v>
      </c>
      <c r="C165" s="33" t="s">
        <v>358</v>
      </c>
      <c r="D165" s="39" t="s">
        <v>348</v>
      </c>
      <c r="E165" s="2" t="s">
        <v>349</v>
      </c>
      <c r="F165" s="24" t="s">
        <v>60</v>
      </c>
      <c r="G165" s="25">
        <v>41758</v>
      </c>
      <c r="H165" s="174" t="s">
        <v>31</v>
      </c>
      <c r="I165" s="172" t="s">
        <v>50</v>
      </c>
      <c r="J165" s="31" t="s">
        <v>351</v>
      </c>
      <c r="K165" s="31" t="s">
        <v>359</v>
      </c>
      <c r="L165" s="31" t="s">
        <v>43</v>
      </c>
      <c r="M165" s="60">
        <v>8547600</v>
      </c>
      <c r="N165" s="60">
        <v>7669649.0800000001</v>
      </c>
      <c r="O165" s="30">
        <v>10731600</v>
      </c>
      <c r="P165" s="29">
        <v>0</v>
      </c>
      <c r="Q165" s="60">
        <v>0</v>
      </c>
      <c r="R165" s="60">
        <v>0</v>
      </c>
      <c r="S165" s="505">
        <v>3</v>
      </c>
    </row>
    <row r="166" spans="1:19" s="6" customFormat="1" ht="193.5" customHeight="1">
      <c r="A166" s="512">
        <v>703</v>
      </c>
      <c r="B166" s="65" t="s">
        <v>371</v>
      </c>
      <c r="C166" s="33" t="s">
        <v>361</v>
      </c>
      <c r="D166" s="39" t="s">
        <v>348</v>
      </c>
      <c r="E166" s="2" t="s">
        <v>362</v>
      </c>
      <c r="F166" s="24" t="s">
        <v>363</v>
      </c>
      <c r="G166" s="25">
        <v>44972</v>
      </c>
      <c r="H166" s="174" t="s">
        <v>85</v>
      </c>
      <c r="I166" s="172" t="s">
        <v>50</v>
      </c>
      <c r="J166" s="31" t="s">
        <v>351</v>
      </c>
      <c r="K166" s="31" t="s">
        <v>364</v>
      </c>
      <c r="L166" s="173" t="s">
        <v>44</v>
      </c>
      <c r="M166" s="60"/>
      <c r="N166" s="60"/>
      <c r="O166" s="30">
        <v>22101</v>
      </c>
      <c r="P166" s="29"/>
      <c r="Q166" s="60"/>
      <c r="R166" s="60"/>
      <c r="S166" s="513">
        <v>3</v>
      </c>
    </row>
    <row r="167" spans="1:19" s="6" customFormat="1" ht="125.25" customHeight="1">
      <c r="A167" s="507">
        <v>703</v>
      </c>
      <c r="B167" s="65" t="s">
        <v>376</v>
      </c>
      <c r="C167" s="112" t="s">
        <v>365</v>
      </c>
      <c r="D167" s="115" t="s">
        <v>348</v>
      </c>
      <c r="E167" s="906" t="s">
        <v>366</v>
      </c>
      <c r="F167" s="956" t="s">
        <v>60</v>
      </c>
      <c r="G167" s="957">
        <v>43580</v>
      </c>
      <c r="H167" s="1000" t="s">
        <v>31</v>
      </c>
      <c r="I167" s="172" t="s">
        <v>50</v>
      </c>
      <c r="J167" s="62" t="s">
        <v>351</v>
      </c>
      <c r="K167" s="62" t="s">
        <v>367</v>
      </c>
      <c r="L167" s="173" t="s">
        <v>368</v>
      </c>
      <c r="M167" s="60"/>
      <c r="N167" s="60"/>
      <c r="O167" s="64">
        <v>2400000</v>
      </c>
      <c r="P167" s="63"/>
      <c r="Q167" s="60"/>
      <c r="R167" s="60"/>
      <c r="S167" s="505">
        <v>3</v>
      </c>
    </row>
    <row r="168" spans="1:19" s="6" customFormat="1" ht="183" customHeight="1">
      <c r="A168" s="512">
        <v>703</v>
      </c>
      <c r="B168" s="65" t="s">
        <v>700</v>
      </c>
      <c r="C168" s="33" t="s">
        <v>369</v>
      </c>
      <c r="D168" s="39" t="s">
        <v>348</v>
      </c>
      <c r="E168" s="898"/>
      <c r="F168" s="900"/>
      <c r="G168" s="939"/>
      <c r="H168" s="1001"/>
      <c r="I168" s="172" t="s">
        <v>50</v>
      </c>
      <c r="J168" s="31" t="s">
        <v>351</v>
      </c>
      <c r="K168" s="31" t="s">
        <v>370</v>
      </c>
      <c r="L168" s="173" t="s">
        <v>368</v>
      </c>
      <c r="M168" s="60"/>
      <c r="N168" s="60"/>
      <c r="O168" s="30">
        <v>5000000</v>
      </c>
      <c r="P168" s="29"/>
      <c r="Q168" s="60"/>
      <c r="R168" s="60"/>
      <c r="S168" s="513">
        <v>3</v>
      </c>
    </row>
    <row r="169" spans="1:19" ht="204" customHeight="1">
      <c r="A169" s="503">
        <v>703</v>
      </c>
      <c r="B169" s="66" t="s">
        <v>701</v>
      </c>
      <c r="C169" s="111" t="s">
        <v>372</v>
      </c>
      <c r="D169" s="115" t="s">
        <v>373</v>
      </c>
      <c r="E169" s="147" t="s">
        <v>374</v>
      </c>
      <c r="F169" s="24" t="s">
        <v>60</v>
      </c>
      <c r="G169" s="25">
        <v>43066</v>
      </c>
      <c r="H169" s="26" t="s">
        <v>31</v>
      </c>
      <c r="I169" s="31" t="s">
        <v>50</v>
      </c>
      <c r="J169" s="31" t="s">
        <v>25</v>
      </c>
      <c r="K169" s="31" t="s">
        <v>375</v>
      </c>
      <c r="L169" s="173" t="s">
        <v>43</v>
      </c>
      <c r="M169" s="29">
        <v>124500</v>
      </c>
      <c r="N169" s="29">
        <v>124500</v>
      </c>
      <c r="O169" s="30">
        <v>250000</v>
      </c>
      <c r="P169" s="30">
        <v>250000</v>
      </c>
      <c r="Q169" s="30">
        <v>250000</v>
      </c>
      <c r="R169" s="30">
        <v>250000</v>
      </c>
      <c r="S169" s="504">
        <v>3</v>
      </c>
    </row>
    <row r="170" spans="1:19" ht="139.5" customHeight="1">
      <c r="A170" s="503">
        <v>703</v>
      </c>
      <c r="B170" s="67" t="s">
        <v>388</v>
      </c>
      <c r="C170" s="111" t="s">
        <v>377</v>
      </c>
      <c r="D170" s="114" t="s">
        <v>378</v>
      </c>
      <c r="E170" s="116" t="s">
        <v>379</v>
      </c>
      <c r="F170" s="127" t="s">
        <v>60</v>
      </c>
      <c r="G170" s="129">
        <v>42971</v>
      </c>
      <c r="H170" s="52" t="s">
        <v>31</v>
      </c>
      <c r="I170" s="173" t="s">
        <v>50</v>
      </c>
      <c r="J170" s="173" t="s">
        <v>25</v>
      </c>
      <c r="K170" s="173" t="s">
        <v>380</v>
      </c>
      <c r="L170" s="173" t="s">
        <v>43</v>
      </c>
      <c r="M170" s="29">
        <v>0</v>
      </c>
      <c r="N170" s="29">
        <v>0</v>
      </c>
      <c r="O170" s="30">
        <v>860000</v>
      </c>
      <c r="P170" s="30">
        <v>903000</v>
      </c>
      <c r="Q170" s="30">
        <v>119000</v>
      </c>
      <c r="R170" s="30">
        <v>119000</v>
      </c>
      <c r="S170" s="504">
        <v>3</v>
      </c>
    </row>
    <row r="171" spans="1:19" ht="82.5" customHeight="1">
      <c r="A171" s="503">
        <v>703</v>
      </c>
      <c r="B171" s="122" t="s">
        <v>702</v>
      </c>
      <c r="C171" s="111" t="s">
        <v>381</v>
      </c>
      <c r="D171" s="114" t="s">
        <v>382</v>
      </c>
      <c r="E171" s="906" t="s">
        <v>383</v>
      </c>
      <c r="F171" s="956" t="s">
        <v>60</v>
      </c>
      <c r="G171" s="957" t="s">
        <v>384</v>
      </c>
      <c r="H171" s="940" t="s">
        <v>31</v>
      </c>
      <c r="I171" s="173" t="s">
        <v>50</v>
      </c>
      <c r="J171" s="173" t="s">
        <v>25</v>
      </c>
      <c r="K171" s="173" t="s">
        <v>385</v>
      </c>
      <c r="L171" s="173" t="s">
        <v>43</v>
      </c>
      <c r="M171" s="29">
        <v>300900</v>
      </c>
      <c r="N171" s="29">
        <v>278740</v>
      </c>
      <c r="O171" s="30">
        <v>376900</v>
      </c>
      <c r="P171" s="29">
        <v>0</v>
      </c>
      <c r="Q171" s="29">
        <v>0</v>
      </c>
      <c r="R171" s="29">
        <v>0</v>
      </c>
      <c r="S171" s="504">
        <v>3</v>
      </c>
    </row>
    <row r="172" spans="1:19" ht="85.5" customHeight="1">
      <c r="A172" s="503">
        <v>703</v>
      </c>
      <c r="B172" s="122" t="s">
        <v>395</v>
      </c>
      <c r="C172" s="111" t="s">
        <v>386</v>
      </c>
      <c r="D172" s="114" t="s">
        <v>382</v>
      </c>
      <c r="E172" s="897"/>
      <c r="F172" s="899"/>
      <c r="G172" s="901"/>
      <c r="H172" s="911"/>
      <c r="I172" s="31" t="s">
        <v>50</v>
      </c>
      <c r="J172" s="31" t="s">
        <v>25</v>
      </c>
      <c r="K172" s="31" t="s">
        <v>387</v>
      </c>
      <c r="L172" s="31" t="s">
        <v>43</v>
      </c>
      <c r="M172" s="29">
        <v>119500</v>
      </c>
      <c r="N172" s="29">
        <v>83260</v>
      </c>
      <c r="O172" s="30">
        <v>112600</v>
      </c>
      <c r="P172" s="30">
        <v>100900</v>
      </c>
      <c r="Q172" s="30">
        <v>100900</v>
      </c>
      <c r="R172" s="30">
        <v>100900</v>
      </c>
      <c r="S172" s="504">
        <v>3</v>
      </c>
    </row>
    <row r="173" spans="1:19" ht="67.5" customHeight="1">
      <c r="A173" s="503">
        <v>703</v>
      </c>
      <c r="B173" s="122" t="s">
        <v>396</v>
      </c>
      <c r="C173" s="111" t="s">
        <v>389</v>
      </c>
      <c r="D173" s="114" t="s">
        <v>382</v>
      </c>
      <c r="E173" s="898"/>
      <c r="F173" s="900"/>
      <c r="G173" s="939"/>
      <c r="H173" s="912"/>
      <c r="I173" s="31" t="s">
        <v>50</v>
      </c>
      <c r="J173" s="31" t="s">
        <v>25</v>
      </c>
      <c r="K173" s="172" t="s">
        <v>390</v>
      </c>
      <c r="L173" s="172" t="s">
        <v>43</v>
      </c>
      <c r="M173" s="29"/>
      <c r="N173" s="29"/>
      <c r="O173" s="30">
        <v>1771100</v>
      </c>
      <c r="P173" s="30">
        <v>1859700</v>
      </c>
      <c r="Q173" s="30">
        <v>0</v>
      </c>
      <c r="R173" s="30">
        <v>0</v>
      </c>
      <c r="S173" s="504">
        <v>3</v>
      </c>
    </row>
    <row r="174" spans="1:19" ht="51" customHeight="1">
      <c r="A174" s="490">
        <v>703</v>
      </c>
      <c r="B174" s="122" t="s">
        <v>703</v>
      </c>
      <c r="C174" s="111" t="s">
        <v>391</v>
      </c>
      <c r="D174" s="68" t="s">
        <v>392</v>
      </c>
      <c r="E174" s="922" t="s">
        <v>366</v>
      </c>
      <c r="F174" s="925" t="s">
        <v>60</v>
      </c>
      <c r="G174" s="947">
        <v>43580</v>
      </c>
      <c r="H174" s="1002" t="s">
        <v>31</v>
      </c>
      <c r="I174" s="8" t="s">
        <v>93</v>
      </c>
      <c r="J174" s="8" t="s">
        <v>393</v>
      </c>
      <c r="K174" s="106" t="s">
        <v>394</v>
      </c>
      <c r="L174" s="106" t="s">
        <v>35</v>
      </c>
      <c r="M174" s="9">
        <v>141500</v>
      </c>
      <c r="N174" s="9">
        <v>141500</v>
      </c>
      <c r="O174" s="10">
        <f t="shared" ref="O174:R174" si="14">O176+O175</f>
        <v>1661500</v>
      </c>
      <c r="P174" s="10">
        <f t="shared" si="14"/>
        <v>141500</v>
      </c>
      <c r="Q174" s="10">
        <f t="shared" si="14"/>
        <v>141500</v>
      </c>
      <c r="R174" s="10">
        <f t="shared" si="14"/>
        <v>141500</v>
      </c>
      <c r="S174" s="488">
        <v>3</v>
      </c>
    </row>
    <row r="175" spans="1:19" ht="54" customHeight="1">
      <c r="A175" s="490">
        <v>703</v>
      </c>
      <c r="B175" s="122" t="s">
        <v>704</v>
      </c>
      <c r="C175" s="111" t="s">
        <v>391</v>
      </c>
      <c r="D175" s="68" t="s">
        <v>392</v>
      </c>
      <c r="E175" s="923"/>
      <c r="F175" s="907"/>
      <c r="G175" s="948"/>
      <c r="H175" s="1003"/>
      <c r="I175" s="163" t="s">
        <v>93</v>
      </c>
      <c r="J175" s="162" t="s">
        <v>393</v>
      </c>
      <c r="K175" s="161" t="s">
        <v>394</v>
      </c>
      <c r="L175" s="161" t="s">
        <v>43</v>
      </c>
      <c r="M175" s="7">
        <v>141500</v>
      </c>
      <c r="N175" s="7">
        <v>141500</v>
      </c>
      <c r="O175" s="7">
        <v>141500</v>
      </c>
      <c r="P175" s="7">
        <v>141500</v>
      </c>
      <c r="Q175" s="7">
        <v>141500</v>
      </c>
      <c r="R175" s="7">
        <v>141500</v>
      </c>
      <c r="S175" s="488">
        <v>3</v>
      </c>
    </row>
    <row r="176" spans="1:19" ht="67.5" customHeight="1">
      <c r="A176" s="501">
        <v>703</v>
      </c>
      <c r="B176" s="122" t="s">
        <v>705</v>
      </c>
      <c r="C176" s="33" t="s">
        <v>397</v>
      </c>
      <c r="D176" s="68" t="s">
        <v>392</v>
      </c>
      <c r="E176" s="923"/>
      <c r="F176" s="907"/>
      <c r="G176" s="948"/>
      <c r="H176" s="1003"/>
      <c r="I176" s="5" t="s">
        <v>93</v>
      </c>
      <c r="J176" s="5" t="s">
        <v>393</v>
      </c>
      <c r="K176" s="161" t="s">
        <v>394</v>
      </c>
      <c r="L176" s="5" t="s">
        <v>368</v>
      </c>
      <c r="M176" s="7">
        <v>0</v>
      </c>
      <c r="N176" s="7">
        <v>0</v>
      </c>
      <c r="O176" s="7">
        <v>1520000</v>
      </c>
      <c r="P176" s="7">
        <v>0</v>
      </c>
      <c r="Q176" s="7">
        <v>0</v>
      </c>
      <c r="R176" s="7">
        <v>0</v>
      </c>
      <c r="S176" s="506">
        <v>3</v>
      </c>
    </row>
    <row r="177" spans="1:19" ht="143.25" customHeight="1">
      <c r="A177" s="501">
        <v>703</v>
      </c>
      <c r="B177" s="23" t="s">
        <v>706</v>
      </c>
      <c r="C177" s="33" t="s">
        <v>398</v>
      </c>
      <c r="D177" s="68" t="s">
        <v>392</v>
      </c>
      <c r="E177" s="923"/>
      <c r="F177" s="907"/>
      <c r="G177" s="948"/>
      <c r="H177" s="1003"/>
      <c r="I177" s="106" t="s">
        <v>93</v>
      </c>
      <c r="J177" s="106" t="s">
        <v>393</v>
      </c>
      <c r="K177" s="106" t="s">
        <v>399</v>
      </c>
      <c r="L177" s="106" t="s">
        <v>368</v>
      </c>
      <c r="M177" s="9">
        <v>0</v>
      </c>
      <c r="N177" s="9">
        <v>0</v>
      </c>
      <c r="O177" s="10">
        <v>3283300</v>
      </c>
      <c r="P177" s="9">
        <v>0</v>
      </c>
      <c r="Q177" s="9">
        <v>0</v>
      </c>
      <c r="R177" s="9">
        <v>0</v>
      </c>
      <c r="S177" s="488">
        <v>3</v>
      </c>
    </row>
    <row r="178" spans="1:19" ht="99.75" customHeight="1">
      <c r="A178" s="501">
        <v>703</v>
      </c>
      <c r="B178" s="23" t="s">
        <v>707</v>
      </c>
      <c r="C178" s="33" t="s">
        <v>400</v>
      </c>
      <c r="D178" s="68" t="s">
        <v>392</v>
      </c>
      <c r="E178" s="923"/>
      <c r="F178" s="907"/>
      <c r="G178" s="948"/>
      <c r="H178" s="1003"/>
      <c r="I178" s="106" t="s">
        <v>93</v>
      </c>
      <c r="J178" s="106" t="s">
        <v>393</v>
      </c>
      <c r="K178" s="106" t="s">
        <v>401</v>
      </c>
      <c r="L178" s="106" t="s">
        <v>368</v>
      </c>
      <c r="M178" s="9">
        <v>0</v>
      </c>
      <c r="N178" s="9">
        <v>0</v>
      </c>
      <c r="O178" s="10">
        <v>3450400</v>
      </c>
      <c r="P178" s="9">
        <v>0</v>
      </c>
      <c r="Q178" s="9">
        <v>0</v>
      </c>
      <c r="R178" s="9">
        <v>0</v>
      </c>
      <c r="S178" s="488">
        <v>3</v>
      </c>
    </row>
    <row r="179" spans="1:19" ht="116.25" customHeight="1">
      <c r="A179" s="501">
        <v>703</v>
      </c>
      <c r="B179" s="23" t="s">
        <v>708</v>
      </c>
      <c r="C179" s="33" t="s">
        <v>402</v>
      </c>
      <c r="D179" s="68" t="s">
        <v>392</v>
      </c>
      <c r="E179" s="923"/>
      <c r="F179" s="907"/>
      <c r="G179" s="948"/>
      <c r="H179" s="1003"/>
      <c r="I179" s="106" t="s">
        <v>93</v>
      </c>
      <c r="J179" s="106" t="s">
        <v>393</v>
      </c>
      <c r="K179" s="106" t="s">
        <v>403</v>
      </c>
      <c r="L179" s="106" t="s">
        <v>368</v>
      </c>
      <c r="M179" s="9">
        <v>0</v>
      </c>
      <c r="N179" s="9">
        <v>0</v>
      </c>
      <c r="O179" s="10">
        <v>2056500</v>
      </c>
      <c r="P179" s="9">
        <v>0</v>
      </c>
      <c r="Q179" s="9">
        <v>0</v>
      </c>
      <c r="R179" s="9">
        <v>0</v>
      </c>
      <c r="S179" s="488">
        <v>3</v>
      </c>
    </row>
    <row r="180" spans="1:19" ht="129" customHeight="1">
      <c r="A180" s="501">
        <v>703</v>
      </c>
      <c r="B180" s="23" t="s">
        <v>410</v>
      </c>
      <c r="C180" s="33" t="s">
        <v>404</v>
      </c>
      <c r="D180" s="68" t="s">
        <v>392</v>
      </c>
      <c r="E180" s="923"/>
      <c r="F180" s="907"/>
      <c r="G180" s="948"/>
      <c r="H180" s="1003"/>
      <c r="I180" s="106" t="s">
        <v>93</v>
      </c>
      <c r="J180" s="106" t="s">
        <v>393</v>
      </c>
      <c r="K180" s="106" t="s">
        <v>405</v>
      </c>
      <c r="L180" s="106" t="s">
        <v>368</v>
      </c>
      <c r="M180" s="9">
        <v>0</v>
      </c>
      <c r="N180" s="9">
        <v>0</v>
      </c>
      <c r="O180" s="10">
        <v>1172111.5</v>
      </c>
      <c r="P180" s="9">
        <v>0</v>
      </c>
      <c r="Q180" s="9">
        <v>0</v>
      </c>
      <c r="R180" s="9">
        <v>0</v>
      </c>
      <c r="S180" s="488">
        <v>3</v>
      </c>
    </row>
    <row r="181" spans="1:19" ht="104.25" customHeight="1">
      <c r="A181" s="501">
        <v>703</v>
      </c>
      <c r="B181" s="23" t="s">
        <v>413</v>
      </c>
      <c r="C181" s="33" t="s">
        <v>406</v>
      </c>
      <c r="D181" s="68" t="s">
        <v>392</v>
      </c>
      <c r="E181" s="923"/>
      <c r="F181" s="907"/>
      <c r="G181" s="948"/>
      <c r="H181" s="1003"/>
      <c r="I181" s="106" t="s">
        <v>93</v>
      </c>
      <c r="J181" s="106" t="s">
        <v>393</v>
      </c>
      <c r="K181" s="106" t="s">
        <v>407</v>
      </c>
      <c r="L181" s="106" t="s">
        <v>368</v>
      </c>
      <c r="M181" s="9">
        <v>0</v>
      </c>
      <c r="N181" s="9">
        <v>0</v>
      </c>
      <c r="O181" s="10">
        <v>1959188.5</v>
      </c>
      <c r="P181" s="9">
        <v>0</v>
      </c>
      <c r="Q181" s="9">
        <v>0</v>
      </c>
      <c r="R181" s="9">
        <v>0</v>
      </c>
      <c r="S181" s="488">
        <v>3</v>
      </c>
    </row>
    <row r="182" spans="1:19" ht="132" customHeight="1">
      <c r="A182" s="501">
        <v>703</v>
      </c>
      <c r="B182" s="23" t="s">
        <v>709</v>
      </c>
      <c r="C182" s="33" t="s">
        <v>408</v>
      </c>
      <c r="D182" s="68" t="s">
        <v>392</v>
      </c>
      <c r="E182" s="923"/>
      <c r="F182" s="907"/>
      <c r="G182" s="948"/>
      <c r="H182" s="1003"/>
      <c r="I182" s="106" t="s">
        <v>93</v>
      </c>
      <c r="J182" s="106" t="s">
        <v>393</v>
      </c>
      <c r="K182" s="106" t="s">
        <v>409</v>
      </c>
      <c r="L182" s="106" t="s">
        <v>368</v>
      </c>
      <c r="M182" s="9">
        <v>0</v>
      </c>
      <c r="N182" s="9">
        <v>0</v>
      </c>
      <c r="O182" s="10">
        <v>782700</v>
      </c>
      <c r="P182" s="9">
        <v>0</v>
      </c>
      <c r="Q182" s="9">
        <v>0</v>
      </c>
      <c r="R182" s="9">
        <v>0</v>
      </c>
      <c r="S182" s="488">
        <v>3</v>
      </c>
    </row>
    <row r="183" spans="1:19" s="69" customFormat="1" ht="84.75" customHeight="1">
      <c r="A183" s="514">
        <v>703</v>
      </c>
      <c r="B183" s="20" t="s">
        <v>418</v>
      </c>
      <c r="C183" s="183" t="s">
        <v>411</v>
      </c>
      <c r="D183" s="180" t="s">
        <v>392</v>
      </c>
      <c r="E183" s="923"/>
      <c r="F183" s="907"/>
      <c r="G183" s="948"/>
      <c r="H183" s="1003"/>
      <c r="I183" s="106" t="s">
        <v>93</v>
      </c>
      <c r="J183" s="106" t="s">
        <v>393</v>
      </c>
      <c r="K183" s="106" t="s">
        <v>412</v>
      </c>
      <c r="L183" s="106" t="s">
        <v>129</v>
      </c>
      <c r="M183" s="9">
        <v>82087.360000000001</v>
      </c>
      <c r="N183" s="9">
        <v>82087.360000000001</v>
      </c>
      <c r="O183" s="10">
        <v>0</v>
      </c>
      <c r="P183" s="9">
        <v>0</v>
      </c>
      <c r="Q183" s="9"/>
      <c r="R183" s="9"/>
      <c r="S183" s="488">
        <v>3</v>
      </c>
    </row>
    <row r="184" spans="1:19" s="69" customFormat="1" ht="70.5" customHeight="1">
      <c r="A184" s="490">
        <v>703</v>
      </c>
      <c r="B184" s="122" t="s">
        <v>710</v>
      </c>
      <c r="C184" s="111" t="s">
        <v>414</v>
      </c>
      <c r="D184" s="114" t="s">
        <v>392</v>
      </c>
      <c r="E184" s="923"/>
      <c r="F184" s="907"/>
      <c r="G184" s="948"/>
      <c r="H184" s="1003"/>
      <c r="I184" s="106" t="s">
        <v>93</v>
      </c>
      <c r="J184" s="106" t="s">
        <v>393</v>
      </c>
      <c r="K184" s="106" t="s">
        <v>415</v>
      </c>
      <c r="L184" s="106" t="s">
        <v>368</v>
      </c>
      <c r="M184" s="9">
        <v>0</v>
      </c>
      <c r="N184" s="9">
        <v>0</v>
      </c>
      <c r="O184" s="10">
        <v>9279800</v>
      </c>
      <c r="P184" s="9">
        <v>0</v>
      </c>
      <c r="Q184" s="9">
        <v>0</v>
      </c>
      <c r="R184" s="9">
        <v>0</v>
      </c>
      <c r="S184" s="488">
        <v>3</v>
      </c>
    </row>
    <row r="185" spans="1:19" s="69" customFormat="1" ht="146.25" customHeight="1">
      <c r="A185" s="490">
        <v>703</v>
      </c>
      <c r="B185" s="122" t="s">
        <v>711</v>
      </c>
      <c r="C185" s="33" t="s">
        <v>416</v>
      </c>
      <c r="D185" s="114" t="s">
        <v>392</v>
      </c>
      <c r="E185" s="924"/>
      <c r="F185" s="908"/>
      <c r="G185" s="949"/>
      <c r="H185" s="1004"/>
      <c r="I185" s="106" t="s">
        <v>93</v>
      </c>
      <c r="J185" s="106" t="s">
        <v>393</v>
      </c>
      <c r="K185" s="106" t="s">
        <v>417</v>
      </c>
      <c r="L185" s="106" t="s">
        <v>368</v>
      </c>
      <c r="M185" s="135"/>
      <c r="N185" s="135"/>
      <c r="O185" s="138">
        <v>29156700</v>
      </c>
      <c r="P185" s="135"/>
      <c r="Q185" s="135"/>
      <c r="R185" s="135"/>
      <c r="S185" s="488">
        <v>3</v>
      </c>
    </row>
    <row r="186" spans="1:19" s="69" customFormat="1" ht="165" customHeight="1">
      <c r="A186" s="490">
        <v>703</v>
      </c>
      <c r="B186" s="122" t="s">
        <v>712</v>
      </c>
      <c r="C186" s="111" t="s">
        <v>419</v>
      </c>
      <c r="D186" s="68" t="s">
        <v>392</v>
      </c>
      <c r="E186" s="57" t="s">
        <v>420</v>
      </c>
      <c r="F186" s="70" t="s">
        <v>60</v>
      </c>
      <c r="G186" s="143">
        <v>41561</v>
      </c>
      <c r="H186" s="134" t="s">
        <v>421</v>
      </c>
      <c r="I186" s="106" t="s">
        <v>93</v>
      </c>
      <c r="J186" s="106" t="s">
        <v>393</v>
      </c>
      <c r="K186" s="106" t="s">
        <v>422</v>
      </c>
      <c r="L186" s="106" t="s">
        <v>43</v>
      </c>
      <c r="M186" s="135">
        <v>400000</v>
      </c>
      <c r="N186" s="135">
        <v>400000</v>
      </c>
      <c r="O186" s="138"/>
      <c r="P186" s="135"/>
      <c r="Q186" s="135"/>
      <c r="R186" s="135"/>
      <c r="S186" s="488">
        <v>3</v>
      </c>
    </row>
    <row r="187" spans="1:19" s="69" customFormat="1" ht="294" customHeight="1">
      <c r="A187" s="490">
        <v>703</v>
      </c>
      <c r="B187" s="122" t="s">
        <v>713</v>
      </c>
      <c r="C187" s="111" t="s">
        <v>423</v>
      </c>
      <c r="D187" s="68" t="s">
        <v>392</v>
      </c>
      <c r="E187" s="39" t="s">
        <v>366</v>
      </c>
      <c r="F187" s="121" t="s">
        <v>424</v>
      </c>
      <c r="G187" s="143">
        <v>43580</v>
      </c>
      <c r="H187" s="59" t="s">
        <v>31</v>
      </c>
      <c r="I187" s="8" t="s">
        <v>93</v>
      </c>
      <c r="J187" s="8" t="s">
        <v>393</v>
      </c>
      <c r="K187" s="8" t="s">
        <v>425</v>
      </c>
      <c r="L187" s="8" t="s">
        <v>368</v>
      </c>
      <c r="M187" s="135">
        <v>39108700</v>
      </c>
      <c r="N187" s="135">
        <v>39108600</v>
      </c>
      <c r="O187" s="138">
        <v>0</v>
      </c>
      <c r="P187" s="135">
        <v>0</v>
      </c>
      <c r="Q187" s="135">
        <v>0</v>
      </c>
      <c r="R187" s="135">
        <v>0</v>
      </c>
      <c r="S187" s="488">
        <v>3</v>
      </c>
    </row>
    <row r="188" spans="1:19" s="69" customFormat="1" ht="263.25" customHeight="1">
      <c r="A188" s="782">
        <v>703</v>
      </c>
      <c r="B188" s="768" t="s">
        <v>434</v>
      </c>
      <c r="C188" s="788" t="s">
        <v>426</v>
      </c>
      <c r="D188" s="966" t="s">
        <v>392</v>
      </c>
      <c r="E188" s="922" t="s">
        <v>366</v>
      </c>
      <c r="F188" s="925" t="s">
        <v>424</v>
      </c>
      <c r="G188" s="947">
        <v>43580</v>
      </c>
      <c r="H188" s="1002" t="s">
        <v>31</v>
      </c>
      <c r="I188" s="8" t="s">
        <v>93</v>
      </c>
      <c r="J188" s="8" t="s">
        <v>393</v>
      </c>
      <c r="K188" s="8" t="s">
        <v>427</v>
      </c>
      <c r="L188" s="8" t="s">
        <v>368</v>
      </c>
      <c r="M188" s="9">
        <v>12054991</v>
      </c>
      <c r="N188" s="9">
        <v>11965095.91</v>
      </c>
      <c r="O188" s="10">
        <v>96000</v>
      </c>
      <c r="P188" s="9">
        <v>0</v>
      </c>
      <c r="Q188" s="9">
        <v>0</v>
      </c>
      <c r="R188" s="9">
        <v>0</v>
      </c>
      <c r="S188" s="506">
        <v>3</v>
      </c>
    </row>
    <row r="189" spans="1:19" s="69" customFormat="1" ht="45.75" customHeight="1">
      <c r="A189" s="784"/>
      <c r="B189" s="770"/>
      <c r="C189" s="790"/>
      <c r="D189" s="988"/>
      <c r="E189" s="924"/>
      <c r="F189" s="908"/>
      <c r="G189" s="949"/>
      <c r="H189" s="1004"/>
      <c r="I189" s="8" t="s">
        <v>93</v>
      </c>
      <c r="J189" s="8" t="s">
        <v>393</v>
      </c>
      <c r="K189" s="8" t="s">
        <v>427</v>
      </c>
      <c r="L189" s="8" t="s">
        <v>129</v>
      </c>
      <c r="M189" s="137">
        <v>72000</v>
      </c>
      <c r="N189" s="137">
        <v>0</v>
      </c>
      <c r="O189" s="140">
        <v>72000</v>
      </c>
      <c r="P189" s="137"/>
      <c r="Q189" s="137"/>
      <c r="R189" s="137"/>
      <c r="S189" s="506">
        <v>3</v>
      </c>
    </row>
    <row r="190" spans="1:19" s="69" customFormat="1" ht="99" customHeight="1">
      <c r="A190" s="490">
        <v>703</v>
      </c>
      <c r="B190" s="122" t="s">
        <v>714</v>
      </c>
      <c r="C190" s="111" t="s">
        <v>428</v>
      </c>
      <c r="D190" s="966" t="s">
        <v>429</v>
      </c>
      <c r="E190" s="922" t="s">
        <v>430</v>
      </c>
      <c r="F190" s="925" t="s">
        <v>60</v>
      </c>
      <c r="G190" s="947">
        <v>45321</v>
      </c>
      <c r="H190" s="1002" t="s">
        <v>31</v>
      </c>
      <c r="I190" s="8" t="s">
        <v>93</v>
      </c>
      <c r="J190" s="8" t="s">
        <v>393</v>
      </c>
      <c r="K190" s="8" t="s">
        <v>431</v>
      </c>
      <c r="L190" s="8" t="s">
        <v>43</v>
      </c>
      <c r="M190" s="137">
        <v>0</v>
      </c>
      <c r="N190" s="137">
        <v>0</v>
      </c>
      <c r="O190" s="140">
        <v>957100</v>
      </c>
      <c r="P190" s="137">
        <v>0</v>
      </c>
      <c r="Q190" s="137">
        <v>0</v>
      </c>
      <c r="R190" s="137">
        <v>0</v>
      </c>
      <c r="S190" s="506">
        <v>3</v>
      </c>
    </row>
    <row r="191" spans="1:19" s="69" customFormat="1" ht="96.75" customHeight="1">
      <c r="A191" s="490">
        <v>703</v>
      </c>
      <c r="B191" s="122" t="s">
        <v>715</v>
      </c>
      <c r="C191" s="111" t="s">
        <v>432</v>
      </c>
      <c r="D191" s="967"/>
      <c r="E191" s="923"/>
      <c r="F191" s="907"/>
      <c r="G191" s="948"/>
      <c r="H191" s="1003"/>
      <c r="I191" s="8" t="s">
        <v>93</v>
      </c>
      <c r="J191" s="8" t="s">
        <v>393</v>
      </c>
      <c r="K191" s="8" t="s">
        <v>433</v>
      </c>
      <c r="L191" s="8" t="s">
        <v>43</v>
      </c>
      <c r="M191" s="137">
        <v>0</v>
      </c>
      <c r="N191" s="137">
        <v>0</v>
      </c>
      <c r="O191" s="140">
        <v>285900</v>
      </c>
      <c r="P191" s="140">
        <v>245500</v>
      </c>
      <c r="Q191" s="140">
        <v>245500</v>
      </c>
      <c r="R191" s="140">
        <v>245500</v>
      </c>
      <c r="S191" s="506">
        <v>3</v>
      </c>
    </row>
    <row r="192" spans="1:19" s="69" customFormat="1" ht="86.25" customHeight="1">
      <c r="A192" s="490">
        <v>703</v>
      </c>
      <c r="B192" s="122" t="s">
        <v>716</v>
      </c>
      <c r="C192" s="111" t="s">
        <v>435</v>
      </c>
      <c r="D192" s="988"/>
      <c r="E192" s="924"/>
      <c r="F192" s="908"/>
      <c r="G192" s="949"/>
      <c r="H192" s="1004"/>
      <c r="I192" s="8" t="s">
        <v>93</v>
      </c>
      <c r="J192" s="8" t="s">
        <v>393</v>
      </c>
      <c r="K192" s="8" t="s">
        <v>436</v>
      </c>
      <c r="L192" s="8" t="s">
        <v>43</v>
      </c>
      <c r="M192" s="137"/>
      <c r="N192" s="137"/>
      <c r="O192" s="140">
        <v>3864200</v>
      </c>
      <c r="P192" s="137"/>
      <c r="Q192" s="137"/>
      <c r="R192" s="137"/>
      <c r="S192" s="506">
        <v>3</v>
      </c>
    </row>
    <row r="193" spans="1:19" s="69" customFormat="1" ht="277.5" customHeight="1">
      <c r="A193" s="490">
        <v>703</v>
      </c>
      <c r="B193" s="122" t="s">
        <v>448</v>
      </c>
      <c r="C193" s="111" t="s">
        <v>437</v>
      </c>
      <c r="D193" s="181" t="s">
        <v>429</v>
      </c>
      <c r="E193" s="922" t="s">
        <v>438</v>
      </c>
      <c r="F193" s="744" t="s">
        <v>60</v>
      </c>
      <c r="G193" s="968">
        <v>45307</v>
      </c>
      <c r="H193" s="1002" t="s">
        <v>31</v>
      </c>
      <c r="I193" s="8" t="s">
        <v>93</v>
      </c>
      <c r="J193" s="8" t="s">
        <v>393</v>
      </c>
      <c r="K193" s="8" t="s">
        <v>439</v>
      </c>
      <c r="L193" s="8" t="s">
        <v>250</v>
      </c>
      <c r="M193" s="137">
        <v>0</v>
      </c>
      <c r="N193" s="137">
        <v>0</v>
      </c>
      <c r="O193" s="140">
        <v>9219100</v>
      </c>
      <c r="P193" s="140">
        <v>9219100</v>
      </c>
      <c r="Q193" s="140">
        <v>9219100</v>
      </c>
      <c r="R193" s="140">
        <v>9219100</v>
      </c>
      <c r="S193" s="506">
        <v>3</v>
      </c>
    </row>
    <row r="194" spans="1:19" s="69" customFormat="1" ht="174.75" customHeight="1">
      <c r="A194" s="490">
        <v>703</v>
      </c>
      <c r="B194" s="122" t="s">
        <v>717</v>
      </c>
      <c r="C194" s="111" t="s">
        <v>440</v>
      </c>
      <c r="D194" s="71" t="s">
        <v>429</v>
      </c>
      <c r="E194" s="923"/>
      <c r="F194" s="745"/>
      <c r="G194" s="969"/>
      <c r="H194" s="1003"/>
      <c r="I194" s="106" t="s">
        <v>93</v>
      </c>
      <c r="J194" s="106" t="s">
        <v>393</v>
      </c>
      <c r="K194" s="106" t="s">
        <v>441</v>
      </c>
      <c r="L194" s="106" t="s">
        <v>250</v>
      </c>
      <c r="M194" s="9">
        <v>0</v>
      </c>
      <c r="N194" s="136">
        <v>0</v>
      </c>
      <c r="O194" s="139">
        <v>5424900</v>
      </c>
      <c r="P194" s="10">
        <v>5424900</v>
      </c>
      <c r="Q194" s="10">
        <v>5424900</v>
      </c>
      <c r="R194" s="139">
        <v>5424900</v>
      </c>
      <c r="S194" s="488">
        <v>3</v>
      </c>
    </row>
    <row r="195" spans="1:19" s="69" customFormat="1" ht="409.5" customHeight="1">
      <c r="A195" s="490">
        <v>703</v>
      </c>
      <c r="B195" s="122" t="s">
        <v>718</v>
      </c>
      <c r="C195" s="111" t="s">
        <v>442</v>
      </c>
      <c r="D195" s="182" t="s">
        <v>429</v>
      </c>
      <c r="E195" s="57" t="s">
        <v>443</v>
      </c>
      <c r="F195" s="72" t="s">
        <v>444</v>
      </c>
      <c r="G195" s="59" t="s">
        <v>445</v>
      </c>
      <c r="H195" s="59" t="s">
        <v>446</v>
      </c>
      <c r="I195" s="8" t="s">
        <v>93</v>
      </c>
      <c r="J195" s="8" t="s">
        <v>393</v>
      </c>
      <c r="K195" s="8" t="s">
        <v>447</v>
      </c>
      <c r="L195" s="8" t="s">
        <v>43</v>
      </c>
      <c r="M195" s="137">
        <v>0</v>
      </c>
      <c r="N195" s="9">
        <v>0</v>
      </c>
      <c r="O195" s="10">
        <v>96000</v>
      </c>
      <c r="P195" s="137">
        <v>0</v>
      </c>
      <c r="Q195" s="137">
        <v>0</v>
      </c>
      <c r="R195" s="9">
        <v>0</v>
      </c>
      <c r="S195" s="506">
        <v>3</v>
      </c>
    </row>
    <row r="196" spans="1:19" s="69" customFormat="1" ht="174.75" customHeight="1">
      <c r="A196" s="490">
        <v>703</v>
      </c>
      <c r="B196" s="122" t="s">
        <v>719</v>
      </c>
      <c r="C196" s="111" t="s">
        <v>449</v>
      </c>
      <c r="D196" s="68" t="s">
        <v>392</v>
      </c>
      <c r="E196" s="117" t="s">
        <v>450</v>
      </c>
      <c r="F196" s="167" t="s">
        <v>451</v>
      </c>
      <c r="G196" s="176" t="s">
        <v>452</v>
      </c>
      <c r="H196" s="176" t="s">
        <v>85</v>
      </c>
      <c r="I196" s="107" t="s">
        <v>93</v>
      </c>
      <c r="J196" s="107" t="s">
        <v>393</v>
      </c>
      <c r="K196" s="107" t="s">
        <v>453</v>
      </c>
      <c r="L196" s="107" t="s">
        <v>43</v>
      </c>
      <c r="M196" s="137"/>
      <c r="N196" s="137"/>
      <c r="O196" s="140">
        <v>96400</v>
      </c>
      <c r="P196" s="137"/>
      <c r="Q196" s="137"/>
      <c r="R196" s="137"/>
      <c r="S196" s="500">
        <v>3</v>
      </c>
    </row>
    <row r="197" spans="1:19" s="69" customFormat="1" ht="197.25" customHeight="1">
      <c r="A197" s="490">
        <v>703</v>
      </c>
      <c r="B197" s="122" t="s">
        <v>720</v>
      </c>
      <c r="C197" s="111" t="s">
        <v>454</v>
      </c>
      <c r="D197" s="68" t="s">
        <v>392</v>
      </c>
      <c r="E197" s="114" t="s">
        <v>455</v>
      </c>
      <c r="F197" s="4" t="s">
        <v>60</v>
      </c>
      <c r="G197" s="58">
        <v>44846</v>
      </c>
      <c r="H197" s="59" t="s">
        <v>31</v>
      </c>
      <c r="I197" s="8" t="s">
        <v>93</v>
      </c>
      <c r="J197" s="8" t="s">
        <v>393</v>
      </c>
      <c r="K197" s="8" t="s">
        <v>456</v>
      </c>
      <c r="L197" s="8" t="s">
        <v>368</v>
      </c>
      <c r="M197" s="137">
        <v>1697660.98</v>
      </c>
      <c r="N197" s="137">
        <v>1697660.98</v>
      </c>
      <c r="O197" s="140">
        <v>0</v>
      </c>
      <c r="P197" s="137"/>
      <c r="Q197" s="137"/>
      <c r="R197" s="137"/>
      <c r="S197" s="506">
        <v>3</v>
      </c>
    </row>
    <row r="198" spans="1:19" s="69" customFormat="1" ht="246" customHeight="1">
      <c r="A198" s="490">
        <v>703</v>
      </c>
      <c r="B198" s="122" t="s">
        <v>721</v>
      </c>
      <c r="C198" s="111" t="s">
        <v>457</v>
      </c>
      <c r="D198" s="68" t="s">
        <v>392</v>
      </c>
      <c r="E198" s="114" t="s">
        <v>458</v>
      </c>
      <c r="F198" s="4" t="s">
        <v>60</v>
      </c>
      <c r="G198" s="58">
        <v>44846</v>
      </c>
      <c r="H198" s="59" t="s">
        <v>31</v>
      </c>
      <c r="I198" s="8" t="s">
        <v>93</v>
      </c>
      <c r="J198" s="8" t="s">
        <v>393</v>
      </c>
      <c r="K198" s="8" t="s">
        <v>459</v>
      </c>
      <c r="L198" s="8" t="s">
        <v>368</v>
      </c>
      <c r="M198" s="137">
        <v>1697660.98</v>
      </c>
      <c r="N198" s="137">
        <v>1697660.98</v>
      </c>
      <c r="O198" s="140">
        <v>0</v>
      </c>
      <c r="P198" s="137"/>
      <c r="Q198" s="137"/>
      <c r="R198" s="137"/>
      <c r="S198" s="506">
        <v>3</v>
      </c>
    </row>
    <row r="199" spans="1:19" s="6" customFormat="1" ht="312.75" customHeight="1">
      <c r="A199" s="782">
        <v>703</v>
      </c>
      <c r="B199" s="768" t="s">
        <v>468</v>
      </c>
      <c r="C199" s="794" t="s">
        <v>460</v>
      </c>
      <c r="D199" s="1005" t="s">
        <v>392</v>
      </c>
      <c r="E199" s="114" t="s">
        <v>461</v>
      </c>
      <c r="F199" s="120" t="s">
        <v>424</v>
      </c>
      <c r="G199" s="142">
        <v>43580</v>
      </c>
      <c r="H199" s="176" t="s">
        <v>31</v>
      </c>
      <c r="I199" s="8" t="s">
        <v>93</v>
      </c>
      <c r="J199" s="8" t="s">
        <v>393</v>
      </c>
      <c r="K199" s="8" t="s">
        <v>462</v>
      </c>
      <c r="L199" s="8" t="s">
        <v>35</v>
      </c>
      <c r="M199" s="137">
        <f>M200</f>
        <v>3792700</v>
      </c>
      <c r="N199" s="137">
        <f>N200</f>
        <v>3751316.65</v>
      </c>
      <c r="O199" s="140">
        <f>O200</f>
        <v>3660500</v>
      </c>
      <c r="P199" s="140">
        <f>SUM(P200:P200)</f>
        <v>3660500</v>
      </c>
      <c r="Q199" s="140">
        <f>SUM(Q200:Q200)</f>
        <v>3660500</v>
      </c>
      <c r="R199" s="140">
        <f>SUM(R200:R200)</f>
        <v>3660500</v>
      </c>
      <c r="S199" s="506">
        <v>3</v>
      </c>
    </row>
    <row r="200" spans="1:19" s="6" customFormat="1" ht="39.75" customHeight="1">
      <c r="A200" s="784"/>
      <c r="B200" s="770"/>
      <c r="C200" s="804"/>
      <c r="D200" s="1006"/>
      <c r="E200" s="118"/>
      <c r="F200" s="70"/>
      <c r="G200" s="73"/>
      <c r="H200" s="74"/>
      <c r="I200" s="163" t="s">
        <v>93</v>
      </c>
      <c r="J200" s="163" t="s">
        <v>393</v>
      </c>
      <c r="K200" s="163" t="s">
        <v>462</v>
      </c>
      <c r="L200" s="163" t="s">
        <v>43</v>
      </c>
      <c r="M200" s="166">
        <v>3792700</v>
      </c>
      <c r="N200" s="166">
        <v>3751316.65</v>
      </c>
      <c r="O200" s="166">
        <v>3660500</v>
      </c>
      <c r="P200" s="166">
        <v>3660500</v>
      </c>
      <c r="Q200" s="166">
        <v>3660500</v>
      </c>
      <c r="R200" s="166">
        <v>3660500</v>
      </c>
      <c r="S200" s="506">
        <v>3</v>
      </c>
    </row>
    <row r="201" spans="1:19" ht="126" customHeight="1">
      <c r="A201" s="490">
        <v>703</v>
      </c>
      <c r="B201" s="122" t="s">
        <v>722</v>
      </c>
      <c r="C201" s="794" t="s">
        <v>463</v>
      </c>
      <c r="D201" s="180" t="s">
        <v>392</v>
      </c>
      <c r="E201" s="922" t="s">
        <v>464</v>
      </c>
      <c r="F201" s="925" t="s">
        <v>424</v>
      </c>
      <c r="G201" s="947">
        <v>42736</v>
      </c>
      <c r="H201" s="1002" t="s">
        <v>31</v>
      </c>
      <c r="I201" s="106" t="s">
        <v>93</v>
      </c>
      <c r="J201" s="106" t="s">
        <v>393</v>
      </c>
      <c r="K201" s="106" t="s">
        <v>465</v>
      </c>
      <c r="L201" s="106" t="s">
        <v>250</v>
      </c>
      <c r="M201" s="135">
        <v>9803400</v>
      </c>
      <c r="N201" s="135">
        <v>8742017.2300000004</v>
      </c>
      <c r="O201" s="138">
        <v>6859700</v>
      </c>
      <c r="P201" s="138">
        <v>6869700</v>
      </c>
      <c r="Q201" s="138">
        <v>6869700</v>
      </c>
      <c r="R201" s="138">
        <v>6869700</v>
      </c>
      <c r="S201" s="488">
        <v>3</v>
      </c>
    </row>
    <row r="202" spans="1:19" ht="107.25" customHeight="1">
      <c r="A202" s="493"/>
      <c r="B202" s="124"/>
      <c r="C202" s="804"/>
      <c r="D202" s="181"/>
      <c r="E202" s="923"/>
      <c r="F202" s="907"/>
      <c r="G202" s="948"/>
      <c r="H202" s="1003"/>
      <c r="I202" s="163"/>
      <c r="J202" s="163"/>
      <c r="K202" s="163"/>
      <c r="L202" s="163"/>
      <c r="M202" s="137"/>
      <c r="N202" s="137"/>
      <c r="O202" s="137"/>
      <c r="P202" s="137"/>
      <c r="Q202" s="137"/>
      <c r="R202" s="137"/>
      <c r="S202" s="500"/>
    </row>
    <row r="203" spans="1:19" ht="125.25" customHeight="1">
      <c r="A203" s="490">
        <v>703</v>
      </c>
      <c r="B203" s="122" t="s">
        <v>723</v>
      </c>
      <c r="C203" s="178" t="s">
        <v>466</v>
      </c>
      <c r="D203" s="68" t="s">
        <v>392</v>
      </c>
      <c r="E203" s="924"/>
      <c r="F203" s="908"/>
      <c r="G203" s="949"/>
      <c r="H203" s="1004"/>
      <c r="I203" s="8" t="s">
        <v>93</v>
      </c>
      <c r="J203" s="8" t="s">
        <v>393</v>
      </c>
      <c r="K203" s="8" t="s">
        <v>467</v>
      </c>
      <c r="L203" s="8" t="s">
        <v>250</v>
      </c>
      <c r="M203" s="9">
        <v>0</v>
      </c>
      <c r="N203" s="9">
        <v>0</v>
      </c>
      <c r="O203" s="9">
        <v>0</v>
      </c>
      <c r="P203" s="10">
        <v>2272800</v>
      </c>
      <c r="Q203" s="10">
        <v>0</v>
      </c>
      <c r="R203" s="10">
        <v>0</v>
      </c>
      <c r="S203" s="506">
        <v>3</v>
      </c>
    </row>
    <row r="204" spans="1:19" ht="317.25" customHeight="1">
      <c r="A204" s="490">
        <v>703</v>
      </c>
      <c r="B204" s="122" t="s">
        <v>724</v>
      </c>
      <c r="C204" s="178" t="s">
        <v>469</v>
      </c>
      <c r="D204" s="68" t="s">
        <v>392</v>
      </c>
      <c r="E204" s="57" t="s">
        <v>470</v>
      </c>
      <c r="F204" s="3" t="s">
        <v>60</v>
      </c>
      <c r="G204" s="58">
        <v>43580</v>
      </c>
      <c r="H204" s="59" t="s">
        <v>31</v>
      </c>
      <c r="I204" s="8" t="s">
        <v>93</v>
      </c>
      <c r="J204" s="8" t="s">
        <v>393</v>
      </c>
      <c r="K204" s="8" t="s">
        <v>471</v>
      </c>
      <c r="L204" s="8" t="s">
        <v>368</v>
      </c>
      <c r="M204" s="9">
        <v>657000</v>
      </c>
      <c r="N204" s="9">
        <v>0</v>
      </c>
      <c r="O204" s="10">
        <v>0</v>
      </c>
      <c r="P204" s="9">
        <v>0</v>
      </c>
      <c r="Q204" s="9">
        <v>0</v>
      </c>
      <c r="R204" s="9">
        <v>0</v>
      </c>
      <c r="S204" s="506">
        <v>3</v>
      </c>
    </row>
    <row r="205" spans="1:19" ht="175.5" customHeight="1">
      <c r="A205" s="490">
        <v>703</v>
      </c>
      <c r="B205" s="122" t="s">
        <v>725</v>
      </c>
      <c r="C205" s="178" t="s">
        <v>472</v>
      </c>
      <c r="D205" s="1005" t="s">
        <v>473</v>
      </c>
      <c r="E205" s="922" t="s">
        <v>474</v>
      </c>
      <c r="F205" s="925" t="s">
        <v>60</v>
      </c>
      <c r="G205" s="947">
        <v>45069</v>
      </c>
      <c r="H205" s="1002" t="s">
        <v>31</v>
      </c>
      <c r="I205" s="8" t="s">
        <v>93</v>
      </c>
      <c r="J205" s="8" t="s">
        <v>393</v>
      </c>
      <c r="K205" s="8" t="s">
        <v>475</v>
      </c>
      <c r="L205" s="8" t="s">
        <v>368</v>
      </c>
      <c r="M205" s="9">
        <v>5000000</v>
      </c>
      <c r="N205" s="9">
        <v>0</v>
      </c>
      <c r="O205" s="10">
        <v>5000000</v>
      </c>
      <c r="P205" s="9"/>
      <c r="Q205" s="9"/>
      <c r="R205" s="9"/>
      <c r="S205" s="506">
        <v>3</v>
      </c>
    </row>
    <row r="206" spans="1:19" ht="114" customHeight="1">
      <c r="A206" s="490">
        <v>703</v>
      </c>
      <c r="B206" s="122" t="s">
        <v>726</v>
      </c>
      <c r="C206" s="178" t="s">
        <v>476</v>
      </c>
      <c r="D206" s="1006"/>
      <c r="E206" s="924"/>
      <c r="F206" s="908"/>
      <c r="G206" s="949"/>
      <c r="H206" s="1004"/>
      <c r="I206" s="8" t="s">
        <v>93</v>
      </c>
      <c r="J206" s="8" t="s">
        <v>393</v>
      </c>
      <c r="K206" s="8" t="s">
        <v>477</v>
      </c>
      <c r="L206" s="8" t="s">
        <v>43</v>
      </c>
      <c r="M206" s="9">
        <v>3864700</v>
      </c>
      <c r="N206" s="9">
        <v>3864700</v>
      </c>
      <c r="O206" s="10">
        <v>0</v>
      </c>
      <c r="P206" s="9"/>
      <c r="Q206" s="9"/>
      <c r="R206" s="9"/>
      <c r="S206" s="496">
        <v>3</v>
      </c>
    </row>
    <row r="207" spans="1:19" ht="162.75" customHeight="1">
      <c r="A207" s="490">
        <v>703</v>
      </c>
      <c r="B207" s="122" t="s">
        <v>727</v>
      </c>
      <c r="C207" s="178" t="s">
        <v>478</v>
      </c>
      <c r="D207" s="181" t="s">
        <v>392</v>
      </c>
      <c r="E207" s="118" t="s">
        <v>479</v>
      </c>
      <c r="F207" s="121" t="s">
        <v>60</v>
      </c>
      <c r="G207" s="143">
        <v>45279</v>
      </c>
      <c r="H207" s="186" t="s">
        <v>31</v>
      </c>
      <c r="I207" s="8" t="s">
        <v>93</v>
      </c>
      <c r="J207" s="8" t="s">
        <v>393</v>
      </c>
      <c r="K207" s="8" t="s">
        <v>480</v>
      </c>
      <c r="L207" s="8" t="s">
        <v>43</v>
      </c>
      <c r="M207" s="9">
        <v>10000000</v>
      </c>
      <c r="N207" s="9">
        <v>0</v>
      </c>
      <c r="O207" s="10">
        <v>12270100</v>
      </c>
      <c r="P207" s="9"/>
      <c r="Q207" s="9"/>
      <c r="R207" s="9"/>
      <c r="S207" s="496">
        <v>3</v>
      </c>
    </row>
    <row r="208" spans="1:19" ht="286.5" customHeight="1">
      <c r="A208" s="490">
        <v>703</v>
      </c>
      <c r="B208" s="122" t="s">
        <v>728</v>
      </c>
      <c r="C208" s="178" t="s">
        <v>481</v>
      </c>
      <c r="D208" s="181" t="s">
        <v>429</v>
      </c>
      <c r="E208" s="57" t="s">
        <v>482</v>
      </c>
      <c r="F208" s="3" t="s">
        <v>483</v>
      </c>
      <c r="G208" s="58">
        <v>44256</v>
      </c>
      <c r="H208" s="75" t="s">
        <v>484</v>
      </c>
      <c r="I208" s="8" t="s">
        <v>93</v>
      </c>
      <c r="J208" s="8" t="s">
        <v>393</v>
      </c>
      <c r="K208" s="8" t="s">
        <v>485</v>
      </c>
      <c r="L208" s="8" t="s">
        <v>43</v>
      </c>
      <c r="M208" s="9">
        <v>899700</v>
      </c>
      <c r="N208" s="9">
        <v>899674.4</v>
      </c>
      <c r="O208" s="10">
        <v>0</v>
      </c>
      <c r="P208" s="9"/>
      <c r="Q208" s="9"/>
      <c r="R208" s="9"/>
      <c r="S208" s="496">
        <v>3</v>
      </c>
    </row>
    <row r="209" spans="1:19" ht="129" customHeight="1">
      <c r="A209" s="490">
        <v>703</v>
      </c>
      <c r="B209" s="768" t="s">
        <v>497</v>
      </c>
      <c r="C209" s="794" t="s">
        <v>486</v>
      </c>
      <c r="D209" s="114" t="s">
        <v>122</v>
      </c>
      <c r="E209" s="115" t="s">
        <v>487</v>
      </c>
      <c r="F209" s="120" t="s">
        <v>60</v>
      </c>
      <c r="G209" s="142">
        <v>42446</v>
      </c>
      <c r="H209" s="176" t="s">
        <v>31</v>
      </c>
      <c r="I209" s="107" t="s">
        <v>93</v>
      </c>
      <c r="J209" s="107" t="s">
        <v>93</v>
      </c>
      <c r="K209" s="107" t="s">
        <v>488</v>
      </c>
      <c r="L209" s="107" t="s">
        <v>35</v>
      </c>
      <c r="M209" s="9">
        <f t="shared" ref="M209:R209" si="15">SUM(M210:M214)</f>
        <v>12806000</v>
      </c>
      <c r="N209" s="9">
        <f t="shared" si="15"/>
        <v>12693230.74</v>
      </c>
      <c r="O209" s="10">
        <f t="shared" si="15"/>
        <v>13162300</v>
      </c>
      <c r="P209" s="10">
        <f t="shared" si="15"/>
        <v>13615400</v>
      </c>
      <c r="Q209" s="10">
        <f t="shared" si="15"/>
        <v>13615400</v>
      </c>
      <c r="R209" s="10">
        <f t="shared" si="15"/>
        <v>13615400</v>
      </c>
      <c r="S209" s="496">
        <v>3</v>
      </c>
    </row>
    <row r="210" spans="1:19" s="6" customFormat="1" ht="15" customHeight="1">
      <c r="A210" s="491"/>
      <c r="B210" s="769"/>
      <c r="C210" s="795"/>
      <c r="D210" s="182"/>
      <c r="E210" s="923" t="s">
        <v>489</v>
      </c>
      <c r="F210" s="120" t="s">
        <v>60</v>
      </c>
      <c r="G210" s="142">
        <v>42507</v>
      </c>
      <c r="H210" s="176" t="s">
        <v>31</v>
      </c>
      <c r="I210" s="5" t="s">
        <v>93</v>
      </c>
      <c r="J210" s="5" t="s">
        <v>93</v>
      </c>
      <c r="K210" s="5" t="s">
        <v>488</v>
      </c>
      <c r="L210" s="5" t="s">
        <v>182</v>
      </c>
      <c r="M210" s="7">
        <v>9497200</v>
      </c>
      <c r="N210" s="7">
        <v>9429424.1799999997</v>
      </c>
      <c r="O210" s="7">
        <v>9852800</v>
      </c>
      <c r="P210" s="7">
        <v>10191300</v>
      </c>
      <c r="Q210" s="7">
        <v>10191300</v>
      </c>
      <c r="R210" s="7">
        <v>10191300</v>
      </c>
      <c r="S210" s="502">
        <v>3</v>
      </c>
    </row>
    <row r="211" spans="1:19" s="6" customFormat="1" ht="15" customHeight="1">
      <c r="A211" s="491"/>
      <c r="B211" s="769"/>
      <c r="C211" s="795"/>
      <c r="D211" s="182"/>
      <c r="E211" s="923"/>
      <c r="F211" s="76"/>
      <c r="G211" s="142"/>
      <c r="H211" s="176"/>
      <c r="I211" s="5" t="s">
        <v>93</v>
      </c>
      <c r="J211" s="5" t="s">
        <v>93</v>
      </c>
      <c r="K211" s="5" t="s">
        <v>488</v>
      </c>
      <c r="L211" s="5" t="s">
        <v>183</v>
      </c>
      <c r="M211" s="7">
        <v>2841300</v>
      </c>
      <c r="N211" s="7">
        <v>2818129.06</v>
      </c>
      <c r="O211" s="7">
        <v>2975500</v>
      </c>
      <c r="P211" s="7">
        <v>3077800</v>
      </c>
      <c r="Q211" s="7">
        <v>3077800</v>
      </c>
      <c r="R211" s="7">
        <v>3077800</v>
      </c>
      <c r="S211" s="502">
        <v>3</v>
      </c>
    </row>
    <row r="212" spans="1:19" s="6" customFormat="1" ht="15" customHeight="1">
      <c r="A212" s="491"/>
      <c r="B212" s="769"/>
      <c r="C212" s="795"/>
      <c r="D212" s="182"/>
      <c r="E212" s="923"/>
      <c r="F212" s="76"/>
      <c r="G212" s="142"/>
      <c r="H212" s="176"/>
      <c r="I212" s="5" t="s">
        <v>93</v>
      </c>
      <c r="J212" s="5" t="s">
        <v>93</v>
      </c>
      <c r="K212" s="5" t="s">
        <v>488</v>
      </c>
      <c r="L212" s="5" t="s">
        <v>43</v>
      </c>
      <c r="M212" s="7">
        <v>466500</v>
      </c>
      <c r="N212" s="7">
        <v>445677.5</v>
      </c>
      <c r="O212" s="7">
        <v>305800</v>
      </c>
      <c r="P212" s="7">
        <v>318100</v>
      </c>
      <c r="Q212" s="7">
        <v>318100</v>
      </c>
      <c r="R212" s="7">
        <v>318100</v>
      </c>
      <c r="S212" s="502">
        <v>3</v>
      </c>
    </row>
    <row r="213" spans="1:19" s="6" customFormat="1" ht="15" customHeight="1">
      <c r="A213" s="491"/>
      <c r="B213" s="769"/>
      <c r="C213" s="795"/>
      <c r="D213" s="182"/>
      <c r="E213" s="923"/>
      <c r="F213" s="76"/>
      <c r="G213" s="142"/>
      <c r="H213" s="176"/>
      <c r="I213" s="5" t="s">
        <v>93</v>
      </c>
      <c r="J213" s="5" t="s">
        <v>93</v>
      </c>
      <c r="K213" s="5" t="s">
        <v>488</v>
      </c>
      <c r="L213" s="5" t="s">
        <v>158</v>
      </c>
      <c r="M213" s="7"/>
      <c r="N213" s="7"/>
      <c r="O213" s="7">
        <v>25200</v>
      </c>
      <c r="P213" s="7"/>
      <c r="Q213" s="7"/>
      <c r="R213" s="7"/>
      <c r="S213" s="502">
        <v>3</v>
      </c>
    </row>
    <row r="214" spans="1:19" s="6" customFormat="1" ht="92.25" customHeight="1">
      <c r="A214" s="493"/>
      <c r="B214" s="770"/>
      <c r="C214" s="804"/>
      <c r="D214" s="181"/>
      <c r="E214" s="924"/>
      <c r="F214" s="70"/>
      <c r="G214" s="143"/>
      <c r="H214" s="177"/>
      <c r="I214" s="5" t="s">
        <v>93</v>
      </c>
      <c r="J214" s="5" t="s">
        <v>93</v>
      </c>
      <c r="K214" s="5" t="s">
        <v>488</v>
      </c>
      <c r="L214" s="5" t="s">
        <v>44</v>
      </c>
      <c r="M214" s="7">
        <v>1000</v>
      </c>
      <c r="N214" s="7">
        <v>0</v>
      </c>
      <c r="O214" s="7">
        <v>3000</v>
      </c>
      <c r="P214" s="7">
        <v>28200</v>
      </c>
      <c r="Q214" s="7">
        <v>28200</v>
      </c>
      <c r="R214" s="7">
        <v>28200</v>
      </c>
      <c r="S214" s="502">
        <v>3</v>
      </c>
    </row>
    <row r="215" spans="1:19" ht="222.75" customHeight="1">
      <c r="A215" s="490">
        <v>703</v>
      </c>
      <c r="B215" s="768" t="s">
        <v>729</v>
      </c>
      <c r="C215" s="794" t="s">
        <v>490</v>
      </c>
      <c r="D215" s="180" t="s">
        <v>491</v>
      </c>
      <c r="E215" s="114" t="s">
        <v>492</v>
      </c>
      <c r="F215" s="77" t="s">
        <v>60</v>
      </c>
      <c r="G215" s="141">
        <v>44927</v>
      </c>
      <c r="H215" s="174" t="s">
        <v>85</v>
      </c>
      <c r="I215" s="107" t="s">
        <v>93</v>
      </c>
      <c r="J215" s="106" t="s">
        <v>93</v>
      </c>
      <c r="K215" s="106" t="s">
        <v>493</v>
      </c>
      <c r="L215" s="106" t="s">
        <v>35</v>
      </c>
      <c r="M215" s="941">
        <f t="shared" ref="M215:R215" si="16">SUM(M217:M218)</f>
        <v>544200</v>
      </c>
      <c r="N215" s="941">
        <f t="shared" si="16"/>
        <v>544200</v>
      </c>
      <c r="O215" s="944">
        <f t="shared" si="16"/>
        <v>624100</v>
      </c>
      <c r="P215" s="944">
        <f t="shared" si="16"/>
        <v>624100</v>
      </c>
      <c r="Q215" s="944">
        <f t="shared" si="16"/>
        <v>624100</v>
      </c>
      <c r="R215" s="944">
        <f t="shared" si="16"/>
        <v>624100</v>
      </c>
      <c r="S215" s="936">
        <v>3</v>
      </c>
    </row>
    <row r="216" spans="1:19" ht="27" customHeight="1">
      <c r="A216" s="491"/>
      <c r="B216" s="769"/>
      <c r="C216" s="795"/>
      <c r="D216" s="1007" t="s">
        <v>494</v>
      </c>
      <c r="E216" s="923" t="s">
        <v>495</v>
      </c>
      <c r="F216" s="76" t="s">
        <v>60</v>
      </c>
      <c r="G216" s="142">
        <v>45292</v>
      </c>
      <c r="H216" s="52" t="s">
        <v>85</v>
      </c>
      <c r="I216" s="162"/>
      <c r="J216" s="163"/>
      <c r="K216" s="163"/>
      <c r="L216" s="163"/>
      <c r="M216" s="943"/>
      <c r="N216" s="943"/>
      <c r="O216" s="946"/>
      <c r="P216" s="946"/>
      <c r="Q216" s="946"/>
      <c r="R216" s="946"/>
      <c r="S216" s="938"/>
    </row>
    <row r="217" spans="1:19" s="6" customFormat="1" ht="20.25" customHeight="1">
      <c r="A217" s="491"/>
      <c r="B217" s="769"/>
      <c r="C217" s="795"/>
      <c r="D217" s="1007"/>
      <c r="E217" s="923"/>
      <c r="F217" s="76"/>
      <c r="G217" s="120"/>
      <c r="H217" s="133"/>
      <c r="I217" s="5" t="s">
        <v>93</v>
      </c>
      <c r="J217" s="5" t="s">
        <v>93</v>
      </c>
      <c r="K217" s="5" t="s">
        <v>493</v>
      </c>
      <c r="L217" s="5" t="s">
        <v>36</v>
      </c>
      <c r="M217" s="7">
        <v>418000</v>
      </c>
      <c r="N217" s="7">
        <v>418000</v>
      </c>
      <c r="O217" s="7">
        <v>481400</v>
      </c>
      <c r="P217" s="7">
        <v>481400</v>
      </c>
      <c r="Q217" s="7">
        <v>481400</v>
      </c>
      <c r="R217" s="7">
        <v>481400</v>
      </c>
      <c r="S217" s="494">
        <v>3</v>
      </c>
    </row>
    <row r="218" spans="1:19" s="17" customFormat="1" ht="171" customHeight="1">
      <c r="A218" s="493"/>
      <c r="B218" s="770"/>
      <c r="C218" s="804"/>
      <c r="D218" s="1006"/>
      <c r="E218" s="924"/>
      <c r="F218" s="70"/>
      <c r="G218" s="121"/>
      <c r="H218" s="134"/>
      <c r="I218" s="163" t="s">
        <v>93</v>
      </c>
      <c r="J218" s="163" t="s">
        <v>93</v>
      </c>
      <c r="K218" s="163" t="s">
        <v>493</v>
      </c>
      <c r="L218" s="163" t="s">
        <v>37</v>
      </c>
      <c r="M218" s="7">
        <v>126200</v>
      </c>
      <c r="N218" s="7">
        <v>126200</v>
      </c>
      <c r="O218" s="7">
        <v>142700</v>
      </c>
      <c r="P218" s="7">
        <v>142700</v>
      </c>
      <c r="Q218" s="7">
        <v>142700</v>
      </c>
      <c r="R218" s="7">
        <v>142700</v>
      </c>
      <c r="S218" s="494">
        <v>3</v>
      </c>
    </row>
    <row r="219" spans="1:19" s="18" customFormat="1" ht="148.5" customHeight="1">
      <c r="A219" s="491">
        <v>703</v>
      </c>
      <c r="B219" s="20" t="s">
        <v>730</v>
      </c>
      <c r="C219" s="794" t="s">
        <v>27</v>
      </c>
      <c r="D219" s="182" t="s">
        <v>63</v>
      </c>
      <c r="E219" s="115" t="s">
        <v>496</v>
      </c>
      <c r="F219" s="120" t="s">
        <v>60</v>
      </c>
      <c r="G219" s="142">
        <v>45225</v>
      </c>
      <c r="H219" s="133" t="s">
        <v>31</v>
      </c>
      <c r="I219" s="8" t="s">
        <v>93</v>
      </c>
      <c r="J219" s="8" t="s">
        <v>93</v>
      </c>
      <c r="K219" s="8" t="s">
        <v>34</v>
      </c>
      <c r="L219" s="8" t="s">
        <v>35</v>
      </c>
      <c r="M219" s="9">
        <f>M220+M221</f>
        <v>67600</v>
      </c>
      <c r="N219" s="9">
        <f>N220+N221</f>
        <v>32881.979999999996</v>
      </c>
      <c r="O219" s="10">
        <f>O220+O221</f>
        <v>32200</v>
      </c>
      <c r="P219" s="10">
        <f>SUM(P220:P221)</f>
        <v>11000</v>
      </c>
      <c r="Q219" s="10">
        <f>SUM(Q220:Q221)</f>
        <v>11000</v>
      </c>
      <c r="R219" s="10">
        <f>SUM(R220:R221)</f>
        <v>11000</v>
      </c>
      <c r="S219" s="508">
        <v>3</v>
      </c>
    </row>
    <row r="220" spans="1:19" s="18" customFormat="1" ht="75" customHeight="1">
      <c r="A220" s="491"/>
      <c r="B220" s="21"/>
      <c r="C220" s="795"/>
      <c r="D220" s="182"/>
      <c r="E220" s="922" t="s">
        <v>57</v>
      </c>
      <c r="F220" s="119" t="s">
        <v>60</v>
      </c>
      <c r="G220" s="141">
        <v>39448</v>
      </c>
      <c r="H220" s="132" t="s">
        <v>31</v>
      </c>
      <c r="I220" s="5" t="s">
        <v>93</v>
      </c>
      <c r="J220" s="5" t="s">
        <v>93</v>
      </c>
      <c r="K220" s="5" t="s">
        <v>34</v>
      </c>
      <c r="L220" s="5" t="s">
        <v>36</v>
      </c>
      <c r="M220" s="7">
        <v>52200</v>
      </c>
      <c r="N220" s="7">
        <v>25975.64</v>
      </c>
      <c r="O220" s="7">
        <v>22700</v>
      </c>
      <c r="P220" s="7">
        <v>0</v>
      </c>
      <c r="Q220" s="7">
        <v>0</v>
      </c>
      <c r="R220" s="7">
        <v>0</v>
      </c>
      <c r="S220" s="502">
        <v>3</v>
      </c>
    </row>
    <row r="221" spans="1:19" s="18" customFormat="1" ht="94.5" customHeight="1">
      <c r="A221" s="493"/>
      <c r="B221" s="78"/>
      <c r="C221" s="804"/>
      <c r="D221" s="181"/>
      <c r="E221" s="924"/>
      <c r="F221" s="121"/>
      <c r="G221" s="143"/>
      <c r="H221" s="134"/>
      <c r="I221" s="5" t="s">
        <v>93</v>
      </c>
      <c r="J221" s="5" t="s">
        <v>93</v>
      </c>
      <c r="K221" s="5" t="s">
        <v>34</v>
      </c>
      <c r="L221" s="5" t="s">
        <v>37</v>
      </c>
      <c r="M221" s="7">
        <v>15400</v>
      </c>
      <c r="N221" s="7">
        <v>6906.34</v>
      </c>
      <c r="O221" s="7">
        <v>9500</v>
      </c>
      <c r="P221" s="7">
        <v>11000</v>
      </c>
      <c r="Q221" s="7">
        <v>11000</v>
      </c>
      <c r="R221" s="7">
        <v>11000</v>
      </c>
      <c r="S221" s="502">
        <v>3</v>
      </c>
    </row>
    <row r="222" spans="1:19" s="18" customFormat="1" ht="82.5" customHeight="1">
      <c r="A222" s="501">
        <v>703</v>
      </c>
      <c r="B222" s="20" t="s">
        <v>512</v>
      </c>
      <c r="C222" s="179" t="s">
        <v>498</v>
      </c>
      <c r="D222" s="68" t="s">
        <v>499</v>
      </c>
      <c r="E222" s="922" t="s">
        <v>500</v>
      </c>
      <c r="F222" s="925" t="s">
        <v>60</v>
      </c>
      <c r="G222" s="947">
        <v>41561</v>
      </c>
      <c r="H222" s="940" t="s">
        <v>31</v>
      </c>
      <c r="I222" s="161" t="s">
        <v>501</v>
      </c>
      <c r="J222" s="161" t="s">
        <v>393</v>
      </c>
      <c r="K222" s="161" t="s">
        <v>502</v>
      </c>
      <c r="L222" s="161" t="s">
        <v>43</v>
      </c>
      <c r="M222" s="7"/>
      <c r="N222" s="7"/>
      <c r="O222" s="7"/>
      <c r="P222" s="10">
        <v>137100</v>
      </c>
      <c r="Q222" s="7"/>
      <c r="R222" s="7"/>
      <c r="S222" s="502">
        <v>3</v>
      </c>
    </row>
    <row r="223" spans="1:19" s="18" customFormat="1" ht="82.5" customHeight="1">
      <c r="A223" s="501">
        <v>703</v>
      </c>
      <c r="B223" s="20" t="s">
        <v>515</v>
      </c>
      <c r="C223" s="179" t="s">
        <v>503</v>
      </c>
      <c r="D223" s="68" t="s">
        <v>499</v>
      </c>
      <c r="E223" s="924"/>
      <c r="F223" s="908"/>
      <c r="G223" s="949"/>
      <c r="H223" s="912"/>
      <c r="I223" s="161" t="s">
        <v>501</v>
      </c>
      <c r="J223" s="161" t="s">
        <v>393</v>
      </c>
      <c r="K223" s="161" t="s">
        <v>504</v>
      </c>
      <c r="L223" s="161" t="s">
        <v>43</v>
      </c>
      <c r="M223" s="7"/>
      <c r="N223" s="7"/>
      <c r="O223" s="7"/>
      <c r="P223" s="10">
        <v>137100</v>
      </c>
      <c r="Q223" s="7"/>
      <c r="R223" s="7"/>
      <c r="S223" s="502">
        <v>3</v>
      </c>
    </row>
    <row r="224" spans="1:19" s="18" customFormat="1" ht="143.25" customHeight="1">
      <c r="A224" s="501">
        <v>703</v>
      </c>
      <c r="B224" s="20" t="s">
        <v>731</v>
      </c>
      <c r="C224" s="179" t="s">
        <v>505</v>
      </c>
      <c r="D224" s="68" t="s">
        <v>506</v>
      </c>
      <c r="E224" s="922" t="s">
        <v>507</v>
      </c>
      <c r="F224" s="744" t="s">
        <v>508</v>
      </c>
      <c r="G224" s="968" t="s">
        <v>509</v>
      </c>
      <c r="H224" s="940" t="s">
        <v>510</v>
      </c>
      <c r="I224" s="161" t="s">
        <v>501</v>
      </c>
      <c r="J224" s="161" t="s">
        <v>393</v>
      </c>
      <c r="K224" s="161" t="s">
        <v>511</v>
      </c>
      <c r="L224" s="161" t="s">
        <v>43</v>
      </c>
      <c r="M224" s="7"/>
      <c r="N224" s="7"/>
      <c r="O224" s="7"/>
      <c r="P224" s="7"/>
      <c r="Q224" s="10">
        <v>405600</v>
      </c>
      <c r="R224" s="7"/>
      <c r="S224" s="502">
        <v>3</v>
      </c>
    </row>
    <row r="225" spans="1:19" s="18" customFormat="1" ht="138.75" customHeight="1">
      <c r="A225" s="491">
        <v>703</v>
      </c>
      <c r="B225" s="20" t="s">
        <v>732</v>
      </c>
      <c r="C225" s="179" t="s">
        <v>513</v>
      </c>
      <c r="D225" s="68" t="s">
        <v>506</v>
      </c>
      <c r="E225" s="923"/>
      <c r="F225" s="746"/>
      <c r="G225" s="979"/>
      <c r="H225" s="912"/>
      <c r="I225" s="161" t="s">
        <v>501</v>
      </c>
      <c r="J225" s="161" t="s">
        <v>393</v>
      </c>
      <c r="K225" s="161" t="s">
        <v>514</v>
      </c>
      <c r="L225" s="161" t="s">
        <v>43</v>
      </c>
      <c r="M225" s="7"/>
      <c r="N225" s="7"/>
      <c r="O225" s="7"/>
      <c r="P225" s="7"/>
      <c r="Q225" s="10">
        <v>452600</v>
      </c>
      <c r="R225" s="7"/>
      <c r="S225" s="502">
        <v>3</v>
      </c>
    </row>
    <row r="226" spans="1:19" s="18" customFormat="1" ht="119.25" customHeight="1">
      <c r="A226" s="501">
        <v>703</v>
      </c>
      <c r="B226" s="20" t="s">
        <v>527</v>
      </c>
      <c r="C226" s="79" t="s">
        <v>516</v>
      </c>
      <c r="D226" s="68" t="s">
        <v>506</v>
      </c>
      <c r="E226" s="39" t="s">
        <v>517</v>
      </c>
      <c r="F226" s="72" t="s">
        <v>60</v>
      </c>
      <c r="G226" s="80">
        <v>39814</v>
      </c>
      <c r="H226" s="26" t="s">
        <v>31</v>
      </c>
      <c r="I226" s="161" t="s">
        <v>501</v>
      </c>
      <c r="J226" s="161" t="s">
        <v>393</v>
      </c>
      <c r="K226" s="161" t="s">
        <v>518</v>
      </c>
      <c r="L226" s="161" t="s">
        <v>519</v>
      </c>
      <c r="M226" s="7"/>
      <c r="N226" s="7"/>
      <c r="O226" s="10">
        <v>2519800</v>
      </c>
      <c r="P226" s="7"/>
      <c r="Q226" s="7"/>
      <c r="R226" s="7"/>
      <c r="S226" s="502">
        <v>3</v>
      </c>
    </row>
    <row r="227" spans="1:19" s="18" customFormat="1" ht="120.75" customHeight="1">
      <c r="A227" s="501">
        <v>703</v>
      </c>
      <c r="B227" s="20" t="s">
        <v>733</v>
      </c>
      <c r="C227" s="79" t="s">
        <v>520</v>
      </c>
      <c r="D227" s="68" t="s">
        <v>506</v>
      </c>
      <c r="E227" s="966" t="s">
        <v>521</v>
      </c>
      <c r="F227" s="922" t="s">
        <v>508</v>
      </c>
      <c r="G227" s="1008" t="s">
        <v>522</v>
      </c>
      <c r="H227" s="1011" t="s">
        <v>523</v>
      </c>
      <c r="I227" s="161" t="s">
        <v>501</v>
      </c>
      <c r="J227" s="161" t="s">
        <v>393</v>
      </c>
      <c r="K227" s="161" t="s">
        <v>524</v>
      </c>
      <c r="L227" s="161" t="s">
        <v>519</v>
      </c>
      <c r="M227" s="7"/>
      <c r="N227" s="7"/>
      <c r="O227" s="10">
        <v>12354200</v>
      </c>
      <c r="P227" s="7"/>
      <c r="Q227" s="7"/>
      <c r="R227" s="7"/>
      <c r="S227" s="502">
        <v>3</v>
      </c>
    </row>
    <row r="228" spans="1:19" s="18" customFormat="1" ht="160.5" customHeight="1">
      <c r="A228" s="501">
        <v>703</v>
      </c>
      <c r="B228" s="20" t="s">
        <v>734</v>
      </c>
      <c r="C228" s="79" t="s">
        <v>525</v>
      </c>
      <c r="D228" s="68" t="s">
        <v>506</v>
      </c>
      <c r="E228" s="967"/>
      <c r="F228" s="923"/>
      <c r="G228" s="1009"/>
      <c r="H228" s="1012"/>
      <c r="I228" s="161" t="s">
        <v>501</v>
      </c>
      <c r="J228" s="161" t="s">
        <v>393</v>
      </c>
      <c r="K228" s="161" t="s">
        <v>526</v>
      </c>
      <c r="L228" s="161" t="s">
        <v>519</v>
      </c>
      <c r="M228" s="7"/>
      <c r="N228" s="7"/>
      <c r="O228" s="10">
        <v>86054800</v>
      </c>
      <c r="P228" s="7"/>
      <c r="Q228" s="7"/>
      <c r="R228" s="7"/>
      <c r="S228" s="502">
        <v>3</v>
      </c>
    </row>
    <row r="229" spans="1:19" s="18" customFormat="1" ht="120.75" customHeight="1">
      <c r="A229" s="501">
        <v>703</v>
      </c>
      <c r="B229" s="20" t="s">
        <v>534</v>
      </c>
      <c r="C229" s="79" t="s">
        <v>520</v>
      </c>
      <c r="D229" s="68" t="s">
        <v>506</v>
      </c>
      <c r="E229" s="967"/>
      <c r="F229" s="923"/>
      <c r="G229" s="1009"/>
      <c r="H229" s="1012"/>
      <c r="I229" s="161" t="s">
        <v>501</v>
      </c>
      <c r="J229" s="161" t="s">
        <v>393</v>
      </c>
      <c r="K229" s="161" t="s">
        <v>528</v>
      </c>
      <c r="L229" s="161" t="s">
        <v>519</v>
      </c>
      <c r="M229" s="7"/>
      <c r="N229" s="7"/>
      <c r="O229" s="10">
        <v>788600</v>
      </c>
      <c r="P229" s="7"/>
      <c r="Q229" s="7"/>
      <c r="R229" s="7"/>
      <c r="S229" s="502">
        <v>3</v>
      </c>
    </row>
    <row r="230" spans="1:19" s="18" customFormat="1" ht="156" customHeight="1">
      <c r="A230" s="501">
        <v>703</v>
      </c>
      <c r="B230" s="20" t="s">
        <v>735</v>
      </c>
      <c r="C230" s="79" t="s">
        <v>525</v>
      </c>
      <c r="D230" s="68" t="s">
        <v>506</v>
      </c>
      <c r="E230" s="988"/>
      <c r="F230" s="924"/>
      <c r="G230" s="1010"/>
      <c r="H230" s="1013"/>
      <c r="I230" s="161" t="s">
        <v>501</v>
      </c>
      <c r="J230" s="161" t="s">
        <v>393</v>
      </c>
      <c r="K230" s="161" t="s">
        <v>529</v>
      </c>
      <c r="L230" s="161" t="s">
        <v>519</v>
      </c>
      <c r="M230" s="7"/>
      <c r="N230" s="7"/>
      <c r="O230" s="10">
        <v>5492900</v>
      </c>
      <c r="P230" s="7"/>
      <c r="Q230" s="7"/>
      <c r="R230" s="7"/>
      <c r="S230" s="502">
        <v>3</v>
      </c>
    </row>
    <row r="231" spans="1:19" s="18" customFormat="1" ht="72" customHeight="1">
      <c r="A231" s="501">
        <v>703</v>
      </c>
      <c r="B231" s="20" t="s">
        <v>736</v>
      </c>
      <c r="C231" s="79" t="s">
        <v>530</v>
      </c>
      <c r="D231" s="920" t="s">
        <v>531</v>
      </c>
      <c r="E231" s="114" t="s">
        <v>532</v>
      </c>
      <c r="F231" s="119" t="s">
        <v>60</v>
      </c>
      <c r="G231" s="141">
        <v>45576</v>
      </c>
      <c r="H231" s="174">
        <v>45654</v>
      </c>
      <c r="I231" s="161" t="s">
        <v>341</v>
      </c>
      <c r="J231" s="161" t="s">
        <v>32</v>
      </c>
      <c r="K231" s="161" t="s">
        <v>533</v>
      </c>
      <c r="L231" s="161" t="s">
        <v>43</v>
      </c>
      <c r="M231" s="7"/>
      <c r="N231" s="7"/>
      <c r="O231" s="10">
        <v>2441722.9</v>
      </c>
      <c r="P231" s="7"/>
      <c r="Q231" s="7"/>
      <c r="R231" s="7"/>
      <c r="S231" s="494">
        <v>3</v>
      </c>
    </row>
    <row r="232" spans="1:19" s="18" customFormat="1" ht="321.75" customHeight="1">
      <c r="A232" s="501">
        <v>703</v>
      </c>
      <c r="B232" s="20" t="s">
        <v>737</v>
      </c>
      <c r="C232" s="79" t="s">
        <v>530</v>
      </c>
      <c r="D232" s="958"/>
      <c r="E232" s="57" t="s">
        <v>470</v>
      </c>
      <c r="F232" s="4" t="s">
        <v>60</v>
      </c>
      <c r="G232" s="58">
        <v>43580</v>
      </c>
      <c r="H232" s="59" t="s">
        <v>31</v>
      </c>
      <c r="I232" s="161" t="s">
        <v>341</v>
      </c>
      <c r="J232" s="161" t="s">
        <v>32</v>
      </c>
      <c r="K232" s="161" t="s">
        <v>533</v>
      </c>
      <c r="L232" s="161" t="s">
        <v>368</v>
      </c>
      <c r="M232" s="7"/>
      <c r="N232" s="7"/>
      <c r="O232" s="10">
        <v>6922277.0999999996</v>
      </c>
      <c r="P232" s="7"/>
      <c r="Q232" s="7"/>
      <c r="R232" s="7"/>
      <c r="S232" s="508">
        <v>3</v>
      </c>
    </row>
    <row r="233" spans="1:19" ht="68.25" customHeight="1">
      <c r="A233" s="782">
        <v>703</v>
      </c>
      <c r="B233" s="768" t="s">
        <v>738</v>
      </c>
      <c r="C233" s="1014" t="s">
        <v>535</v>
      </c>
      <c r="D233" s="920" t="s">
        <v>536</v>
      </c>
      <c r="E233" s="1016" t="s">
        <v>537</v>
      </c>
      <c r="F233" s="956" t="s">
        <v>60</v>
      </c>
      <c r="G233" s="957">
        <v>42736</v>
      </c>
      <c r="H233" s="940" t="s">
        <v>31</v>
      </c>
      <c r="I233" s="106" t="s">
        <v>23</v>
      </c>
      <c r="J233" s="106" t="s">
        <v>32</v>
      </c>
      <c r="K233" s="106" t="s">
        <v>538</v>
      </c>
      <c r="L233" s="106" t="s">
        <v>43</v>
      </c>
      <c r="M233" s="9">
        <v>69700</v>
      </c>
      <c r="N233" s="9">
        <v>16875.34</v>
      </c>
      <c r="O233" s="10">
        <v>85000</v>
      </c>
      <c r="P233" s="10">
        <v>89400</v>
      </c>
      <c r="Q233" s="10">
        <v>89400</v>
      </c>
      <c r="R233" s="10">
        <v>89400</v>
      </c>
      <c r="S233" s="506">
        <v>3</v>
      </c>
    </row>
    <row r="234" spans="1:19" ht="62.25" customHeight="1">
      <c r="A234" s="784"/>
      <c r="B234" s="770"/>
      <c r="C234" s="1015"/>
      <c r="D234" s="958"/>
      <c r="E234" s="1017"/>
      <c r="F234" s="1018"/>
      <c r="G234" s="939"/>
      <c r="H234" s="912"/>
      <c r="I234" s="8" t="s">
        <v>23</v>
      </c>
      <c r="J234" s="8" t="s">
        <v>32</v>
      </c>
      <c r="K234" s="8" t="s">
        <v>538</v>
      </c>
      <c r="L234" s="8" t="s">
        <v>539</v>
      </c>
      <c r="M234" s="9">
        <v>7501900</v>
      </c>
      <c r="N234" s="9">
        <v>7493527.4299999997</v>
      </c>
      <c r="O234" s="10">
        <v>8505500</v>
      </c>
      <c r="P234" s="10">
        <v>8940000</v>
      </c>
      <c r="Q234" s="10">
        <v>8940000</v>
      </c>
      <c r="R234" s="10">
        <v>8940000</v>
      </c>
      <c r="S234" s="506">
        <v>3</v>
      </c>
    </row>
    <row r="235" spans="1:19" ht="58.5" customHeight="1">
      <c r="A235" s="782">
        <v>703</v>
      </c>
      <c r="B235" s="768" t="s">
        <v>739</v>
      </c>
      <c r="C235" s="788" t="s">
        <v>540</v>
      </c>
      <c r="D235" s="920" t="s">
        <v>541</v>
      </c>
      <c r="E235" s="922" t="s">
        <v>542</v>
      </c>
      <c r="F235" s="925" t="s">
        <v>60</v>
      </c>
      <c r="G235" s="957" t="s">
        <v>543</v>
      </c>
      <c r="H235" s="940" t="s">
        <v>31</v>
      </c>
      <c r="I235" s="8" t="s">
        <v>23</v>
      </c>
      <c r="J235" s="8" t="s">
        <v>32</v>
      </c>
      <c r="K235" s="8" t="s">
        <v>544</v>
      </c>
      <c r="L235" s="8" t="s">
        <v>43</v>
      </c>
      <c r="M235" s="9"/>
      <c r="N235" s="9"/>
      <c r="O235" s="10">
        <v>200</v>
      </c>
      <c r="P235" s="9">
        <v>0</v>
      </c>
      <c r="Q235" s="9">
        <v>0</v>
      </c>
      <c r="R235" s="9">
        <v>0</v>
      </c>
      <c r="S235" s="506">
        <v>3</v>
      </c>
    </row>
    <row r="236" spans="1:19" ht="247.5" customHeight="1">
      <c r="A236" s="784"/>
      <c r="B236" s="770"/>
      <c r="C236" s="790"/>
      <c r="D236" s="958"/>
      <c r="E236" s="924"/>
      <c r="F236" s="908"/>
      <c r="G236" s="939"/>
      <c r="H236" s="912"/>
      <c r="I236" s="8" t="s">
        <v>23</v>
      </c>
      <c r="J236" s="8" t="s">
        <v>32</v>
      </c>
      <c r="K236" s="8" t="s">
        <v>544</v>
      </c>
      <c r="L236" s="8" t="s">
        <v>539</v>
      </c>
      <c r="M236" s="9">
        <v>10548.39</v>
      </c>
      <c r="N236" s="9">
        <v>10548.39</v>
      </c>
      <c r="O236" s="10">
        <v>18000</v>
      </c>
      <c r="P236" s="10">
        <v>18000</v>
      </c>
      <c r="Q236" s="10">
        <v>18000</v>
      </c>
      <c r="R236" s="10">
        <v>18000</v>
      </c>
      <c r="S236" s="506">
        <v>3</v>
      </c>
    </row>
    <row r="237" spans="1:19" ht="249" customHeight="1">
      <c r="A237" s="490">
        <v>703</v>
      </c>
      <c r="B237" s="122" t="s">
        <v>740</v>
      </c>
      <c r="C237" s="111" t="s">
        <v>545</v>
      </c>
      <c r="D237" s="114" t="s">
        <v>546</v>
      </c>
      <c r="E237" s="81" t="s">
        <v>547</v>
      </c>
      <c r="F237" s="24" t="s">
        <v>548</v>
      </c>
      <c r="G237" s="25" t="s">
        <v>549</v>
      </c>
      <c r="H237" s="82" t="s">
        <v>550</v>
      </c>
      <c r="I237" s="8" t="s">
        <v>23</v>
      </c>
      <c r="J237" s="8" t="s">
        <v>33</v>
      </c>
      <c r="K237" s="8" t="s">
        <v>551</v>
      </c>
      <c r="L237" s="8" t="s">
        <v>552</v>
      </c>
      <c r="M237" s="83">
        <v>110400</v>
      </c>
      <c r="N237" s="83">
        <v>108100</v>
      </c>
      <c r="O237" s="84">
        <v>110400</v>
      </c>
      <c r="P237" s="84">
        <v>110400</v>
      </c>
      <c r="Q237" s="84">
        <v>110400</v>
      </c>
      <c r="R237" s="84">
        <v>110400</v>
      </c>
      <c r="S237" s="515">
        <v>3</v>
      </c>
    </row>
    <row r="238" spans="1:19" ht="229.5" customHeight="1">
      <c r="A238" s="490">
        <v>703</v>
      </c>
      <c r="B238" s="122" t="s">
        <v>565</v>
      </c>
      <c r="C238" s="178" t="s">
        <v>553</v>
      </c>
      <c r="D238" s="114" t="s">
        <v>554</v>
      </c>
      <c r="E238" s="2" t="s">
        <v>555</v>
      </c>
      <c r="F238" s="24" t="s">
        <v>60</v>
      </c>
      <c r="G238" s="25">
        <v>41228</v>
      </c>
      <c r="H238" s="26" t="s">
        <v>31</v>
      </c>
      <c r="I238" s="108" t="s">
        <v>23</v>
      </c>
      <c r="J238" s="108" t="s">
        <v>33</v>
      </c>
      <c r="K238" s="108" t="s">
        <v>556</v>
      </c>
      <c r="L238" s="107" t="s">
        <v>557</v>
      </c>
      <c r="M238" s="9">
        <v>1096860</v>
      </c>
      <c r="N238" s="9">
        <v>1096860</v>
      </c>
      <c r="O238" s="10">
        <v>0</v>
      </c>
      <c r="P238" s="9">
        <v>0</v>
      </c>
      <c r="Q238" s="9">
        <v>0</v>
      </c>
      <c r="R238" s="9">
        <v>0</v>
      </c>
      <c r="S238" s="496">
        <v>3</v>
      </c>
    </row>
    <row r="239" spans="1:19" ht="63" customHeight="1">
      <c r="A239" s="490">
        <v>703</v>
      </c>
      <c r="B239" s="122" t="s">
        <v>741</v>
      </c>
      <c r="C239" s="85" t="s">
        <v>558</v>
      </c>
      <c r="D239" s="114" t="s">
        <v>559</v>
      </c>
      <c r="E239" s="906" t="s">
        <v>560</v>
      </c>
      <c r="F239" s="956" t="s">
        <v>424</v>
      </c>
      <c r="G239" s="957">
        <v>44554</v>
      </c>
      <c r="H239" s="940" t="s">
        <v>561</v>
      </c>
      <c r="I239" s="8" t="s">
        <v>23</v>
      </c>
      <c r="J239" s="8" t="s">
        <v>33</v>
      </c>
      <c r="K239" s="8" t="s">
        <v>562</v>
      </c>
      <c r="L239" s="106" t="s">
        <v>557</v>
      </c>
      <c r="M239" s="9">
        <v>2252222</v>
      </c>
      <c r="N239" s="9">
        <v>2252222</v>
      </c>
      <c r="O239" s="10">
        <v>7038195</v>
      </c>
      <c r="P239" s="9">
        <v>0</v>
      </c>
      <c r="Q239" s="9">
        <v>0</v>
      </c>
      <c r="R239" s="9">
        <v>0</v>
      </c>
      <c r="S239" s="488">
        <v>3</v>
      </c>
    </row>
    <row r="240" spans="1:19" ht="105" customHeight="1">
      <c r="A240" s="490">
        <v>703</v>
      </c>
      <c r="B240" s="86" t="s">
        <v>742</v>
      </c>
      <c r="C240" s="85" t="s">
        <v>563</v>
      </c>
      <c r="D240" s="114" t="s">
        <v>559</v>
      </c>
      <c r="E240" s="898"/>
      <c r="F240" s="900"/>
      <c r="G240" s="939"/>
      <c r="H240" s="912"/>
      <c r="I240" s="106" t="s">
        <v>23</v>
      </c>
      <c r="J240" s="106" t="s">
        <v>33</v>
      </c>
      <c r="K240" s="106" t="s">
        <v>564</v>
      </c>
      <c r="L240" s="106" t="s">
        <v>557</v>
      </c>
      <c r="M240" s="135">
        <v>672742</v>
      </c>
      <c r="N240" s="135">
        <v>672742</v>
      </c>
      <c r="O240" s="138">
        <v>2102400</v>
      </c>
      <c r="P240" s="135">
        <v>0</v>
      </c>
      <c r="Q240" s="135">
        <v>0</v>
      </c>
      <c r="R240" s="135">
        <v>0</v>
      </c>
      <c r="S240" s="488">
        <v>3</v>
      </c>
    </row>
    <row r="241" spans="1:19" ht="60.75" customHeight="1">
      <c r="A241" s="782">
        <v>703</v>
      </c>
      <c r="B241" s="768" t="s">
        <v>743</v>
      </c>
      <c r="C241" s="111" t="s">
        <v>566</v>
      </c>
      <c r="D241" s="114" t="s">
        <v>559</v>
      </c>
      <c r="E241" s="966" t="s">
        <v>567</v>
      </c>
      <c r="F241" s="925" t="s">
        <v>60</v>
      </c>
      <c r="G241" s="1019" t="s">
        <v>568</v>
      </c>
      <c r="H241" s="1000" t="s">
        <v>31</v>
      </c>
      <c r="I241" s="106" t="s">
        <v>23</v>
      </c>
      <c r="J241" s="106" t="s">
        <v>50</v>
      </c>
      <c r="K241" s="106" t="s">
        <v>569</v>
      </c>
      <c r="L241" s="106" t="s">
        <v>557</v>
      </c>
      <c r="M241" s="9">
        <v>2847900</v>
      </c>
      <c r="N241" s="9">
        <v>2847867.43</v>
      </c>
      <c r="O241" s="10">
        <v>2104800</v>
      </c>
      <c r="P241" s="9">
        <v>0</v>
      </c>
      <c r="Q241" s="9">
        <v>0</v>
      </c>
      <c r="R241" s="9">
        <v>0</v>
      </c>
      <c r="S241" s="488">
        <v>3</v>
      </c>
    </row>
    <row r="242" spans="1:19" ht="151.5" customHeight="1">
      <c r="A242" s="784"/>
      <c r="B242" s="770"/>
      <c r="C242" s="111" t="s">
        <v>570</v>
      </c>
      <c r="D242" s="114" t="s">
        <v>559</v>
      </c>
      <c r="E242" s="967"/>
      <c r="F242" s="908"/>
      <c r="G242" s="1020"/>
      <c r="H242" s="1001"/>
      <c r="I242" s="8" t="s">
        <v>23</v>
      </c>
      <c r="J242" s="8" t="s">
        <v>50</v>
      </c>
      <c r="K242" s="8" t="s">
        <v>569</v>
      </c>
      <c r="L242" s="8" t="s">
        <v>557</v>
      </c>
      <c r="M242" s="9">
        <v>1173972</v>
      </c>
      <c r="N242" s="9">
        <v>1173958.57</v>
      </c>
      <c r="O242" s="10">
        <v>820300</v>
      </c>
      <c r="P242" s="9">
        <v>0</v>
      </c>
      <c r="Q242" s="9">
        <v>0</v>
      </c>
      <c r="R242" s="9">
        <v>0</v>
      </c>
      <c r="S242" s="506">
        <v>3</v>
      </c>
    </row>
    <row r="243" spans="1:19" ht="133.5" customHeight="1">
      <c r="A243" s="490">
        <v>703</v>
      </c>
      <c r="B243" s="122" t="s">
        <v>584</v>
      </c>
      <c r="C243" s="111" t="s">
        <v>571</v>
      </c>
      <c r="D243" s="114" t="s">
        <v>559</v>
      </c>
      <c r="E243" s="988"/>
      <c r="F243" s="121" t="s">
        <v>60</v>
      </c>
      <c r="G243" s="87"/>
      <c r="H243" s="88" t="s">
        <v>31</v>
      </c>
      <c r="I243" s="107" t="s">
        <v>23</v>
      </c>
      <c r="J243" s="107" t="s">
        <v>33</v>
      </c>
      <c r="K243" s="107" t="s">
        <v>572</v>
      </c>
      <c r="L243" s="107" t="s">
        <v>557</v>
      </c>
      <c r="M243" s="9">
        <v>0</v>
      </c>
      <c r="N243" s="9">
        <v>0</v>
      </c>
      <c r="O243" s="10">
        <v>117000</v>
      </c>
      <c r="P243" s="9">
        <v>0</v>
      </c>
      <c r="Q243" s="9">
        <v>0</v>
      </c>
      <c r="R243" s="9">
        <v>0</v>
      </c>
      <c r="S243" s="496">
        <v>3</v>
      </c>
    </row>
    <row r="244" spans="1:19" ht="290.25" customHeight="1">
      <c r="A244" s="490">
        <v>703</v>
      </c>
      <c r="B244" s="122" t="s">
        <v>589</v>
      </c>
      <c r="C244" s="187" t="s">
        <v>573</v>
      </c>
      <c r="D244" s="114" t="s">
        <v>574</v>
      </c>
      <c r="E244" s="147" t="s">
        <v>575</v>
      </c>
      <c r="F244" s="24" t="s">
        <v>60</v>
      </c>
      <c r="G244" s="25" t="s">
        <v>576</v>
      </c>
      <c r="H244" s="101" t="s">
        <v>577</v>
      </c>
      <c r="I244" s="8" t="s">
        <v>23</v>
      </c>
      <c r="J244" s="8" t="s">
        <v>33</v>
      </c>
      <c r="K244" s="8" t="s">
        <v>578</v>
      </c>
      <c r="L244" s="8" t="s">
        <v>552</v>
      </c>
      <c r="M244" s="9">
        <v>260000</v>
      </c>
      <c r="N244" s="9">
        <v>250000</v>
      </c>
      <c r="O244" s="10">
        <v>840000</v>
      </c>
      <c r="P244" s="10">
        <v>840000</v>
      </c>
      <c r="Q244" s="10">
        <v>840000</v>
      </c>
      <c r="R244" s="10">
        <v>840000</v>
      </c>
      <c r="S244" s="488">
        <v>3</v>
      </c>
    </row>
    <row r="245" spans="1:19" ht="270" customHeight="1">
      <c r="A245" s="490">
        <v>703</v>
      </c>
      <c r="B245" s="122" t="s">
        <v>744</v>
      </c>
      <c r="C245" s="187" t="s">
        <v>579</v>
      </c>
      <c r="D245" s="114" t="s">
        <v>574</v>
      </c>
      <c r="E245" s="147" t="s">
        <v>580</v>
      </c>
      <c r="F245" s="24" t="s">
        <v>60</v>
      </c>
      <c r="G245" s="25" t="s">
        <v>581</v>
      </c>
      <c r="H245" s="26" t="s">
        <v>582</v>
      </c>
      <c r="I245" s="108" t="s">
        <v>23</v>
      </c>
      <c r="J245" s="108" t="s">
        <v>33</v>
      </c>
      <c r="K245" s="108" t="s">
        <v>583</v>
      </c>
      <c r="L245" s="108" t="s">
        <v>552</v>
      </c>
      <c r="M245" s="9">
        <v>234000</v>
      </c>
      <c r="N245" s="9">
        <v>234000</v>
      </c>
      <c r="O245" s="10">
        <v>158000</v>
      </c>
      <c r="P245" s="10">
        <v>160000</v>
      </c>
      <c r="Q245" s="10">
        <v>162000</v>
      </c>
      <c r="R245" s="10">
        <v>162000</v>
      </c>
      <c r="S245" s="488">
        <v>3</v>
      </c>
    </row>
    <row r="246" spans="1:19" ht="213" customHeight="1">
      <c r="A246" s="782">
        <v>703</v>
      </c>
      <c r="B246" s="768" t="s">
        <v>745</v>
      </c>
      <c r="C246" s="791" t="s">
        <v>585</v>
      </c>
      <c r="D246" s="920" t="s">
        <v>586</v>
      </c>
      <c r="E246" s="966" t="s">
        <v>587</v>
      </c>
      <c r="F246" s="956" t="s">
        <v>60</v>
      </c>
      <c r="G246" s="957">
        <v>44986</v>
      </c>
      <c r="H246" s="940" t="s">
        <v>31</v>
      </c>
      <c r="I246" s="917" t="s">
        <v>23</v>
      </c>
      <c r="J246" s="917" t="s">
        <v>33</v>
      </c>
      <c r="K246" s="917" t="s">
        <v>588</v>
      </c>
      <c r="L246" s="917" t="s">
        <v>552</v>
      </c>
      <c r="M246" s="941">
        <v>370000</v>
      </c>
      <c r="N246" s="941">
        <v>370000</v>
      </c>
      <c r="O246" s="944">
        <v>480000</v>
      </c>
      <c r="P246" s="944">
        <v>480000</v>
      </c>
      <c r="Q246" s="944">
        <v>480000</v>
      </c>
      <c r="R246" s="944">
        <v>480000</v>
      </c>
      <c r="S246" s="936">
        <v>3</v>
      </c>
    </row>
    <row r="247" spans="1:19" ht="149.25" customHeight="1">
      <c r="A247" s="784"/>
      <c r="B247" s="770"/>
      <c r="C247" s="793"/>
      <c r="D247" s="958"/>
      <c r="E247" s="988"/>
      <c r="F247" s="900"/>
      <c r="G247" s="939"/>
      <c r="H247" s="912"/>
      <c r="I247" s="919"/>
      <c r="J247" s="919"/>
      <c r="K247" s="919"/>
      <c r="L247" s="919"/>
      <c r="M247" s="943"/>
      <c r="N247" s="943"/>
      <c r="O247" s="946"/>
      <c r="P247" s="946"/>
      <c r="Q247" s="946"/>
      <c r="R247" s="946"/>
      <c r="S247" s="938"/>
    </row>
    <row r="248" spans="1:19" ht="196.5" customHeight="1">
      <c r="A248" s="490">
        <v>703</v>
      </c>
      <c r="B248" s="122" t="s">
        <v>746</v>
      </c>
      <c r="C248" s="111" t="s">
        <v>590</v>
      </c>
      <c r="D248" s="114" t="s">
        <v>591</v>
      </c>
      <c r="E248" s="27" t="s">
        <v>592</v>
      </c>
      <c r="F248" s="24" t="s">
        <v>593</v>
      </c>
      <c r="G248" s="102" t="s">
        <v>594</v>
      </c>
      <c r="H248" s="103" t="s">
        <v>595</v>
      </c>
      <c r="I248" s="8" t="s">
        <v>23</v>
      </c>
      <c r="J248" s="8" t="s">
        <v>596</v>
      </c>
      <c r="K248" s="8" t="s">
        <v>597</v>
      </c>
      <c r="L248" s="8" t="s">
        <v>598</v>
      </c>
      <c r="M248" s="9">
        <v>300000</v>
      </c>
      <c r="N248" s="9">
        <v>300000</v>
      </c>
      <c r="O248" s="10">
        <v>300000</v>
      </c>
      <c r="P248" s="10">
        <v>300000</v>
      </c>
      <c r="Q248" s="10">
        <v>300000</v>
      </c>
      <c r="R248" s="10">
        <v>300000</v>
      </c>
      <c r="S248" s="506">
        <v>3</v>
      </c>
    </row>
    <row r="249" spans="1:19" ht="128.25" customHeight="1">
      <c r="A249" s="490">
        <v>703</v>
      </c>
      <c r="B249" s="122" t="s">
        <v>609</v>
      </c>
      <c r="C249" s="111" t="s">
        <v>599</v>
      </c>
      <c r="D249" s="114" t="s">
        <v>600</v>
      </c>
      <c r="E249" s="2" t="s">
        <v>601</v>
      </c>
      <c r="F249" s="2" t="s">
        <v>60</v>
      </c>
      <c r="G249" s="89"/>
      <c r="H249" s="90"/>
      <c r="I249" s="108" t="s">
        <v>24</v>
      </c>
      <c r="J249" s="108" t="s">
        <v>32</v>
      </c>
      <c r="K249" s="108" t="s">
        <v>602</v>
      </c>
      <c r="L249" s="108" t="s">
        <v>129</v>
      </c>
      <c r="M249" s="135"/>
      <c r="N249" s="135"/>
      <c r="O249" s="138">
        <v>305800</v>
      </c>
      <c r="P249" s="135"/>
      <c r="Q249" s="135"/>
      <c r="R249" s="135"/>
      <c r="S249" s="488">
        <v>3</v>
      </c>
    </row>
    <row r="250" spans="1:19" ht="297" customHeight="1">
      <c r="A250" s="490">
        <v>703</v>
      </c>
      <c r="B250" s="122" t="s">
        <v>747</v>
      </c>
      <c r="C250" s="111" t="s">
        <v>603</v>
      </c>
      <c r="D250" s="114" t="s">
        <v>600</v>
      </c>
      <c r="E250" s="2" t="s">
        <v>604</v>
      </c>
      <c r="F250" s="24" t="s">
        <v>60</v>
      </c>
      <c r="G250" s="25" t="s">
        <v>605</v>
      </c>
      <c r="H250" s="91" t="s">
        <v>31</v>
      </c>
      <c r="I250" s="8" t="s">
        <v>24</v>
      </c>
      <c r="J250" s="8" t="s">
        <v>32</v>
      </c>
      <c r="K250" s="8" t="s">
        <v>606</v>
      </c>
      <c r="L250" s="8" t="s">
        <v>368</v>
      </c>
      <c r="M250" s="135">
        <v>0</v>
      </c>
      <c r="N250" s="135">
        <v>0</v>
      </c>
      <c r="O250" s="138">
        <v>31035600</v>
      </c>
      <c r="P250" s="135">
        <v>0</v>
      </c>
      <c r="Q250" s="135">
        <v>0</v>
      </c>
      <c r="R250" s="135">
        <v>0</v>
      </c>
      <c r="S250" s="488">
        <v>3</v>
      </c>
    </row>
    <row r="251" spans="1:19" ht="312">
      <c r="A251" s="490">
        <v>703</v>
      </c>
      <c r="B251" s="122" t="s">
        <v>748</v>
      </c>
      <c r="C251" s="111" t="s">
        <v>607</v>
      </c>
      <c r="D251" s="114" t="s">
        <v>600</v>
      </c>
      <c r="E251" s="131" t="s">
        <v>604</v>
      </c>
      <c r="F251" s="153" t="s">
        <v>60</v>
      </c>
      <c r="G251" s="92" t="s">
        <v>605</v>
      </c>
      <c r="H251" s="188" t="s">
        <v>31</v>
      </c>
      <c r="I251" s="8" t="s">
        <v>24</v>
      </c>
      <c r="J251" s="8" t="s">
        <v>32</v>
      </c>
      <c r="K251" s="8" t="s">
        <v>608</v>
      </c>
      <c r="L251" s="8" t="s">
        <v>368</v>
      </c>
      <c r="M251" s="9">
        <v>0</v>
      </c>
      <c r="N251" s="9">
        <v>0</v>
      </c>
      <c r="O251" s="138">
        <v>9270400</v>
      </c>
      <c r="P251" s="135">
        <v>0</v>
      </c>
      <c r="Q251" s="135">
        <v>0</v>
      </c>
      <c r="R251" s="135">
        <v>0</v>
      </c>
      <c r="S251" s="506">
        <v>3</v>
      </c>
    </row>
    <row r="252" spans="1:19" ht="71.25" customHeight="1">
      <c r="A252" s="490">
        <v>703</v>
      </c>
      <c r="B252" s="122" t="s">
        <v>622</v>
      </c>
      <c r="C252" s="33" t="s">
        <v>610</v>
      </c>
      <c r="D252" s="39" t="s">
        <v>611</v>
      </c>
      <c r="E252" s="57" t="s">
        <v>612</v>
      </c>
      <c r="F252" s="72" t="s">
        <v>613</v>
      </c>
      <c r="G252" s="80" t="s">
        <v>614</v>
      </c>
      <c r="H252" s="59" t="s">
        <v>615</v>
      </c>
      <c r="I252" s="108" t="s">
        <v>24</v>
      </c>
      <c r="J252" s="108" t="s">
        <v>32</v>
      </c>
      <c r="K252" s="108" t="s">
        <v>616</v>
      </c>
      <c r="L252" s="108" t="s">
        <v>368</v>
      </c>
      <c r="M252" s="137">
        <v>9134724</v>
      </c>
      <c r="N252" s="136">
        <v>9134724</v>
      </c>
      <c r="O252" s="135"/>
      <c r="P252" s="135"/>
      <c r="Q252" s="135"/>
      <c r="R252" s="135"/>
      <c r="S252" s="500">
        <v>3</v>
      </c>
    </row>
    <row r="253" spans="1:19" s="6" customFormat="1" ht="304.5" customHeight="1">
      <c r="A253" s="512">
        <v>703</v>
      </c>
      <c r="B253" s="23" t="s">
        <v>625</v>
      </c>
      <c r="C253" s="113" t="s">
        <v>617</v>
      </c>
      <c r="D253" s="39" t="s">
        <v>600</v>
      </c>
      <c r="E253" s="57" t="s">
        <v>618</v>
      </c>
      <c r="F253" s="4" t="s">
        <v>60</v>
      </c>
      <c r="G253" s="58">
        <v>43580</v>
      </c>
      <c r="H253" s="59" t="s">
        <v>31</v>
      </c>
      <c r="I253" s="108" t="s">
        <v>24</v>
      </c>
      <c r="J253" s="108" t="s">
        <v>32</v>
      </c>
      <c r="K253" s="108" t="s">
        <v>619</v>
      </c>
      <c r="L253" s="108" t="s">
        <v>368</v>
      </c>
      <c r="M253" s="137">
        <v>2966800</v>
      </c>
      <c r="N253" s="9">
        <v>1757170.75</v>
      </c>
      <c r="O253" s="10">
        <v>0</v>
      </c>
      <c r="P253" s="7"/>
      <c r="Q253" s="7"/>
      <c r="R253" s="7"/>
      <c r="S253" s="494">
        <v>3</v>
      </c>
    </row>
    <row r="254" spans="1:19" s="6" customFormat="1" ht="161.25" customHeight="1">
      <c r="A254" s="512">
        <v>703</v>
      </c>
      <c r="B254" s="23" t="s">
        <v>749</v>
      </c>
      <c r="C254" s="113" t="s">
        <v>620</v>
      </c>
      <c r="D254" s="744" t="s">
        <v>600</v>
      </c>
      <c r="E254" s="922" t="s">
        <v>470</v>
      </c>
      <c r="F254" s="925" t="s">
        <v>60</v>
      </c>
      <c r="G254" s="947">
        <v>43580</v>
      </c>
      <c r="H254" s="1002" t="s">
        <v>31</v>
      </c>
      <c r="I254" s="8" t="s">
        <v>24</v>
      </c>
      <c r="J254" s="8" t="s">
        <v>32</v>
      </c>
      <c r="K254" s="108" t="s">
        <v>621</v>
      </c>
      <c r="L254" s="108" t="s">
        <v>368</v>
      </c>
      <c r="M254" s="137">
        <v>0</v>
      </c>
      <c r="N254" s="9">
        <v>0</v>
      </c>
      <c r="O254" s="10">
        <v>0</v>
      </c>
      <c r="P254" s="9">
        <v>0</v>
      </c>
      <c r="Q254" s="9">
        <v>0</v>
      </c>
      <c r="R254" s="9">
        <v>0</v>
      </c>
      <c r="S254" s="502">
        <v>3</v>
      </c>
    </row>
    <row r="255" spans="1:19" s="6" customFormat="1" ht="167.25" customHeight="1">
      <c r="A255" s="512">
        <v>703</v>
      </c>
      <c r="B255" s="23" t="s">
        <v>750</v>
      </c>
      <c r="C255" s="113" t="s">
        <v>623</v>
      </c>
      <c r="D255" s="746"/>
      <c r="E255" s="924"/>
      <c r="F255" s="908"/>
      <c r="G255" s="949"/>
      <c r="H255" s="1004"/>
      <c r="I255" s="108" t="s">
        <v>24</v>
      </c>
      <c r="J255" s="108" t="s">
        <v>32</v>
      </c>
      <c r="K255" s="108" t="s">
        <v>624</v>
      </c>
      <c r="L255" s="108" t="s">
        <v>368</v>
      </c>
      <c r="M255" s="137">
        <v>0</v>
      </c>
      <c r="N255" s="9">
        <v>0</v>
      </c>
      <c r="O255" s="10">
        <v>0</v>
      </c>
      <c r="P255" s="9">
        <v>0</v>
      </c>
      <c r="Q255" s="10">
        <v>12310700</v>
      </c>
      <c r="R255" s="10">
        <v>16695700</v>
      </c>
      <c r="S255" s="502">
        <v>3</v>
      </c>
    </row>
    <row r="256" spans="1:19" ht="154.5" customHeight="1">
      <c r="A256" s="501">
        <v>703</v>
      </c>
      <c r="B256" s="23" t="s">
        <v>751</v>
      </c>
      <c r="C256" s="33" t="s">
        <v>626</v>
      </c>
      <c r="D256" s="114" t="s">
        <v>627</v>
      </c>
      <c r="E256" s="27" t="s">
        <v>628</v>
      </c>
      <c r="F256" s="24" t="s">
        <v>629</v>
      </c>
      <c r="G256" s="25" t="s">
        <v>630</v>
      </c>
      <c r="H256" s="91" t="s">
        <v>631</v>
      </c>
      <c r="I256" s="108" t="s">
        <v>24</v>
      </c>
      <c r="J256" s="108" t="s">
        <v>32</v>
      </c>
      <c r="K256" s="108" t="s">
        <v>118</v>
      </c>
      <c r="L256" s="8" t="s">
        <v>119</v>
      </c>
      <c r="M256" s="9">
        <v>285103</v>
      </c>
      <c r="N256" s="9">
        <v>285103</v>
      </c>
      <c r="O256" s="10">
        <v>0</v>
      </c>
      <c r="P256" s="9">
        <v>0</v>
      </c>
      <c r="Q256" s="9">
        <v>0</v>
      </c>
      <c r="R256" s="9">
        <v>0</v>
      </c>
      <c r="S256" s="506">
        <v>3</v>
      </c>
    </row>
    <row r="257" spans="1:19" ht="312">
      <c r="A257" s="491">
        <v>703</v>
      </c>
      <c r="B257" s="23" t="s">
        <v>752</v>
      </c>
      <c r="C257" s="33" t="s">
        <v>632</v>
      </c>
      <c r="D257" s="114" t="s">
        <v>633</v>
      </c>
      <c r="E257" s="131" t="s">
        <v>470</v>
      </c>
      <c r="F257" s="153" t="s">
        <v>60</v>
      </c>
      <c r="G257" s="92" t="s">
        <v>605</v>
      </c>
      <c r="H257" s="188" t="s">
        <v>31</v>
      </c>
      <c r="I257" s="108" t="s">
        <v>24</v>
      </c>
      <c r="J257" s="108" t="s">
        <v>32</v>
      </c>
      <c r="K257" s="107" t="s">
        <v>634</v>
      </c>
      <c r="L257" s="106" t="s">
        <v>368</v>
      </c>
      <c r="M257" s="135"/>
      <c r="N257" s="135"/>
      <c r="O257" s="138"/>
      <c r="P257" s="138">
        <v>2100000</v>
      </c>
      <c r="Q257" s="135"/>
      <c r="R257" s="135"/>
      <c r="S257" s="496">
        <v>3</v>
      </c>
    </row>
    <row r="258" spans="1:19" ht="337.5" customHeight="1">
      <c r="A258" s="491">
        <v>703</v>
      </c>
      <c r="B258" s="122" t="s">
        <v>753</v>
      </c>
      <c r="C258" s="112" t="s">
        <v>635</v>
      </c>
      <c r="D258" s="114" t="s">
        <v>633</v>
      </c>
      <c r="E258" s="185" t="s">
        <v>636</v>
      </c>
      <c r="F258" s="2" t="s">
        <v>60</v>
      </c>
      <c r="G258" s="146">
        <v>43901</v>
      </c>
      <c r="H258" s="174" t="s">
        <v>31</v>
      </c>
      <c r="I258" s="8" t="s">
        <v>24</v>
      </c>
      <c r="J258" s="8" t="s">
        <v>393</v>
      </c>
      <c r="K258" s="106" t="s">
        <v>637</v>
      </c>
      <c r="L258" s="106" t="s">
        <v>43</v>
      </c>
      <c r="M258" s="135">
        <v>0</v>
      </c>
      <c r="N258" s="135">
        <v>0</v>
      </c>
      <c r="O258" s="138">
        <v>30000</v>
      </c>
      <c r="P258" s="138">
        <v>30000</v>
      </c>
      <c r="Q258" s="138">
        <v>30000</v>
      </c>
      <c r="R258" s="138">
        <v>30000</v>
      </c>
      <c r="S258" s="488">
        <v>3</v>
      </c>
    </row>
    <row r="259" spans="1:19" ht="201.75" customHeight="1">
      <c r="A259" s="490">
        <v>703</v>
      </c>
      <c r="B259" s="122" t="s">
        <v>650</v>
      </c>
      <c r="C259" s="111" t="s">
        <v>638</v>
      </c>
      <c r="D259" s="114" t="s">
        <v>639</v>
      </c>
      <c r="E259" s="131" t="s">
        <v>640</v>
      </c>
      <c r="F259" s="70" t="s">
        <v>60</v>
      </c>
      <c r="G259" s="25">
        <v>43901</v>
      </c>
      <c r="H259" s="93" t="s">
        <v>31</v>
      </c>
      <c r="I259" s="8" t="s">
        <v>24</v>
      </c>
      <c r="J259" s="8" t="s">
        <v>393</v>
      </c>
      <c r="K259" s="106" t="s">
        <v>641</v>
      </c>
      <c r="L259" s="106" t="s">
        <v>642</v>
      </c>
      <c r="M259" s="135">
        <v>90000</v>
      </c>
      <c r="N259" s="135">
        <v>90000</v>
      </c>
      <c r="O259" s="138">
        <v>90000</v>
      </c>
      <c r="P259" s="138">
        <v>90000</v>
      </c>
      <c r="Q259" s="138">
        <v>90000</v>
      </c>
      <c r="R259" s="138">
        <v>90000</v>
      </c>
      <c r="S259" s="488">
        <v>3</v>
      </c>
    </row>
    <row r="260" spans="1:19" ht="346.5" customHeight="1">
      <c r="A260" s="490">
        <v>703</v>
      </c>
      <c r="B260" s="122" t="s">
        <v>654</v>
      </c>
      <c r="C260" s="111" t="s">
        <v>643</v>
      </c>
      <c r="D260" s="114" t="s">
        <v>633</v>
      </c>
      <c r="E260" s="185" t="s">
        <v>644</v>
      </c>
      <c r="F260" s="76" t="s">
        <v>60</v>
      </c>
      <c r="G260" s="25">
        <v>43901</v>
      </c>
      <c r="H260" s="93" t="s">
        <v>31</v>
      </c>
      <c r="I260" s="8" t="s">
        <v>24</v>
      </c>
      <c r="J260" s="8" t="s">
        <v>393</v>
      </c>
      <c r="K260" s="106" t="s">
        <v>645</v>
      </c>
      <c r="L260" s="106" t="s">
        <v>43</v>
      </c>
      <c r="M260" s="135">
        <v>40000</v>
      </c>
      <c r="N260" s="135">
        <v>40000</v>
      </c>
      <c r="O260" s="138">
        <v>40000</v>
      </c>
      <c r="P260" s="138">
        <v>40000</v>
      </c>
      <c r="Q260" s="138">
        <v>40000</v>
      </c>
      <c r="R260" s="138">
        <v>40000</v>
      </c>
      <c r="S260" s="488">
        <v>3</v>
      </c>
    </row>
    <row r="261" spans="1:19" ht="237.75" customHeight="1">
      <c r="A261" s="782">
        <v>703</v>
      </c>
      <c r="B261" s="768" t="s">
        <v>660</v>
      </c>
      <c r="C261" s="788" t="s">
        <v>646</v>
      </c>
      <c r="D261" s="922" t="s">
        <v>600</v>
      </c>
      <c r="E261" s="114" t="s">
        <v>647</v>
      </c>
      <c r="F261" s="153" t="s">
        <v>60</v>
      </c>
      <c r="G261" s="146">
        <v>44197</v>
      </c>
      <c r="H261" s="132" t="s">
        <v>31</v>
      </c>
      <c r="I261" s="107" t="s">
        <v>24</v>
      </c>
      <c r="J261" s="107" t="s">
        <v>393</v>
      </c>
      <c r="K261" s="8" t="s">
        <v>648</v>
      </c>
      <c r="L261" s="8" t="s">
        <v>649</v>
      </c>
      <c r="M261" s="83">
        <v>8986900</v>
      </c>
      <c r="N261" s="83">
        <v>8986900</v>
      </c>
      <c r="O261" s="84">
        <v>10212400</v>
      </c>
      <c r="P261" s="84">
        <v>22284700</v>
      </c>
      <c r="Q261" s="84">
        <v>18373700</v>
      </c>
      <c r="R261" s="84">
        <v>10553700</v>
      </c>
      <c r="S261" s="488">
        <v>3</v>
      </c>
    </row>
    <row r="262" spans="1:19" ht="206.25" customHeight="1">
      <c r="A262" s="784"/>
      <c r="B262" s="770"/>
      <c r="C262" s="790"/>
      <c r="D262" s="924"/>
      <c r="E262" s="114" t="s">
        <v>640</v>
      </c>
      <c r="F262" s="153" t="s">
        <v>60</v>
      </c>
      <c r="G262" s="146">
        <v>44197</v>
      </c>
      <c r="H262" s="132" t="s">
        <v>31</v>
      </c>
      <c r="I262" s="8" t="s">
        <v>24</v>
      </c>
      <c r="J262" s="8" t="s">
        <v>393</v>
      </c>
      <c r="K262" s="106" t="s">
        <v>648</v>
      </c>
      <c r="L262" s="106" t="s">
        <v>642</v>
      </c>
      <c r="M262" s="83">
        <v>400000</v>
      </c>
      <c r="N262" s="83">
        <v>399597</v>
      </c>
      <c r="O262" s="84">
        <v>371000</v>
      </c>
      <c r="P262" s="83"/>
      <c r="Q262" s="83"/>
      <c r="R262" s="83"/>
      <c r="S262" s="488">
        <v>3</v>
      </c>
    </row>
    <row r="263" spans="1:19" s="6" customFormat="1" ht="21" customHeight="1">
      <c r="A263" s="782">
        <v>703</v>
      </c>
      <c r="B263" s="768" t="s">
        <v>663</v>
      </c>
      <c r="C263" s="788" t="s">
        <v>651</v>
      </c>
      <c r="D263" s="920" t="s">
        <v>600</v>
      </c>
      <c r="E263" s="920" t="s">
        <v>647</v>
      </c>
      <c r="F263" s="1016" t="s">
        <v>60</v>
      </c>
      <c r="G263" s="957">
        <v>44197</v>
      </c>
      <c r="H263" s="1021" t="s">
        <v>31</v>
      </c>
      <c r="I263" s="106" t="s">
        <v>24</v>
      </c>
      <c r="J263" s="106" t="s">
        <v>393</v>
      </c>
      <c r="K263" s="106" t="s">
        <v>652</v>
      </c>
      <c r="L263" s="106" t="s">
        <v>35</v>
      </c>
      <c r="M263" s="83">
        <f t="shared" ref="M263:R263" si="17">SUM(M264:M265)</f>
        <v>21427300</v>
      </c>
      <c r="N263" s="83">
        <f t="shared" si="17"/>
        <v>21419200.23</v>
      </c>
      <c r="O263" s="84">
        <f t="shared" si="17"/>
        <v>19501600</v>
      </c>
      <c r="P263" s="84">
        <f t="shared" si="17"/>
        <v>22926600</v>
      </c>
      <c r="Q263" s="84">
        <f t="shared" si="17"/>
        <v>27204000</v>
      </c>
      <c r="R263" s="84">
        <f t="shared" si="17"/>
        <v>23050600</v>
      </c>
      <c r="S263" s="488">
        <v>3</v>
      </c>
    </row>
    <row r="264" spans="1:19" s="6" customFormat="1" ht="223.5" customHeight="1">
      <c r="A264" s="783"/>
      <c r="B264" s="769"/>
      <c r="C264" s="789"/>
      <c r="D264" s="921"/>
      <c r="E264" s="1023"/>
      <c r="F264" s="992"/>
      <c r="G264" s="899"/>
      <c r="H264" s="902"/>
      <c r="I264" s="161" t="s">
        <v>24</v>
      </c>
      <c r="J264" s="161" t="s">
        <v>393</v>
      </c>
      <c r="K264" s="161" t="s">
        <v>652</v>
      </c>
      <c r="L264" s="161" t="s">
        <v>649</v>
      </c>
      <c r="M264" s="94">
        <v>19629300</v>
      </c>
      <c r="N264" s="94">
        <v>19629300</v>
      </c>
      <c r="O264" s="7">
        <v>19501600</v>
      </c>
      <c r="P264" s="7">
        <v>22926600</v>
      </c>
      <c r="Q264" s="7">
        <v>27204000</v>
      </c>
      <c r="R264" s="7">
        <v>23050600</v>
      </c>
      <c r="S264" s="489">
        <v>3</v>
      </c>
    </row>
    <row r="265" spans="1:19" s="6" customFormat="1" ht="198" customHeight="1">
      <c r="A265" s="784"/>
      <c r="B265" s="769"/>
      <c r="C265" s="790"/>
      <c r="D265" s="958"/>
      <c r="E265" s="126" t="s">
        <v>640</v>
      </c>
      <c r="F265" s="56" t="s">
        <v>60</v>
      </c>
      <c r="G265" s="144" t="s">
        <v>653</v>
      </c>
      <c r="H265" s="189" t="s">
        <v>31</v>
      </c>
      <c r="I265" s="161" t="s">
        <v>24</v>
      </c>
      <c r="J265" s="161" t="s">
        <v>393</v>
      </c>
      <c r="K265" s="161" t="s">
        <v>652</v>
      </c>
      <c r="L265" s="161" t="s">
        <v>642</v>
      </c>
      <c r="M265" s="94">
        <v>1798000</v>
      </c>
      <c r="N265" s="94">
        <v>1789900.23</v>
      </c>
      <c r="O265" s="7">
        <v>0</v>
      </c>
      <c r="P265" s="7">
        <v>0</v>
      </c>
      <c r="Q265" s="7">
        <v>0</v>
      </c>
      <c r="R265" s="7">
        <v>0</v>
      </c>
      <c r="S265" s="489">
        <v>3</v>
      </c>
    </row>
    <row r="266" spans="1:19" ht="39.950000000000003" customHeight="1">
      <c r="A266" s="782">
        <v>703</v>
      </c>
      <c r="B266" s="768" t="s">
        <v>754</v>
      </c>
      <c r="C266" s="788" t="s">
        <v>655</v>
      </c>
      <c r="D266" s="920" t="s">
        <v>600</v>
      </c>
      <c r="E266" s="906" t="s">
        <v>656</v>
      </c>
      <c r="F266" s="956" t="s">
        <v>60</v>
      </c>
      <c r="G266" s="957" t="s">
        <v>657</v>
      </c>
      <c r="H266" s="1021" t="s">
        <v>31</v>
      </c>
      <c r="I266" s="106" t="s">
        <v>24</v>
      </c>
      <c r="J266" s="106" t="s">
        <v>393</v>
      </c>
      <c r="K266" s="106" t="s">
        <v>658</v>
      </c>
      <c r="L266" s="106" t="s">
        <v>35</v>
      </c>
      <c r="M266" s="9">
        <f t="shared" ref="M266:R266" si="18">SUM(M267:M268)</f>
        <v>214400</v>
      </c>
      <c r="N266" s="9">
        <f t="shared" si="18"/>
        <v>214400</v>
      </c>
      <c r="O266" s="10">
        <f t="shared" si="18"/>
        <v>375000</v>
      </c>
      <c r="P266" s="10">
        <f t="shared" si="18"/>
        <v>2792000</v>
      </c>
      <c r="Q266" s="10">
        <f t="shared" si="18"/>
        <v>2792000</v>
      </c>
      <c r="R266" s="10">
        <f t="shared" si="18"/>
        <v>2792000</v>
      </c>
      <c r="S266" s="488">
        <v>3</v>
      </c>
    </row>
    <row r="267" spans="1:19" s="6" customFormat="1" ht="22.5" customHeight="1">
      <c r="A267" s="783"/>
      <c r="B267" s="769"/>
      <c r="C267" s="789"/>
      <c r="D267" s="921"/>
      <c r="E267" s="897"/>
      <c r="F267" s="899"/>
      <c r="G267" s="901"/>
      <c r="H267" s="902"/>
      <c r="I267" s="161" t="s">
        <v>24</v>
      </c>
      <c r="J267" s="161" t="s">
        <v>393</v>
      </c>
      <c r="K267" s="95" t="s">
        <v>658</v>
      </c>
      <c r="L267" s="161" t="s">
        <v>659</v>
      </c>
      <c r="M267" s="7">
        <v>49364</v>
      </c>
      <c r="N267" s="7">
        <v>49364</v>
      </c>
      <c r="O267" s="7">
        <v>0</v>
      </c>
      <c r="P267" s="7">
        <v>0</v>
      </c>
      <c r="Q267" s="7">
        <v>0</v>
      </c>
      <c r="R267" s="7">
        <v>0</v>
      </c>
      <c r="S267" s="489">
        <v>3</v>
      </c>
    </row>
    <row r="268" spans="1:19" s="6" customFormat="1" ht="38.25" customHeight="1">
      <c r="A268" s="784"/>
      <c r="B268" s="769"/>
      <c r="C268" s="789"/>
      <c r="D268" s="921"/>
      <c r="E268" s="897"/>
      <c r="F268" s="899"/>
      <c r="G268" s="901"/>
      <c r="H268" s="902"/>
      <c r="I268" s="161" t="s">
        <v>24</v>
      </c>
      <c r="J268" s="161" t="s">
        <v>393</v>
      </c>
      <c r="K268" s="161" t="s">
        <v>658</v>
      </c>
      <c r="L268" s="161" t="s">
        <v>43</v>
      </c>
      <c r="M268" s="7">
        <v>165036</v>
      </c>
      <c r="N268" s="7">
        <v>165036</v>
      </c>
      <c r="O268" s="7">
        <v>375000</v>
      </c>
      <c r="P268" s="7">
        <v>2792000</v>
      </c>
      <c r="Q268" s="7">
        <v>2792000</v>
      </c>
      <c r="R268" s="7">
        <v>2792000</v>
      </c>
      <c r="S268" s="489">
        <v>3</v>
      </c>
    </row>
    <row r="269" spans="1:19" s="6" customFormat="1" ht="76.5" customHeight="1">
      <c r="A269" s="782">
        <v>703</v>
      </c>
      <c r="B269" s="768" t="s">
        <v>755</v>
      </c>
      <c r="C269" s="788" t="s">
        <v>661</v>
      </c>
      <c r="D269" s="921"/>
      <c r="E269" s="897"/>
      <c r="F269" s="899"/>
      <c r="G269" s="901"/>
      <c r="H269" s="902"/>
      <c r="I269" s="106" t="s">
        <v>24</v>
      </c>
      <c r="J269" s="106" t="s">
        <v>393</v>
      </c>
      <c r="K269" s="106" t="s">
        <v>662</v>
      </c>
      <c r="L269" s="106" t="s">
        <v>642</v>
      </c>
      <c r="M269" s="9">
        <v>308100</v>
      </c>
      <c r="N269" s="9">
        <v>220100</v>
      </c>
      <c r="O269" s="10">
        <v>1494000</v>
      </c>
      <c r="P269" s="9">
        <v>0</v>
      </c>
      <c r="Q269" s="9">
        <v>0</v>
      </c>
      <c r="R269" s="9">
        <v>0</v>
      </c>
      <c r="S269" s="489">
        <v>3</v>
      </c>
    </row>
    <row r="270" spans="1:19" s="6" customFormat="1" ht="63" customHeight="1">
      <c r="A270" s="784"/>
      <c r="B270" s="770"/>
      <c r="C270" s="790"/>
      <c r="D270" s="921"/>
      <c r="E270" s="897"/>
      <c r="F270" s="899"/>
      <c r="G270" s="901"/>
      <c r="H270" s="902"/>
      <c r="I270" s="106" t="s">
        <v>24</v>
      </c>
      <c r="J270" s="106" t="s">
        <v>393</v>
      </c>
      <c r="K270" s="106" t="s">
        <v>662</v>
      </c>
      <c r="L270" s="106" t="s">
        <v>649</v>
      </c>
      <c r="M270" s="9">
        <v>0</v>
      </c>
      <c r="N270" s="9">
        <v>0</v>
      </c>
      <c r="O270" s="10">
        <v>535000</v>
      </c>
      <c r="P270" s="9">
        <v>0</v>
      </c>
      <c r="Q270" s="9">
        <v>0</v>
      </c>
      <c r="R270" s="9">
        <v>0</v>
      </c>
      <c r="S270" s="489">
        <v>3</v>
      </c>
    </row>
    <row r="271" spans="1:19" s="6" customFormat="1" ht="72" customHeight="1">
      <c r="A271" s="782">
        <v>703</v>
      </c>
      <c r="B271" s="768" t="s">
        <v>756</v>
      </c>
      <c r="C271" s="788" t="s">
        <v>664</v>
      </c>
      <c r="D271" s="921"/>
      <c r="E271" s="897"/>
      <c r="F271" s="899"/>
      <c r="G271" s="901"/>
      <c r="H271" s="902"/>
      <c r="I271" s="106" t="s">
        <v>24</v>
      </c>
      <c r="J271" s="106" t="s">
        <v>393</v>
      </c>
      <c r="K271" s="106" t="s">
        <v>665</v>
      </c>
      <c r="L271" s="106" t="s">
        <v>642</v>
      </c>
      <c r="M271" s="9">
        <v>600000</v>
      </c>
      <c r="N271" s="9">
        <v>555024.9</v>
      </c>
      <c r="O271" s="10">
        <v>271500</v>
      </c>
      <c r="P271" s="9">
        <v>0</v>
      </c>
      <c r="Q271" s="9">
        <v>0</v>
      </c>
      <c r="R271" s="9">
        <v>0</v>
      </c>
      <c r="S271" s="502">
        <v>3</v>
      </c>
    </row>
    <row r="272" spans="1:19" s="6" customFormat="1" ht="54" customHeight="1">
      <c r="A272" s="784"/>
      <c r="B272" s="770"/>
      <c r="C272" s="790"/>
      <c r="D272" s="958"/>
      <c r="E272" s="898"/>
      <c r="F272" s="900"/>
      <c r="G272" s="939"/>
      <c r="H272" s="1022"/>
      <c r="I272" s="106" t="s">
        <v>24</v>
      </c>
      <c r="J272" s="106" t="s">
        <v>393</v>
      </c>
      <c r="K272" s="106" t="s">
        <v>665</v>
      </c>
      <c r="L272" s="106" t="s">
        <v>649</v>
      </c>
      <c r="M272" s="9">
        <v>0</v>
      </c>
      <c r="N272" s="9">
        <v>0</v>
      </c>
      <c r="O272" s="10">
        <v>0</v>
      </c>
      <c r="P272" s="9">
        <v>0</v>
      </c>
      <c r="Q272" s="9">
        <v>0</v>
      </c>
      <c r="R272" s="9">
        <v>0</v>
      </c>
      <c r="S272" s="516"/>
    </row>
    <row r="273" spans="1:19" s="6" customFormat="1" ht="97.5" customHeight="1">
      <c r="A273" s="782">
        <v>703</v>
      </c>
      <c r="B273" s="768" t="s">
        <v>757</v>
      </c>
      <c r="C273" s="788" t="s">
        <v>666</v>
      </c>
      <c r="D273" s="920" t="s">
        <v>600</v>
      </c>
      <c r="E273" s="906" t="s">
        <v>667</v>
      </c>
      <c r="F273" s="956" t="s">
        <v>60</v>
      </c>
      <c r="G273" s="957" t="s">
        <v>668</v>
      </c>
      <c r="H273" s="1021" t="s">
        <v>669</v>
      </c>
      <c r="I273" s="8" t="s">
        <v>24</v>
      </c>
      <c r="J273" s="8" t="s">
        <v>393</v>
      </c>
      <c r="K273" s="8" t="s">
        <v>670</v>
      </c>
      <c r="L273" s="8" t="s">
        <v>649</v>
      </c>
      <c r="M273" s="9">
        <v>2098000</v>
      </c>
      <c r="N273" s="9">
        <v>2098000</v>
      </c>
      <c r="O273" s="10">
        <v>0</v>
      </c>
      <c r="P273" s="9">
        <v>0</v>
      </c>
      <c r="Q273" s="9">
        <v>0</v>
      </c>
      <c r="R273" s="9">
        <v>0</v>
      </c>
      <c r="S273" s="502">
        <v>3</v>
      </c>
    </row>
    <row r="274" spans="1:19" s="6" customFormat="1" ht="76.5" customHeight="1">
      <c r="A274" s="784"/>
      <c r="B274" s="770"/>
      <c r="C274" s="790"/>
      <c r="D274" s="958"/>
      <c r="E274" s="898"/>
      <c r="F274" s="900"/>
      <c r="G274" s="939"/>
      <c r="H274" s="1022"/>
      <c r="I274" s="106" t="s">
        <v>24</v>
      </c>
      <c r="J274" s="106" t="s">
        <v>393</v>
      </c>
      <c r="K274" s="106" t="s">
        <v>670</v>
      </c>
      <c r="L274" s="106" t="s">
        <v>642</v>
      </c>
      <c r="M274" s="9">
        <v>1400000</v>
      </c>
      <c r="N274" s="9">
        <v>1400000</v>
      </c>
      <c r="O274" s="10">
        <v>0</v>
      </c>
      <c r="P274" s="9">
        <v>0</v>
      </c>
      <c r="Q274" s="9">
        <v>0</v>
      </c>
      <c r="R274" s="9">
        <v>0</v>
      </c>
      <c r="S274" s="489">
        <v>3</v>
      </c>
    </row>
    <row r="275" spans="1:19" s="6" customFormat="1" ht="64.5" customHeight="1">
      <c r="A275" s="782">
        <v>703</v>
      </c>
      <c r="B275" s="768" t="s">
        <v>758</v>
      </c>
      <c r="C275" s="788" t="s">
        <v>671</v>
      </c>
      <c r="D275" s="920" t="s">
        <v>600</v>
      </c>
      <c r="E275" s="906" t="s">
        <v>672</v>
      </c>
      <c r="F275" s="956" t="s">
        <v>60</v>
      </c>
      <c r="G275" s="957">
        <v>45292</v>
      </c>
      <c r="H275" s="1021" t="s">
        <v>673</v>
      </c>
      <c r="I275" s="106" t="s">
        <v>24</v>
      </c>
      <c r="J275" s="106" t="s">
        <v>393</v>
      </c>
      <c r="K275" s="106" t="s">
        <v>674</v>
      </c>
      <c r="L275" s="106" t="s">
        <v>649</v>
      </c>
      <c r="M275" s="9">
        <v>0</v>
      </c>
      <c r="N275" s="9">
        <v>0</v>
      </c>
      <c r="O275" s="10">
        <v>2724100</v>
      </c>
      <c r="P275" s="9">
        <v>0</v>
      </c>
      <c r="Q275" s="9">
        <v>0</v>
      </c>
      <c r="R275" s="9">
        <v>0</v>
      </c>
      <c r="S275" s="489">
        <v>3</v>
      </c>
    </row>
    <row r="276" spans="1:19" s="6" customFormat="1" ht="63.75" customHeight="1">
      <c r="A276" s="784"/>
      <c r="B276" s="770"/>
      <c r="C276" s="790"/>
      <c r="D276" s="921"/>
      <c r="E276" s="897"/>
      <c r="F276" s="899"/>
      <c r="G276" s="901"/>
      <c r="H276" s="902"/>
      <c r="I276" s="106" t="s">
        <v>24</v>
      </c>
      <c r="J276" s="106" t="s">
        <v>393</v>
      </c>
      <c r="K276" s="106" t="s">
        <v>674</v>
      </c>
      <c r="L276" s="106" t="s">
        <v>642</v>
      </c>
      <c r="M276" s="9">
        <v>0</v>
      </c>
      <c r="N276" s="9">
        <v>0</v>
      </c>
      <c r="O276" s="10">
        <v>100000</v>
      </c>
      <c r="P276" s="9">
        <v>0</v>
      </c>
      <c r="Q276" s="9">
        <v>0</v>
      </c>
      <c r="R276" s="9">
        <v>0</v>
      </c>
      <c r="S276" s="489">
        <v>3</v>
      </c>
    </row>
    <row r="277" spans="1:19" s="6" customFormat="1" ht="110.25" customHeight="1">
      <c r="A277" s="491">
        <v>703</v>
      </c>
      <c r="B277" s="23" t="s">
        <v>759</v>
      </c>
      <c r="C277" s="112" t="s">
        <v>675</v>
      </c>
      <c r="D277" s="958"/>
      <c r="E277" s="898"/>
      <c r="F277" s="900"/>
      <c r="G277" s="939"/>
      <c r="H277" s="1022"/>
      <c r="I277" s="106" t="s">
        <v>24</v>
      </c>
      <c r="J277" s="106" t="s">
        <v>393</v>
      </c>
      <c r="K277" s="106" t="s">
        <v>676</v>
      </c>
      <c r="L277" s="106" t="s">
        <v>642</v>
      </c>
      <c r="M277" s="9">
        <v>0</v>
      </c>
      <c r="N277" s="9">
        <v>0</v>
      </c>
      <c r="O277" s="10">
        <v>1400000</v>
      </c>
      <c r="P277" s="9">
        <v>0</v>
      </c>
      <c r="Q277" s="9">
        <v>0</v>
      </c>
      <c r="R277" s="9">
        <v>0</v>
      </c>
      <c r="S277" s="489">
        <v>3</v>
      </c>
    </row>
    <row r="278" spans="1:19" s="6" customFormat="1" ht="300" customHeight="1">
      <c r="A278" s="501">
        <v>703</v>
      </c>
      <c r="B278" s="124" t="s">
        <v>760</v>
      </c>
      <c r="C278" s="33" t="s">
        <v>677</v>
      </c>
      <c r="D278" s="744" t="s">
        <v>678</v>
      </c>
      <c r="E278" s="125" t="s">
        <v>679</v>
      </c>
      <c r="F278" s="127" t="s">
        <v>60</v>
      </c>
      <c r="G278" s="129">
        <v>45505</v>
      </c>
      <c r="H278" s="130" t="s">
        <v>31</v>
      </c>
      <c r="I278" s="106" t="s">
        <v>24</v>
      </c>
      <c r="J278" s="106" t="s">
        <v>393</v>
      </c>
      <c r="K278" s="106" t="s">
        <v>680</v>
      </c>
      <c r="L278" s="106" t="s">
        <v>649</v>
      </c>
      <c r="M278" s="9"/>
      <c r="N278" s="9"/>
      <c r="O278" s="10">
        <v>4870345</v>
      </c>
      <c r="P278" s="9">
        <v>9709619</v>
      </c>
      <c r="Q278" s="9">
        <v>10294488</v>
      </c>
      <c r="R278" s="9">
        <v>10294488</v>
      </c>
      <c r="S278" s="489">
        <v>3</v>
      </c>
    </row>
    <row r="279" spans="1:19" s="6" customFormat="1" ht="207" customHeight="1">
      <c r="A279" s="490">
        <v>703</v>
      </c>
      <c r="B279" s="23" t="s">
        <v>761</v>
      </c>
      <c r="C279" s="111" t="s">
        <v>681</v>
      </c>
      <c r="D279" s="746"/>
      <c r="E279" s="27" t="s">
        <v>640</v>
      </c>
      <c r="F279" s="2" t="s">
        <v>60</v>
      </c>
      <c r="G279" s="25" t="s">
        <v>653</v>
      </c>
      <c r="H279" s="91" t="s">
        <v>31</v>
      </c>
      <c r="I279" s="106" t="s">
        <v>24</v>
      </c>
      <c r="J279" s="106" t="s">
        <v>393</v>
      </c>
      <c r="K279" s="106" t="s">
        <v>682</v>
      </c>
      <c r="L279" s="106" t="s">
        <v>649</v>
      </c>
      <c r="M279" s="9"/>
      <c r="N279" s="9"/>
      <c r="O279" s="10"/>
      <c r="P279" s="10">
        <v>1490000</v>
      </c>
      <c r="Q279" s="9"/>
      <c r="R279" s="9"/>
      <c r="S279" s="489">
        <v>3</v>
      </c>
    </row>
    <row r="280" spans="1:19" s="6" customFormat="1" ht="302.25" customHeight="1">
      <c r="A280" s="490">
        <v>703</v>
      </c>
      <c r="B280" s="123" t="s">
        <v>762</v>
      </c>
      <c r="C280" s="111" t="s">
        <v>683</v>
      </c>
      <c r="D280" s="39" t="s">
        <v>600</v>
      </c>
      <c r="E280" s="185" t="s">
        <v>684</v>
      </c>
      <c r="F280" s="153" t="s">
        <v>60</v>
      </c>
      <c r="G280" s="146">
        <v>45253</v>
      </c>
      <c r="H280" s="104" t="s">
        <v>31</v>
      </c>
      <c r="I280" s="106" t="s">
        <v>24</v>
      </c>
      <c r="J280" s="106" t="s">
        <v>393</v>
      </c>
      <c r="K280" s="106" t="s">
        <v>685</v>
      </c>
      <c r="L280" s="106" t="s">
        <v>100</v>
      </c>
      <c r="M280" s="9"/>
      <c r="N280" s="9"/>
      <c r="O280" s="10"/>
      <c r="P280" s="10">
        <v>4248000</v>
      </c>
      <c r="Q280" s="10">
        <v>4248000</v>
      </c>
      <c r="R280" s="10">
        <v>4248000</v>
      </c>
      <c r="S280" s="489">
        <v>3</v>
      </c>
    </row>
    <row r="281" spans="1:19" s="55" customFormat="1" ht="247.5" customHeight="1">
      <c r="A281" s="501">
        <v>703</v>
      </c>
      <c r="B281" s="23" t="s">
        <v>763</v>
      </c>
      <c r="C281" s="33" t="s">
        <v>686</v>
      </c>
      <c r="D281" s="39" t="s">
        <v>687</v>
      </c>
      <c r="E281" s="27" t="s">
        <v>688</v>
      </c>
      <c r="F281" s="24" t="s">
        <v>60</v>
      </c>
      <c r="G281" s="25">
        <v>43810</v>
      </c>
      <c r="H281" s="93" t="s">
        <v>31</v>
      </c>
      <c r="I281" s="8" t="s">
        <v>25</v>
      </c>
      <c r="J281" s="8" t="s">
        <v>393</v>
      </c>
      <c r="K281" s="8" t="s">
        <v>689</v>
      </c>
      <c r="L281" s="8" t="s">
        <v>690</v>
      </c>
      <c r="M281" s="7">
        <v>3287500</v>
      </c>
      <c r="N281" s="7">
        <v>3287500</v>
      </c>
      <c r="O281" s="10">
        <v>3614800</v>
      </c>
      <c r="P281" s="10">
        <v>4556600</v>
      </c>
      <c r="Q281" s="10">
        <v>4561100</v>
      </c>
      <c r="R281" s="10">
        <v>4561100</v>
      </c>
      <c r="S281" s="506">
        <v>3</v>
      </c>
    </row>
    <row r="282" spans="1:19" s="55" customFormat="1" ht="234" customHeight="1">
      <c r="A282" s="501">
        <v>703</v>
      </c>
      <c r="B282" s="23" t="s">
        <v>764</v>
      </c>
      <c r="C282" s="33" t="s">
        <v>691</v>
      </c>
      <c r="D282" s="114" t="s">
        <v>116</v>
      </c>
      <c r="E282" s="27" t="s">
        <v>692</v>
      </c>
      <c r="F282" s="24" t="s">
        <v>693</v>
      </c>
      <c r="G282" s="25">
        <v>41362</v>
      </c>
      <c r="H282" s="93" t="s">
        <v>694</v>
      </c>
      <c r="I282" s="106" t="s">
        <v>105</v>
      </c>
      <c r="J282" s="106" t="s">
        <v>32</v>
      </c>
      <c r="K282" s="106" t="s">
        <v>695</v>
      </c>
      <c r="L282" s="106" t="s">
        <v>696</v>
      </c>
      <c r="M282" s="9">
        <v>0</v>
      </c>
      <c r="N282" s="9">
        <v>0</v>
      </c>
      <c r="O282" s="10">
        <v>0</v>
      </c>
      <c r="P282" s="10">
        <v>0</v>
      </c>
      <c r="Q282" s="10">
        <v>0</v>
      </c>
      <c r="R282" s="10">
        <v>0</v>
      </c>
      <c r="S282" s="488">
        <v>3</v>
      </c>
    </row>
    <row r="283" spans="1:19" s="55" customFormat="1" ht="128.25" customHeight="1" thickBot="1">
      <c r="A283" s="490">
        <v>703</v>
      </c>
      <c r="B283" s="122" t="s">
        <v>765</v>
      </c>
      <c r="C283" s="195" t="s">
        <v>113</v>
      </c>
      <c r="D283" s="114" t="s">
        <v>97</v>
      </c>
      <c r="E283" s="131" t="s">
        <v>98</v>
      </c>
      <c r="F283" s="153" t="s">
        <v>60</v>
      </c>
      <c r="G283" s="146">
        <v>44287</v>
      </c>
      <c r="H283" s="132" t="s">
        <v>31</v>
      </c>
      <c r="I283" s="106" t="s">
        <v>311</v>
      </c>
      <c r="J283" s="106" t="s">
        <v>33</v>
      </c>
      <c r="K283" s="106" t="s">
        <v>99</v>
      </c>
      <c r="L283" s="106" t="s">
        <v>250</v>
      </c>
      <c r="M283" s="135"/>
      <c r="N283" s="135"/>
      <c r="O283" s="138">
        <v>644411.94999999995</v>
      </c>
      <c r="P283" s="135"/>
      <c r="Q283" s="135"/>
      <c r="R283" s="135"/>
      <c r="S283" s="488">
        <v>3</v>
      </c>
    </row>
    <row r="284" spans="1:19" ht="21" customHeight="1" thickBot="1">
      <c r="A284" s="1060" t="s">
        <v>1555</v>
      </c>
      <c r="B284" s="1061"/>
      <c r="C284" s="1061"/>
      <c r="D284" s="1061"/>
      <c r="E284" s="1061"/>
      <c r="F284" s="1061"/>
      <c r="G284" s="1061"/>
      <c r="H284" s="1062"/>
      <c r="I284" s="196"/>
      <c r="J284" s="196"/>
      <c r="K284" s="197"/>
      <c r="L284" s="196"/>
      <c r="M284" s="198">
        <f>M11+M12+M14+M15+M17+M18+M19+M21+M22+M23+M25+M26+M27+M30+M31+M33+M36+M37+M39+M40+M42+M43+M45+M47+M48+M49+M51+M52+M54+M56+M59+M60+M63+M64+M65+M70+M71+M72+M73+M74+M75+M77+M76+M81+M84+M85+M86+M87+M88+M89+M91+M92+M93+M94+M95+M98+M99+M100+M101+M103+M105+M108+M109+M110+M113+M114+M118+M119+M120+M121+M123+M125+M127+M129+M131+M132+M133+M134+M135+M138+M139+M140+M141+M142+M143+M144+M145+M147+M148+M149+M150+M151+M153+M155+M156+M157+M158+M159+M160+M161+M162+M163+M164+M165+M169+M171+M172+M174+M183+M186+M187+M188+M189+M197+M198+M199+M201+M204+M205+M206+M207+M208+M210+M211+M212+M214+M217+M218+M220+M221+M233+M234+M236+M237+M238+M239+M240+M241+M244+M245+M246+M248+M252+M253+M256+M259+M260+M261+M262+M264+M265+M267+M268+M269+M271+M273+M274+M281+M242</f>
        <v>331437758.90999997</v>
      </c>
      <c r="N284" s="198">
        <f>N11+N12+N14+N15+N17+N18+N19+N21+N22+N23+N25+N26+N27+N30+N31+N33+N36+N37+N39+N40+N42+N43+N45+N47+N48+N49+N51+N52+N54+N56+N59+N60+N63+N64+N65+N70+N71+N72+N73+N74+N75+N77+N76+N81+N84+N85+N86+N87+N88+N89+N91+N92+N93+N94+N95+N98+N99+N100+N101+N103+N105+N108+N109+N110+N113+N114+N118+N119+N120+N121+N123+N125+N127+N129+N131+N132+N133+N134+N135+N138+N139+N140+N141+N142+N143+N144+N145+N147+N148+N149+N150+N151+N153+N155+N156+N157+N158+N159+N160+N161+N162+N163+N164+N165+N169+N171+N172+N174+N183+N186+N187+N188+N189+N197+N198+N199+N201+N204+N205+N206+N207+N208+N210+N211+N212+N214+N217+N218+N220+N221+N233+N234+N236+N237+N238+N239+N240+N241+N244+N245+N246+N248+N252+N253+N256+N259+N260+N261+N262+N264+N265+N267+N268+N269+N271+N273+N274+N281+N242</f>
        <v>300765392.99999994</v>
      </c>
      <c r="O284" s="198">
        <f>O7+O13+O16+O20+O24+O28+O33+O34+O35+O38+O42+O43+O44+O46+O47+O48+O49+O50+O53+O55+O56+O59+O60+O61+O62+O63+O64+O65+O66+O68+O81+O83+O90+O97+O102+O103+O105+O107+O111+O117+O121+O123+O125+O127+O129+O131+O132+O133+O134+O135+O137+O144+O145+O146+O151+O153+O154+O155+O156+O157+O159+O160+O161+O162+O163+O164+O165+O166+O167+O168+O169+O170+O171+O172+O173+O174+O177+O178+O179+O180+O181+O182+O184+O185+O188+O189+O190+O191+O192+O193+O194+O195+O196+O199+O201+O205+O207+O209+O215+O219+O226+O227+O228+O229+O230+O231+O232+O233+O234+O235+O236+O237+O239+O240+O241+O243+O244+O245+O246+O248+O249+O250+O251+O258+O259+O260+O261+O262+O263+O266+O269+O270+O271+O275+O276+O277+O278+O281+O283+O242</f>
        <v>565820779</v>
      </c>
      <c r="P284" s="198">
        <f>P7+P13+P16+P24+P28+P33+P34+P35+P43+P44+P46+P48+P49+P53+P56+P59+P60+P64+P65+P66+P68+P81+P83+P90+P97+P107+P111+P121+P123+P125+P127+P129+P131+P132+P133+P134+P135+P137+P144+P145+P146+P151+P153+P155+P156+P157+P160+P161+P164+P169+P170+P173+P174+P191+P193+P194+P199+P201+P203+P209+P215+P219+P233+P234+P236+P237+P244+P245+P246+P248+P255+P257+P258+P259+P260+P261+P262+P263+P266+P279+P280+P281+P282+P222+P223+P278</f>
        <v>305566619</v>
      </c>
      <c r="Q284" s="198">
        <f>Q7+Q13+Q16+Q20+Q24+Q28+Q33+Q34+Q35+Q43+Q44+Q46+Q48+Q49+Q53+Q56+Q59+Q60+Q62+Q64+Q65+Q66+Q68+Q81+Q83+Q90+Q97+Q107+Q111+Q121+Q123+Q125+Q127+Q129+Q131+Q132+Q133+Q134+Q135+Q137+Q144+Q145+Q146+Q151+Q153+Q155+Q156+Q157+Q160+Q161+Q164+Q169+Q170+Q172+Q174+Q191+Q193+Q194+Q199+Q201+Q209+Q215+Q219+Q233+Q234+Q236+Q237+Q244+Q245+Q246+Q248+Q255+Q257+Q258+Q259+Q260+Q261+Q263+Q266+Q279+Q280+Q281+Q224+Q225+Q278</f>
        <v>324383788</v>
      </c>
      <c r="R284" s="198">
        <f>R7+R13+R16+R20+R24+R28+R33+R34+R35+R43+R44+R46+R48+R49+R53+R56+R59+R60+R62+R64+R65+R66+R68+R81+R83+R90+R97+R107+R111+R121+R123+R125+R127+R129+R131+R132+R133+R134+R135+R137+R144+R145+R146+R151+R153+R155+R156+R157+R160+R161+R164+R169+R170+R172+R174+R191+R193+R194+R199+R201+R209+R215+R219+R233+R234+R236+R237+R244+R245+R246+R248+R255+R257+R258+R259+R260+R261+R263+R266+R279+R280+R281+R224+R225+R278</f>
        <v>288305088</v>
      </c>
      <c r="S284" s="199"/>
    </row>
    <row r="285" spans="1:19" s="192" customFormat="1" ht="20.100000000000001" customHeight="1" thickBot="1">
      <c r="A285" s="1032" t="s">
        <v>768</v>
      </c>
      <c r="B285" s="1033"/>
      <c r="C285" s="1033"/>
      <c r="D285" s="1033"/>
      <c r="E285" s="1033"/>
      <c r="F285" s="1033"/>
      <c r="G285" s="1033"/>
      <c r="H285" s="1033"/>
      <c r="I285" s="1033"/>
      <c r="J285" s="1033"/>
      <c r="K285" s="1033"/>
      <c r="L285" s="1033"/>
      <c r="M285" s="1033"/>
      <c r="N285" s="1033"/>
      <c r="O285" s="1033"/>
      <c r="P285" s="1033"/>
      <c r="Q285" s="1033"/>
      <c r="R285" s="1033"/>
      <c r="S285" s="1034"/>
    </row>
    <row r="286" spans="1:19" customFormat="1" ht="51.75" customHeight="1">
      <c r="A286" s="1035">
        <v>708</v>
      </c>
      <c r="B286" s="1036" t="s">
        <v>769</v>
      </c>
      <c r="C286" s="1037" t="s">
        <v>770</v>
      </c>
      <c r="D286" s="200"/>
      <c r="E286" s="201" t="s">
        <v>771</v>
      </c>
      <c r="F286" s="202" t="s">
        <v>772</v>
      </c>
      <c r="G286" s="203">
        <v>37670</v>
      </c>
      <c r="H286" s="204" t="s">
        <v>31</v>
      </c>
      <c r="I286" s="883" t="s">
        <v>32</v>
      </c>
      <c r="J286" s="883" t="s">
        <v>501</v>
      </c>
      <c r="K286" s="883" t="s">
        <v>773</v>
      </c>
      <c r="L286" s="883" t="s">
        <v>774</v>
      </c>
      <c r="M286" s="885">
        <v>0</v>
      </c>
      <c r="N286" s="885">
        <v>0</v>
      </c>
      <c r="O286" s="885">
        <v>4900000</v>
      </c>
      <c r="P286" s="885">
        <v>0</v>
      </c>
      <c r="Q286" s="885">
        <v>0</v>
      </c>
      <c r="R286" s="885">
        <v>0</v>
      </c>
      <c r="S286" s="887">
        <v>3</v>
      </c>
    </row>
    <row r="287" spans="1:19" customFormat="1" ht="174.75" customHeight="1" thickBot="1">
      <c r="A287" s="1035"/>
      <c r="B287" s="1036"/>
      <c r="C287" s="1038"/>
      <c r="D287" s="205" t="s">
        <v>776</v>
      </c>
      <c r="E287" s="206" t="s">
        <v>775</v>
      </c>
      <c r="F287" s="207" t="s">
        <v>60</v>
      </c>
      <c r="G287" s="208">
        <v>37589</v>
      </c>
      <c r="H287" s="209" t="s">
        <v>31</v>
      </c>
      <c r="I287" s="884"/>
      <c r="J287" s="884"/>
      <c r="K287" s="884"/>
      <c r="L287" s="884"/>
      <c r="M287" s="886"/>
      <c r="N287" s="886"/>
      <c r="O287" s="886"/>
      <c r="P287" s="886"/>
      <c r="Q287" s="886"/>
      <c r="R287" s="886"/>
      <c r="S287" s="888"/>
    </row>
    <row r="288" spans="1:19" s="194" customFormat="1" ht="20.100000000000001" customHeight="1" thickBot="1">
      <c r="A288" s="1054" t="s">
        <v>1554</v>
      </c>
      <c r="B288" s="1055"/>
      <c r="C288" s="1055"/>
      <c r="D288" s="1055"/>
      <c r="E288" s="1055"/>
      <c r="F288" s="1055"/>
      <c r="G288" s="1055"/>
      <c r="H288" s="1056"/>
      <c r="I288" s="210"/>
      <c r="J288" s="210"/>
      <c r="K288" s="210"/>
      <c r="L288" s="210"/>
      <c r="M288" s="211">
        <f>M286</f>
        <v>0</v>
      </c>
      <c r="N288" s="211">
        <f>N286</f>
        <v>0</v>
      </c>
      <c r="O288" s="211">
        <v>4900000</v>
      </c>
      <c r="P288" s="211">
        <v>0</v>
      </c>
      <c r="Q288" s="211">
        <v>0</v>
      </c>
      <c r="R288" s="211">
        <v>0</v>
      </c>
      <c r="S288" s="212"/>
    </row>
    <row r="289" spans="1:19" s="213" customFormat="1" ht="30" customHeight="1" thickBot="1">
      <c r="A289" s="1024" t="s">
        <v>777</v>
      </c>
      <c r="B289" s="1025"/>
      <c r="C289" s="1025"/>
      <c r="D289" s="1025"/>
      <c r="E289" s="1025"/>
      <c r="F289" s="1025"/>
      <c r="G289" s="1025"/>
      <c r="H289" s="1025"/>
      <c r="I289" s="1025"/>
      <c r="J289" s="1025"/>
      <c r="K289" s="1025"/>
      <c r="L289" s="1025"/>
      <c r="M289" s="1025"/>
      <c r="N289" s="1025"/>
      <c r="O289" s="802"/>
      <c r="P289" s="802"/>
      <c r="Q289" s="802"/>
      <c r="R289" s="802"/>
      <c r="S289" s="803"/>
    </row>
    <row r="290" spans="1:19" s="213" customFormat="1" ht="60" customHeight="1">
      <c r="A290" s="1044">
        <v>757</v>
      </c>
      <c r="B290" s="217" t="s">
        <v>778</v>
      </c>
      <c r="C290" s="218" t="s">
        <v>779</v>
      </c>
      <c r="D290" s="823" t="s">
        <v>780</v>
      </c>
      <c r="E290" s="851" t="s">
        <v>781</v>
      </c>
      <c r="F290" s="823" t="s">
        <v>60</v>
      </c>
      <c r="G290" s="1026">
        <v>44621</v>
      </c>
      <c r="H290" s="823" t="s">
        <v>31</v>
      </c>
      <c r="I290" s="219" t="s">
        <v>50</v>
      </c>
      <c r="J290" s="219" t="s">
        <v>25</v>
      </c>
      <c r="K290" s="219" t="s">
        <v>782</v>
      </c>
      <c r="L290" s="217" t="s">
        <v>43</v>
      </c>
      <c r="M290" s="220">
        <v>20000</v>
      </c>
      <c r="N290" s="220">
        <v>20000</v>
      </c>
      <c r="O290" s="220">
        <v>20000</v>
      </c>
      <c r="P290" s="220">
        <v>20000</v>
      </c>
      <c r="Q290" s="220">
        <v>20000</v>
      </c>
      <c r="R290" s="220">
        <v>20000</v>
      </c>
      <c r="S290" s="221">
        <v>3</v>
      </c>
    </row>
    <row r="291" spans="1:19" s="213" customFormat="1" ht="45" customHeight="1">
      <c r="A291" s="1042"/>
      <c r="B291" s="217" t="s">
        <v>783</v>
      </c>
      <c r="C291" s="218" t="s">
        <v>784</v>
      </c>
      <c r="D291" s="824"/>
      <c r="E291" s="852"/>
      <c r="F291" s="826"/>
      <c r="G291" s="1027"/>
      <c r="H291" s="826"/>
      <c r="I291" s="219" t="s">
        <v>50</v>
      </c>
      <c r="J291" s="219" t="s">
        <v>25</v>
      </c>
      <c r="K291" s="219" t="s">
        <v>785</v>
      </c>
      <c r="L291" s="217" t="s">
        <v>43</v>
      </c>
      <c r="M291" s="220">
        <v>50000</v>
      </c>
      <c r="N291" s="220">
        <v>50000</v>
      </c>
      <c r="O291" s="220">
        <v>50000</v>
      </c>
      <c r="P291" s="220">
        <v>50000</v>
      </c>
      <c r="Q291" s="220">
        <v>50000</v>
      </c>
      <c r="R291" s="220">
        <v>50000</v>
      </c>
      <c r="S291" s="222">
        <v>3</v>
      </c>
    </row>
    <row r="292" spans="1:19" s="213" customFormat="1" ht="245.25" customHeight="1">
      <c r="A292" s="1042"/>
      <c r="B292" s="217" t="s">
        <v>786</v>
      </c>
      <c r="C292" s="218" t="s">
        <v>787</v>
      </c>
      <c r="D292" s="826"/>
      <c r="E292" s="223" t="s">
        <v>684</v>
      </c>
      <c r="F292" s="224" t="s">
        <v>60</v>
      </c>
      <c r="G292" s="225">
        <v>45253</v>
      </c>
      <c r="H292" s="223" t="s">
        <v>31</v>
      </c>
      <c r="I292" s="219" t="s">
        <v>50</v>
      </c>
      <c r="J292" s="219" t="s">
        <v>25</v>
      </c>
      <c r="K292" s="219" t="s">
        <v>788</v>
      </c>
      <c r="L292" s="217" t="s">
        <v>100</v>
      </c>
      <c r="M292" s="220"/>
      <c r="N292" s="220"/>
      <c r="O292" s="220"/>
      <c r="P292" s="220">
        <v>500000</v>
      </c>
      <c r="Q292" s="220">
        <v>500000</v>
      </c>
      <c r="R292" s="220">
        <v>500000</v>
      </c>
      <c r="S292" s="222">
        <v>3</v>
      </c>
    </row>
    <row r="293" spans="1:19" s="213" customFormat="1" ht="53.25" customHeight="1">
      <c r="A293" s="1042"/>
      <c r="B293" s="217" t="s">
        <v>789</v>
      </c>
      <c r="C293" s="226" t="s">
        <v>790</v>
      </c>
      <c r="D293" s="823" t="s">
        <v>791</v>
      </c>
      <c r="E293" s="851" t="s">
        <v>792</v>
      </c>
      <c r="F293" s="823" t="s">
        <v>793</v>
      </c>
      <c r="G293" s="833" t="s">
        <v>794</v>
      </c>
      <c r="H293" s="835" t="s">
        <v>795</v>
      </c>
      <c r="I293" s="219" t="s">
        <v>341</v>
      </c>
      <c r="J293" s="219" t="s">
        <v>32</v>
      </c>
      <c r="K293" s="219" t="s">
        <v>796</v>
      </c>
      <c r="L293" s="219" t="s">
        <v>642</v>
      </c>
      <c r="M293" s="220">
        <v>10000</v>
      </c>
      <c r="N293" s="220">
        <v>10000</v>
      </c>
      <c r="O293" s="220"/>
      <c r="P293" s="220"/>
      <c r="Q293" s="220"/>
      <c r="R293" s="220"/>
      <c r="S293" s="221">
        <v>3</v>
      </c>
    </row>
    <row r="294" spans="1:19" s="213" customFormat="1" ht="105" customHeight="1">
      <c r="A294" s="1042"/>
      <c r="B294" s="217" t="s">
        <v>797</v>
      </c>
      <c r="C294" s="226" t="s">
        <v>798</v>
      </c>
      <c r="D294" s="824"/>
      <c r="E294" s="852"/>
      <c r="F294" s="824"/>
      <c r="G294" s="834"/>
      <c r="H294" s="828"/>
      <c r="I294" s="219" t="s">
        <v>341</v>
      </c>
      <c r="J294" s="219" t="s">
        <v>32</v>
      </c>
      <c r="K294" s="219" t="s">
        <v>799</v>
      </c>
      <c r="L294" s="219" t="s">
        <v>642</v>
      </c>
      <c r="M294" s="220">
        <v>15000</v>
      </c>
      <c r="N294" s="220">
        <v>15000</v>
      </c>
      <c r="O294" s="220">
        <v>15000</v>
      </c>
      <c r="P294" s="220">
        <v>15000</v>
      </c>
      <c r="Q294" s="220">
        <v>15000</v>
      </c>
      <c r="R294" s="220">
        <v>15000</v>
      </c>
      <c r="S294" s="221">
        <v>3</v>
      </c>
    </row>
    <row r="295" spans="1:19" s="213" customFormat="1" ht="34.5" customHeight="1">
      <c r="A295" s="1042"/>
      <c r="B295" s="808" t="s">
        <v>800</v>
      </c>
      <c r="C295" s="1028" t="s">
        <v>801</v>
      </c>
      <c r="D295" s="824"/>
      <c r="E295" s="852"/>
      <c r="F295" s="824"/>
      <c r="G295" s="834"/>
      <c r="H295" s="828"/>
      <c r="I295" s="219" t="s">
        <v>501</v>
      </c>
      <c r="J295" s="219" t="s">
        <v>33</v>
      </c>
      <c r="K295" s="219" t="s">
        <v>802</v>
      </c>
      <c r="L295" s="217" t="s">
        <v>642</v>
      </c>
      <c r="M295" s="220"/>
      <c r="N295" s="220"/>
      <c r="O295" s="220">
        <v>284000</v>
      </c>
      <c r="P295" s="220"/>
      <c r="Q295" s="220"/>
      <c r="R295" s="220"/>
      <c r="S295" s="227">
        <v>3</v>
      </c>
    </row>
    <row r="296" spans="1:19" s="213" customFormat="1" ht="46.5" customHeight="1">
      <c r="A296" s="1042"/>
      <c r="B296" s="825"/>
      <c r="C296" s="1029"/>
      <c r="D296" s="824"/>
      <c r="E296" s="852"/>
      <c r="F296" s="824"/>
      <c r="G296" s="834"/>
      <c r="H296" s="828"/>
      <c r="I296" s="219" t="s">
        <v>341</v>
      </c>
      <c r="J296" s="219" t="s">
        <v>32</v>
      </c>
      <c r="K296" s="219" t="s">
        <v>802</v>
      </c>
      <c r="L296" s="217" t="s">
        <v>642</v>
      </c>
      <c r="M296" s="220"/>
      <c r="N296" s="220"/>
      <c r="O296" s="220">
        <v>190000</v>
      </c>
      <c r="P296" s="220">
        <v>190000</v>
      </c>
      <c r="Q296" s="220">
        <v>190000</v>
      </c>
      <c r="R296" s="220">
        <v>190000</v>
      </c>
      <c r="S296" s="227">
        <v>3</v>
      </c>
    </row>
    <row r="297" spans="1:19" s="213" customFormat="1" ht="60" customHeight="1">
      <c r="A297" s="1042"/>
      <c r="B297" s="217" t="s">
        <v>803</v>
      </c>
      <c r="C297" s="226" t="s">
        <v>804</v>
      </c>
      <c r="D297" s="824"/>
      <c r="E297" s="853"/>
      <c r="F297" s="826"/>
      <c r="G297" s="854"/>
      <c r="H297" s="228"/>
      <c r="I297" s="219" t="s">
        <v>341</v>
      </c>
      <c r="J297" s="219" t="s">
        <v>32</v>
      </c>
      <c r="K297" s="219" t="s">
        <v>805</v>
      </c>
      <c r="L297" s="219" t="s">
        <v>642</v>
      </c>
      <c r="M297" s="220">
        <v>30000</v>
      </c>
      <c r="N297" s="220">
        <v>30000</v>
      </c>
      <c r="O297" s="220"/>
      <c r="P297" s="220"/>
      <c r="Q297" s="220"/>
      <c r="R297" s="220"/>
      <c r="S297" s="221">
        <v>3</v>
      </c>
    </row>
    <row r="298" spans="1:19" s="213" customFormat="1" ht="41.25" customHeight="1">
      <c r="A298" s="1042"/>
      <c r="B298" s="219" t="s">
        <v>806</v>
      </c>
      <c r="C298" s="229" t="s">
        <v>807</v>
      </c>
      <c r="D298" s="818" t="s">
        <v>808</v>
      </c>
      <c r="E298" s="1030" t="s">
        <v>809</v>
      </c>
      <c r="F298" s="818" t="s">
        <v>60</v>
      </c>
      <c r="G298" s="1031">
        <v>43901</v>
      </c>
      <c r="H298" s="818" t="s">
        <v>31</v>
      </c>
      <c r="I298" s="219" t="s">
        <v>341</v>
      </c>
      <c r="J298" s="219" t="s">
        <v>32</v>
      </c>
      <c r="K298" s="219" t="s">
        <v>810</v>
      </c>
      <c r="L298" s="219" t="s">
        <v>642</v>
      </c>
      <c r="M298" s="220">
        <v>3000</v>
      </c>
      <c r="N298" s="220">
        <v>3000</v>
      </c>
      <c r="O298" s="220"/>
      <c r="P298" s="220"/>
      <c r="Q298" s="220"/>
      <c r="R298" s="220"/>
      <c r="S298" s="221">
        <v>3</v>
      </c>
    </row>
    <row r="299" spans="1:19" s="213" customFormat="1" ht="213" customHeight="1">
      <c r="A299" s="1042"/>
      <c r="B299" s="219" t="s">
        <v>811</v>
      </c>
      <c r="C299" s="229" t="s">
        <v>812</v>
      </c>
      <c r="D299" s="818"/>
      <c r="E299" s="1030"/>
      <c r="F299" s="818"/>
      <c r="G299" s="1031"/>
      <c r="H299" s="818"/>
      <c r="I299" s="219" t="s">
        <v>341</v>
      </c>
      <c r="J299" s="219" t="s">
        <v>50</v>
      </c>
      <c r="K299" s="219" t="s">
        <v>813</v>
      </c>
      <c r="L299" s="219" t="s">
        <v>43</v>
      </c>
      <c r="M299" s="220">
        <v>40000</v>
      </c>
      <c r="N299" s="220">
        <v>40000</v>
      </c>
      <c r="O299" s="220">
        <v>40000</v>
      </c>
      <c r="P299" s="220">
        <v>40000</v>
      </c>
      <c r="Q299" s="220">
        <v>40000</v>
      </c>
      <c r="R299" s="220">
        <v>40000</v>
      </c>
      <c r="S299" s="221">
        <v>3</v>
      </c>
    </row>
    <row r="300" spans="1:19" s="213" customFormat="1" ht="171.75" customHeight="1">
      <c r="A300" s="1042"/>
      <c r="B300" s="219" t="s">
        <v>814</v>
      </c>
      <c r="C300" s="810" t="s">
        <v>815</v>
      </c>
      <c r="D300" s="823" t="s">
        <v>816</v>
      </c>
      <c r="E300" s="230" t="s">
        <v>817</v>
      </c>
      <c r="F300" s="231" t="s">
        <v>818</v>
      </c>
      <c r="G300" s="232" t="s">
        <v>819</v>
      </c>
      <c r="H300" s="233" t="s">
        <v>820</v>
      </c>
      <c r="I300" s="219" t="s">
        <v>501</v>
      </c>
      <c r="J300" s="219" t="s">
        <v>33</v>
      </c>
      <c r="K300" s="219" t="s">
        <v>821</v>
      </c>
      <c r="L300" s="219" t="s">
        <v>649</v>
      </c>
      <c r="M300" s="220">
        <v>31433200</v>
      </c>
      <c r="N300" s="220">
        <v>31433200</v>
      </c>
      <c r="O300" s="220">
        <v>33501300</v>
      </c>
      <c r="P300" s="220">
        <v>38489800</v>
      </c>
      <c r="Q300" s="220">
        <v>39848200</v>
      </c>
      <c r="R300" s="220">
        <v>42086500</v>
      </c>
      <c r="S300" s="222">
        <v>3</v>
      </c>
    </row>
    <row r="301" spans="1:19" s="213" customFormat="1" ht="51.75" customHeight="1">
      <c r="A301" s="1042"/>
      <c r="B301" s="219" t="s">
        <v>822</v>
      </c>
      <c r="C301" s="811"/>
      <c r="D301" s="824"/>
      <c r="E301" s="855" t="s">
        <v>792</v>
      </c>
      <c r="F301" s="823" t="s">
        <v>793</v>
      </c>
      <c r="G301" s="833" t="s">
        <v>794</v>
      </c>
      <c r="H301" s="835" t="s">
        <v>795</v>
      </c>
      <c r="I301" s="219" t="s">
        <v>501</v>
      </c>
      <c r="J301" s="219" t="s">
        <v>33</v>
      </c>
      <c r="K301" s="219" t="s">
        <v>821</v>
      </c>
      <c r="L301" s="219" t="s">
        <v>642</v>
      </c>
      <c r="M301" s="220">
        <v>430000</v>
      </c>
      <c r="N301" s="220">
        <v>413662</v>
      </c>
      <c r="O301" s="220">
        <v>7065500</v>
      </c>
      <c r="P301" s="220">
        <v>6853200</v>
      </c>
      <c r="Q301" s="220"/>
      <c r="R301" s="220"/>
      <c r="S301" s="227">
        <v>3</v>
      </c>
    </row>
    <row r="302" spans="1:19" s="213" customFormat="1" ht="78" customHeight="1">
      <c r="A302" s="1042"/>
      <c r="B302" s="219" t="s">
        <v>823</v>
      </c>
      <c r="C302" s="819"/>
      <c r="D302" s="824"/>
      <c r="E302" s="856"/>
      <c r="F302" s="826"/>
      <c r="G302" s="854"/>
      <c r="H302" s="829"/>
      <c r="I302" s="219" t="s">
        <v>501</v>
      </c>
      <c r="J302" s="219" t="s">
        <v>33</v>
      </c>
      <c r="K302" s="219" t="s">
        <v>824</v>
      </c>
      <c r="L302" s="219" t="s">
        <v>642</v>
      </c>
      <c r="M302" s="220">
        <v>214800</v>
      </c>
      <c r="N302" s="220">
        <v>201810</v>
      </c>
      <c r="O302" s="220"/>
      <c r="P302" s="220"/>
      <c r="Q302" s="220"/>
      <c r="R302" s="220"/>
      <c r="S302" s="221">
        <v>3</v>
      </c>
    </row>
    <row r="303" spans="1:19" s="213" customFormat="1" ht="36.75" customHeight="1">
      <c r="A303" s="1042"/>
      <c r="B303" s="861" t="s">
        <v>825</v>
      </c>
      <c r="C303" s="863" t="s">
        <v>826</v>
      </c>
      <c r="D303" s="865" t="s">
        <v>808</v>
      </c>
      <c r="E303" s="868" t="s">
        <v>827</v>
      </c>
      <c r="F303" s="865" t="s">
        <v>793</v>
      </c>
      <c r="G303" s="871" t="s">
        <v>828</v>
      </c>
      <c r="H303" s="865" t="s">
        <v>829</v>
      </c>
      <c r="I303" s="234" t="s">
        <v>501</v>
      </c>
      <c r="J303" s="235" t="s">
        <v>501</v>
      </c>
      <c r="K303" s="236" t="s">
        <v>830</v>
      </c>
      <c r="L303" s="237" t="s">
        <v>43</v>
      </c>
      <c r="M303" s="238">
        <v>50000</v>
      </c>
      <c r="N303" s="238">
        <v>50000</v>
      </c>
      <c r="O303" s="238"/>
      <c r="P303" s="238"/>
      <c r="Q303" s="238"/>
      <c r="R303" s="238"/>
      <c r="S303" s="239">
        <v>3</v>
      </c>
    </row>
    <row r="304" spans="1:19" s="213" customFormat="1" ht="18.75" customHeight="1">
      <c r="A304" s="1042"/>
      <c r="B304" s="862"/>
      <c r="C304" s="864"/>
      <c r="D304" s="866"/>
      <c r="E304" s="869"/>
      <c r="F304" s="866"/>
      <c r="G304" s="872"/>
      <c r="H304" s="866"/>
      <c r="I304" s="234" t="s">
        <v>341</v>
      </c>
      <c r="J304" s="235" t="s">
        <v>50</v>
      </c>
      <c r="K304" s="236" t="s">
        <v>830</v>
      </c>
      <c r="L304" s="237" t="s">
        <v>43</v>
      </c>
      <c r="M304" s="238"/>
      <c r="N304" s="238"/>
      <c r="O304" s="238">
        <v>50000</v>
      </c>
      <c r="P304" s="238">
        <v>100000</v>
      </c>
      <c r="Q304" s="238">
        <v>100000</v>
      </c>
      <c r="R304" s="238">
        <v>100000</v>
      </c>
      <c r="S304" s="240">
        <v>3</v>
      </c>
    </row>
    <row r="305" spans="1:19" s="213" customFormat="1" ht="40.5" customHeight="1">
      <c r="A305" s="1042"/>
      <c r="B305" s="241" t="s">
        <v>831</v>
      </c>
      <c r="C305" s="242" t="s">
        <v>832</v>
      </c>
      <c r="D305" s="866"/>
      <c r="E305" s="869"/>
      <c r="F305" s="866"/>
      <c r="G305" s="872"/>
      <c r="H305" s="866"/>
      <c r="I305" s="235" t="s">
        <v>501</v>
      </c>
      <c r="J305" s="235" t="s">
        <v>501</v>
      </c>
      <c r="K305" s="236" t="s">
        <v>833</v>
      </c>
      <c r="L305" s="237" t="s">
        <v>43</v>
      </c>
      <c r="M305" s="238">
        <v>60000</v>
      </c>
      <c r="N305" s="238">
        <v>59823</v>
      </c>
      <c r="O305" s="238"/>
      <c r="P305" s="238"/>
      <c r="Q305" s="238"/>
      <c r="R305" s="238"/>
      <c r="S305" s="240">
        <v>3</v>
      </c>
    </row>
    <row r="306" spans="1:19" s="213" customFormat="1" ht="20.100000000000001" customHeight="1">
      <c r="A306" s="1042"/>
      <c r="B306" s="861" t="s">
        <v>834</v>
      </c>
      <c r="C306" s="875" t="s">
        <v>835</v>
      </c>
      <c r="D306" s="866"/>
      <c r="E306" s="869"/>
      <c r="F306" s="866"/>
      <c r="G306" s="872"/>
      <c r="H306" s="866"/>
      <c r="I306" s="235" t="s">
        <v>501</v>
      </c>
      <c r="J306" s="235" t="s">
        <v>501</v>
      </c>
      <c r="K306" s="236" t="s">
        <v>836</v>
      </c>
      <c r="L306" s="237" t="s">
        <v>43</v>
      </c>
      <c r="M306" s="238">
        <v>475000</v>
      </c>
      <c r="N306" s="238">
        <v>475000</v>
      </c>
      <c r="O306" s="238"/>
      <c r="P306" s="238"/>
      <c r="Q306" s="238"/>
      <c r="R306" s="238"/>
      <c r="S306" s="240">
        <v>3</v>
      </c>
    </row>
    <row r="307" spans="1:19" s="213" customFormat="1" ht="20.100000000000001" customHeight="1">
      <c r="A307" s="1042"/>
      <c r="B307" s="874"/>
      <c r="C307" s="876"/>
      <c r="D307" s="866"/>
      <c r="E307" s="869"/>
      <c r="F307" s="866"/>
      <c r="G307" s="872"/>
      <c r="H307" s="866"/>
      <c r="I307" s="235" t="s">
        <v>341</v>
      </c>
      <c r="J307" s="235" t="s">
        <v>50</v>
      </c>
      <c r="K307" s="236" t="s">
        <v>836</v>
      </c>
      <c r="L307" s="237" t="s">
        <v>43</v>
      </c>
      <c r="M307" s="238"/>
      <c r="N307" s="238"/>
      <c r="O307" s="238">
        <v>825000</v>
      </c>
      <c r="P307" s="238">
        <v>760000</v>
      </c>
      <c r="Q307" s="238">
        <v>760000</v>
      </c>
      <c r="R307" s="238">
        <v>760000</v>
      </c>
      <c r="S307" s="240">
        <v>3</v>
      </c>
    </row>
    <row r="308" spans="1:19" s="213" customFormat="1" ht="20.100000000000001" customHeight="1">
      <c r="A308" s="1042"/>
      <c r="B308" s="878" t="s">
        <v>837</v>
      </c>
      <c r="C308" s="876"/>
      <c r="D308" s="866"/>
      <c r="E308" s="869"/>
      <c r="F308" s="866"/>
      <c r="G308" s="872"/>
      <c r="H308" s="866"/>
      <c r="I308" s="235" t="s">
        <v>501</v>
      </c>
      <c r="J308" s="235" t="s">
        <v>501</v>
      </c>
      <c r="K308" s="236" t="s">
        <v>836</v>
      </c>
      <c r="L308" s="237" t="s">
        <v>642</v>
      </c>
      <c r="M308" s="238">
        <v>265000</v>
      </c>
      <c r="N308" s="238">
        <v>265000</v>
      </c>
      <c r="O308" s="238"/>
      <c r="P308" s="238"/>
      <c r="Q308" s="238"/>
      <c r="R308" s="238"/>
      <c r="S308" s="240">
        <v>3</v>
      </c>
    </row>
    <row r="309" spans="1:19" s="213" customFormat="1" ht="20.100000000000001" customHeight="1">
      <c r="A309" s="1042"/>
      <c r="B309" s="878"/>
      <c r="C309" s="877"/>
      <c r="D309" s="866"/>
      <c r="E309" s="869"/>
      <c r="F309" s="866"/>
      <c r="G309" s="872"/>
      <c r="H309" s="866"/>
      <c r="I309" s="235" t="s">
        <v>341</v>
      </c>
      <c r="J309" s="235" t="s">
        <v>32</v>
      </c>
      <c r="K309" s="236" t="s">
        <v>836</v>
      </c>
      <c r="L309" s="237" t="s">
        <v>642</v>
      </c>
      <c r="M309" s="238"/>
      <c r="N309" s="238"/>
      <c r="O309" s="238">
        <v>305000</v>
      </c>
      <c r="P309" s="238">
        <v>40000</v>
      </c>
      <c r="Q309" s="238">
        <v>40000</v>
      </c>
      <c r="R309" s="238">
        <v>40000</v>
      </c>
      <c r="S309" s="240">
        <v>3</v>
      </c>
    </row>
    <row r="310" spans="1:19" s="213" customFormat="1" ht="36" customHeight="1">
      <c r="A310" s="1042"/>
      <c r="B310" s="241" t="s">
        <v>838</v>
      </c>
      <c r="C310" s="868" t="s">
        <v>839</v>
      </c>
      <c r="D310" s="866"/>
      <c r="E310" s="869"/>
      <c r="F310" s="866"/>
      <c r="G310" s="872"/>
      <c r="H310" s="866"/>
      <c r="I310" s="235" t="s">
        <v>501</v>
      </c>
      <c r="J310" s="235" t="s">
        <v>501</v>
      </c>
      <c r="K310" s="236" t="s">
        <v>840</v>
      </c>
      <c r="L310" s="237" t="s">
        <v>43</v>
      </c>
      <c r="M310" s="238">
        <v>60000</v>
      </c>
      <c r="N310" s="238">
        <v>60000</v>
      </c>
      <c r="O310" s="238"/>
      <c r="P310" s="238"/>
      <c r="Q310" s="238"/>
      <c r="R310" s="238"/>
      <c r="S310" s="240">
        <v>3</v>
      </c>
    </row>
    <row r="311" spans="1:19" s="213" customFormat="1" ht="18.75" customHeight="1">
      <c r="A311" s="1042"/>
      <c r="B311" s="861" t="s">
        <v>841</v>
      </c>
      <c r="C311" s="869"/>
      <c r="D311" s="866"/>
      <c r="E311" s="869"/>
      <c r="F311" s="866"/>
      <c r="G311" s="872"/>
      <c r="H311" s="866"/>
      <c r="I311" s="235" t="s">
        <v>501</v>
      </c>
      <c r="J311" s="235" t="s">
        <v>501</v>
      </c>
      <c r="K311" s="236" t="s">
        <v>840</v>
      </c>
      <c r="L311" s="237" t="s">
        <v>642</v>
      </c>
      <c r="M311" s="238">
        <v>140000</v>
      </c>
      <c r="N311" s="238">
        <v>140000</v>
      </c>
      <c r="O311" s="238"/>
      <c r="P311" s="238"/>
      <c r="Q311" s="238"/>
      <c r="R311" s="238"/>
      <c r="S311" s="239">
        <v>3</v>
      </c>
    </row>
    <row r="312" spans="1:19" s="213" customFormat="1" ht="19.5" customHeight="1">
      <c r="A312" s="1042"/>
      <c r="B312" s="862"/>
      <c r="C312" s="870"/>
      <c r="D312" s="866"/>
      <c r="E312" s="869"/>
      <c r="F312" s="866"/>
      <c r="G312" s="872"/>
      <c r="H312" s="866"/>
      <c r="I312" s="235" t="s">
        <v>341</v>
      </c>
      <c r="J312" s="235" t="s">
        <v>32</v>
      </c>
      <c r="K312" s="236" t="s">
        <v>840</v>
      </c>
      <c r="L312" s="237" t="s">
        <v>642</v>
      </c>
      <c r="M312" s="238"/>
      <c r="N312" s="238"/>
      <c r="O312" s="238">
        <v>100000</v>
      </c>
      <c r="P312" s="238">
        <v>130000</v>
      </c>
      <c r="Q312" s="238">
        <v>130000</v>
      </c>
      <c r="R312" s="238">
        <v>130000</v>
      </c>
      <c r="S312" s="239">
        <v>3</v>
      </c>
    </row>
    <row r="313" spans="1:19" s="213" customFormat="1" ht="37.5" customHeight="1">
      <c r="A313" s="1042"/>
      <c r="B313" s="241" t="s">
        <v>842</v>
      </c>
      <c r="C313" s="863" t="s">
        <v>843</v>
      </c>
      <c r="D313" s="866"/>
      <c r="E313" s="869"/>
      <c r="F313" s="866"/>
      <c r="G313" s="872"/>
      <c r="H313" s="866"/>
      <c r="I313" s="235" t="s">
        <v>501</v>
      </c>
      <c r="J313" s="235" t="s">
        <v>501</v>
      </c>
      <c r="K313" s="236" t="s">
        <v>844</v>
      </c>
      <c r="L313" s="237" t="s">
        <v>43</v>
      </c>
      <c r="M313" s="238">
        <v>115000</v>
      </c>
      <c r="N313" s="238">
        <v>115000</v>
      </c>
      <c r="O313" s="238"/>
      <c r="P313" s="238"/>
      <c r="Q313" s="238"/>
      <c r="R313" s="238"/>
      <c r="S313" s="240">
        <v>3</v>
      </c>
    </row>
    <row r="314" spans="1:19" s="213" customFormat="1" ht="20.100000000000001" customHeight="1">
      <c r="A314" s="1042"/>
      <c r="B314" s="808" t="s">
        <v>845</v>
      </c>
      <c r="C314" s="879"/>
      <c r="D314" s="866"/>
      <c r="E314" s="869"/>
      <c r="F314" s="866"/>
      <c r="G314" s="872"/>
      <c r="H314" s="866"/>
      <c r="I314" s="235" t="s">
        <v>501</v>
      </c>
      <c r="J314" s="235" t="s">
        <v>501</v>
      </c>
      <c r="K314" s="236" t="s">
        <v>844</v>
      </c>
      <c r="L314" s="237" t="s">
        <v>642</v>
      </c>
      <c r="M314" s="238">
        <v>130000</v>
      </c>
      <c r="N314" s="238">
        <v>130000</v>
      </c>
      <c r="O314" s="238"/>
      <c r="P314" s="238"/>
      <c r="Q314" s="238"/>
      <c r="R314" s="238"/>
      <c r="S314" s="239">
        <v>3</v>
      </c>
    </row>
    <row r="315" spans="1:19" s="213" customFormat="1" ht="20.100000000000001" customHeight="1">
      <c r="A315" s="1042"/>
      <c r="B315" s="809"/>
      <c r="C315" s="880"/>
      <c r="D315" s="866"/>
      <c r="E315" s="869"/>
      <c r="F315" s="866"/>
      <c r="G315" s="872"/>
      <c r="H315" s="866"/>
      <c r="I315" s="235" t="s">
        <v>341</v>
      </c>
      <c r="J315" s="235" t="s">
        <v>32</v>
      </c>
      <c r="K315" s="236" t="s">
        <v>846</v>
      </c>
      <c r="L315" s="237" t="s">
        <v>642</v>
      </c>
      <c r="M315" s="238"/>
      <c r="N315" s="238"/>
      <c r="O315" s="238">
        <v>210000</v>
      </c>
      <c r="P315" s="238">
        <v>270000</v>
      </c>
      <c r="Q315" s="238">
        <v>270000</v>
      </c>
      <c r="R315" s="238">
        <v>270000</v>
      </c>
      <c r="S315" s="239">
        <v>3</v>
      </c>
    </row>
    <row r="316" spans="1:19" s="213" customFormat="1" ht="60" customHeight="1">
      <c r="A316" s="1042"/>
      <c r="B316" s="241" t="s">
        <v>847</v>
      </c>
      <c r="C316" s="243" t="s">
        <v>848</v>
      </c>
      <c r="D316" s="866"/>
      <c r="E316" s="869"/>
      <c r="F316" s="866"/>
      <c r="G316" s="872"/>
      <c r="H316" s="866"/>
      <c r="I316" s="235" t="s">
        <v>501</v>
      </c>
      <c r="J316" s="235" t="s">
        <v>501</v>
      </c>
      <c r="K316" s="236" t="s">
        <v>849</v>
      </c>
      <c r="L316" s="237" t="s">
        <v>642</v>
      </c>
      <c r="M316" s="238">
        <v>30000</v>
      </c>
      <c r="N316" s="238">
        <v>30000</v>
      </c>
      <c r="O316" s="238"/>
      <c r="P316" s="238"/>
      <c r="Q316" s="238"/>
      <c r="R316" s="238"/>
      <c r="S316" s="239">
        <v>3</v>
      </c>
    </row>
    <row r="317" spans="1:19" s="213" customFormat="1" ht="24" customHeight="1">
      <c r="A317" s="1042"/>
      <c r="B317" s="217" t="s">
        <v>850</v>
      </c>
      <c r="C317" s="865" t="s">
        <v>851</v>
      </c>
      <c r="D317" s="866"/>
      <c r="E317" s="869"/>
      <c r="F317" s="866"/>
      <c r="G317" s="872"/>
      <c r="H317" s="866"/>
      <c r="I317" s="244" t="s">
        <v>341</v>
      </c>
      <c r="J317" s="244" t="s">
        <v>32</v>
      </c>
      <c r="K317" s="219" t="s">
        <v>852</v>
      </c>
      <c r="L317" s="245" t="s">
        <v>642</v>
      </c>
      <c r="M317" s="238"/>
      <c r="N317" s="238"/>
      <c r="O317" s="238">
        <v>15000</v>
      </c>
      <c r="P317" s="238">
        <v>30000</v>
      </c>
      <c r="Q317" s="238">
        <v>30000</v>
      </c>
      <c r="R317" s="238">
        <v>30000</v>
      </c>
      <c r="S317" s="239">
        <v>3</v>
      </c>
    </row>
    <row r="318" spans="1:19" s="213" customFormat="1" ht="28.5" customHeight="1">
      <c r="A318" s="1042"/>
      <c r="B318" s="246" t="s">
        <v>853</v>
      </c>
      <c r="C318" s="881"/>
      <c r="D318" s="866"/>
      <c r="E318" s="869"/>
      <c r="F318" s="866"/>
      <c r="G318" s="872"/>
      <c r="H318" s="866"/>
      <c r="I318" s="235" t="s">
        <v>501</v>
      </c>
      <c r="J318" s="235" t="s">
        <v>501</v>
      </c>
      <c r="K318" s="236" t="s">
        <v>852</v>
      </c>
      <c r="L318" s="237" t="s">
        <v>642</v>
      </c>
      <c r="M318" s="238">
        <v>25000</v>
      </c>
      <c r="N318" s="238">
        <v>25000</v>
      </c>
      <c r="O318" s="238"/>
      <c r="P318" s="238"/>
      <c r="Q318" s="238"/>
      <c r="R318" s="238"/>
      <c r="S318" s="239">
        <v>3</v>
      </c>
    </row>
    <row r="319" spans="1:19" s="213" customFormat="1" ht="28.5" customHeight="1">
      <c r="A319" s="1042"/>
      <c r="B319" s="241" t="s">
        <v>854</v>
      </c>
      <c r="C319" s="247" t="s">
        <v>855</v>
      </c>
      <c r="D319" s="866"/>
      <c r="E319" s="869"/>
      <c r="F319" s="866"/>
      <c r="G319" s="872"/>
      <c r="H319" s="866"/>
      <c r="I319" s="235" t="s">
        <v>501</v>
      </c>
      <c r="J319" s="235" t="s">
        <v>501</v>
      </c>
      <c r="K319" s="236" t="s">
        <v>856</v>
      </c>
      <c r="L319" s="237" t="s">
        <v>857</v>
      </c>
      <c r="M319" s="238">
        <v>37000</v>
      </c>
      <c r="N319" s="238">
        <v>37000</v>
      </c>
      <c r="O319" s="238"/>
      <c r="P319" s="238"/>
      <c r="Q319" s="238"/>
      <c r="R319" s="238"/>
      <c r="S319" s="239">
        <v>3</v>
      </c>
    </row>
    <row r="320" spans="1:19" s="213" customFormat="1" ht="82.5" customHeight="1">
      <c r="A320" s="1042"/>
      <c r="B320" s="241" t="s">
        <v>175</v>
      </c>
      <c r="C320" s="247" t="s">
        <v>858</v>
      </c>
      <c r="D320" s="866"/>
      <c r="E320" s="869"/>
      <c r="F320" s="866"/>
      <c r="G320" s="872"/>
      <c r="H320" s="866"/>
      <c r="I320" s="235" t="s">
        <v>341</v>
      </c>
      <c r="J320" s="235" t="s">
        <v>50</v>
      </c>
      <c r="K320" s="236" t="s">
        <v>859</v>
      </c>
      <c r="L320" s="237" t="s">
        <v>857</v>
      </c>
      <c r="M320" s="238"/>
      <c r="N320" s="238"/>
      <c r="O320" s="238">
        <v>30000</v>
      </c>
      <c r="P320" s="238">
        <v>30000</v>
      </c>
      <c r="Q320" s="238">
        <v>30000</v>
      </c>
      <c r="R320" s="238">
        <v>30000</v>
      </c>
      <c r="S320" s="239">
        <v>3</v>
      </c>
    </row>
    <row r="321" spans="1:19" s="213" customFormat="1" ht="26.25" customHeight="1">
      <c r="A321" s="1042"/>
      <c r="B321" s="861" t="s">
        <v>860</v>
      </c>
      <c r="C321" s="882" t="s">
        <v>861</v>
      </c>
      <c r="D321" s="866"/>
      <c r="E321" s="869"/>
      <c r="F321" s="866"/>
      <c r="G321" s="872"/>
      <c r="H321" s="866"/>
      <c r="I321" s="235" t="s">
        <v>501</v>
      </c>
      <c r="J321" s="235" t="s">
        <v>501</v>
      </c>
      <c r="K321" s="236" t="s">
        <v>862</v>
      </c>
      <c r="L321" s="237" t="s">
        <v>43</v>
      </c>
      <c r="M321" s="248">
        <v>40000</v>
      </c>
      <c r="N321" s="248">
        <v>40000</v>
      </c>
      <c r="O321" s="238"/>
      <c r="P321" s="238"/>
      <c r="Q321" s="238"/>
      <c r="R321" s="238"/>
      <c r="S321" s="239">
        <v>3</v>
      </c>
    </row>
    <row r="322" spans="1:19" s="213" customFormat="1" ht="20.25" customHeight="1">
      <c r="A322" s="1042"/>
      <c r="B322" s="862"/>
      <c r="C322" s="866"/>
      <c r="D322" s="866"/>
      <c r="E322" s="869"/>
      <c r="F322" s="866"/>
      <c r="G322" s="872"/>
      <c r="H322" s="866"/>
      <c r="I322" s="235" t="s">
        <v>341</v>
      </c>
      <c r="J322" s="235" t="s">
        <v>50</v>
      </c>
      <c r="K322" s="236" t="s">
        <v>862</v>
      </c>
      <c r="L322" s="237" t="s">
        <v>43</v>
      </c>
      <c r="M322" s="248"/>
      <c r="N322" s="248"/>
      <c r="O322" s="248">
        <v>25000</v>
      </c>
      <c r="P322" s="248">
        <v>95000</v>
      </c>
      <c r="Q322" s="248">
        <v>95000</v>
      </c>
      <c r="R322" s="248">
        <v>95000</v>
      </c>
      <c r="S322" s="239">
        <v>3</v>
      </c>
    </row>
    <row r="323" spans="1:19" s="213" customFormat="1" ht="20.25" customHeight="1">
      <c r="A323" s="1042"/>
      <c r="B323" s="878" t="s">
        <v>863</v>
      </c>
      <c r="C323" s="866"/>
      <c r="D323" s="866"/>
      <c r="E323" s="869"/>
      <c r="F323" s="866"/>
      <c r="G323" s="872"/>
      <c r="H323" s="866"/>
      <c r="I323" s="235" t="s">
        <v>501</v>
      </c>
      <c r="J323" s="235" t="s">
        <v>501</v>
      </c>
      <c r="K323" s="236" t="s">
        <v>862</v>
      </c>
      <c r="L323" s="237" t="s">
        <v>642</v>
      </c>
      <c r="M323" s="238">
        <v>15000</v>
      </c>
      <c r="N323" s="238">
        <v>15000</v>
      </c>
      <c r="O323" s="238"/>
      <c r="P323" s="238"/>
      <c r="Q323" s="238"/>
      <c r="R323" s="238"/>
      <c r="S323" s="239">
        <v>3</v>
      </c>
    </row>
    <row r="324" spans="1:19" s="213" customFormat="1" ht="16.5" customHeight="1">
      <c r="A324" s="1042"/>
      <c r="B324" s="878"/>
      <c r="C324" s="867"/>
      <c r="D324" s="866"/>
      <c r="E324" s="869"/>
      <c r="F324" s="866"/>
      <c r="G324" s="872"/>
      <c r="H324" s="866"/>
      <c r="I324" s="235" t="s">
        <v>341</v>
      </c>
      <c r="J324" s="235" t="s">
        <v>32</v>
      </c>
      <c r="K324" s="236" t="s">
        <v>862</v>
      </c>
      <c r="L324" s="237" t="s">
        <v>642</v>
      </c>
      <c r="M324" s="238"/>
      <c r="N324" s="238"/>
      <c r="O324" s="238">
        <v>30000</v>
      </c>
      <c r="P324" s="238">
        <v>135000</v>
      </c>
      <c r="Q324" s="238">
        <v>135000</v>
      </c>
      <c r="R324" s="238">
        <v>135000</v>
      </c>
      <c r="S324" s="239">
        <v>3</v>
      </c>
    </row>
    <row r="325" spans="1:19" s="213" customFormat="1" ht="106.5" customHeight="1">
      <c r="A325" s="1042"/>
      <c r="B325" s="241" t="s">
        <v>195</v>
      </c>
      <c r="C325" s="243" t="s">
        <v>864</v>
      </c>
      <c r="D325" s="866"/>
      <c r="E325" s="869"/>
      <c r="F325" s="866"/>
      <c r="G325" s="872"/>
      <c r="H325" s="866"/>
      <c r="I325" s="235" t="s">
        <v>501</v>
      </c>
      <c r="J325" s="235" t="s">
        <v>501</v>
      </c>
      <c r="K325" s="236" t="s">
        <v>865</v>
      </c>
      <c r="L325" s="237" t="s">
        <v>857</v>
      </c>
      <c r="M325" s="238">
        <v>95000</v>
      </c>
      <c r="N325" s="238">
        <v>95000</v>
      </c>
      <c r="O325" s="238"/>
      <c r="P325" s="238"/>
      <c r="Q325" s="238"/>
      <c r="R325" s="238"/>
      <c r="S325" s="239">
        <v>3</v>
      </c>
    </row>
    <row r="326" spans="1:19" s="213" customFormat="1" ht="21.75" customHeight="1">
      <c r="A326" s="1042"/>
      <c r="B326" s="861" t="s">
        <v>202</v>
      </c>
      <c r="C326" s="865" t="s">
        <v>866</v>
      </c>
      <c r="D326" s="866"/>
      <c r="E326" s="869"/>
      <c r="F326" s="866"/>
      <c r="G326" s="872"/>
      <c r="H326" s="866"/>
      <c r="I326" s="235" t="s">
        <v>501</v>
      </c>
      <c r="J326" s="235" t="s">
        <v>501</v>
      </c>
      <c r="K326" s="236" t="s">
        <v>867</v>
      </c>
      <c r="L326" s="237" t="s">
        <v>43</v>
      </c>
      <c r="M326" s="220">
        <v>40000</v>
      </c>
      <c r="N326" s="220">
        <v>40000</v>
      </c>
      <c r="O326" s="238"/>
      <c r="P326" s="238"/>
      <c r="Q326" s="238"/>
      <c r="R326" s="238"/>
      <c r="S326" s="239">
        <v>3</v>
      </c>
    </row>
    <row r="327" spans="1:19" s="213" customFormat="1" ht="18" customHeight="1">
      <c r="A327" s="1042"/>
      <c r="B327" s="862"/>
      <c r="C327" s="867"/>
      <c r="D327" s="867"/>
      <c r="E327" s="869"/>
      <c r="F327" s="866"/>
      <c r="G327" s="872"/>
      <c r="H327" s="866"/>
      <c r="I327" s="235" t="s">
        <v>341</v>
      </c>
      <c r="J327" s="235" t="s">
        <v>50</v>
      </c>
      <c r="K327" s="236" t="s">
        <v>867</v>
      </c>
      <c r="L327" s="237" t="s">
        <v>43</v>
      </c>
      <c r="M327" s="220"/>
      <c r="N327" s="220"/>
      <c r="O327" s="220">
        <v>40000</v>
      </c>
      <c r="P327" s="220">
        <v>40000</v>
      </c>
      <c r="Q327" s="220">
        <v>40000</v>
      </c>
      <c r="R327" s="220">
        <v>40000</v>
      </c>
      <c r="S327" s="239">
        <v>3</v>
      </c>
    </row>
    <row r="328" spans="1:19" s="213" customFormat="1" ht="59.25" customHeight="1">
      <c r="A328" s="1042"/>
      <c r="B328" s="241" t="s">
        <v>868</v>
      </c>
      <c r="C328" s="249" t="s">
        <v>869</v>
      </c>
      <c r="D328" s="250" t="s">
        <v>870</v>
      </c>
      <c r="E328" s="870"/>
      <c r="F328" s="867"/>
      <c r="G328" s="873"/>
      <c r="H328" s="867"/>
      <c r="I328" s="235" t="s">
        <v>341</v>
      </c>
      <c r="J328" s="235" t="s">
        <v>32</v>
      </c>
      <c r="K328" s="236" t="s">
        <v>871</v>
      </c>
      <c r="L328" s="237" t="s">
        <v>642</v>
      </c>
      <c r="M328" s="220"/>
      <c r="N328" s="220"/>
      <c r="O328" s="238">
        <v>50000</v>
      </c>
      <c r="P328" s="238">
        <v>50000</v>
      </c>
      <c r="Q328" s="238">
        <v>50000</v>
      </c>
      <c r="R328" s="238">
        <v>50000</v>
      </c>
      <c r="S328" s="239">
        <v>3</v>
      </c>
    </row>
    <row r="329" spans="1:19" s="213" customFormat="1" ht="171" customHeight="1">
      <c r="A329" s="1042"/>
      <c r="B329" s="219" t="s">
        <v>872</v>
      </c>
      <c r="C329" s="810" t="s">
        <v>873</v>
      </c>
      <c r="D329" s="823" t="s">
        <v>870</v>
      </c>
      <c r="E329" s="230" t="s">
        <v>817</v>
      </c>
      <c r="F329" s="231" t="s">
        <v>818</v>
      </c>
      <c r="G329" s="232" t="s">
        <v>874</v>
      </c>
      <c r="H329" s="233" t="s">
        <v>820</v>
      </c>
      <c r="I329" s="251" t="s">
        <v>341</v>
      </c>
      <c r="J329" s="244" t="s">
        <v>32</v>
      </c>
      <c r="K329" s="252" t="s">
        <v>875</v>
      </c>
      <c r="L329" s="245" t="s">
        <v>649</v>
      </c>
      <c r="M329" s="238">
        <v>18878300</v>
      </c>
      <c r="N329" s="238">
        <v>18878300</v>
      </c>
      <c r="O329" s="238">
        <v>20712000</v>
      </c>
      <c r="P329" s="238">
        <v>28444300</v>
      </c>
      <c r="Q329" s="238">
        <v>29801700</v>
      </c>
      <c r="R329" s="238">
        <v>32008500</v>
      </c>
      <c r="S329" s="222">
        <v>3</v>
      </c>
    </row>
    <row r="330" spans="1:19" s="213" customFormat="1" ht="128.25" customHeight="1">
      <c r="A330" s="1042"/>
      <c r="B330" s="219" t="s">
        <v>876</v>
      </c>
      <c r="C330" s="819"/>
      <c r="D330" s="826"/>
      <c r="E330" s="230" t="s">
        <v>792</v>
      </c>
      <c r="F330" s="231" t="s">
        <v>793</v>
      </c>
      <c r="G330" s="232" t="s">
        <v>877</v>
      </c>
      <c r="H330" s="233" t="s">
        <v>795</v>
      </c>
      <c r="I330" s="251" t="s">
        <v>341</v>
      </c>
      <c r="J330" s="244" t="s">
        <v>32</v>
      </c>
      <c r="K330" s="219" t="s">
        <v>875</v>
      </c>
      <c r="L330" s="245" t="s">
        <v>642</v>
      </c>
      <c r="M330" s="238">
        <v>1028300</v>
      </c>
      <c r="N330" s="238">
        <v>1028236</v>
      </c>
      <c r="O330" s="238">
        <v>885700</v>
      </c>
      <c r="P330" s="238">
        <v>13731100</v>
      </c>
      <c r="Q330" s="220">
        <v>26199800</v>
      </c>
      <c r="R330" s="220">
        <v>0</v>
      </c>
      <c r="S330" s="221">
        <v>3</v>
      </c>
    </row>
    <row r="331" spans="1:19" s="213" customFormat="1" ht="173.25" customHeight="1">
      <c r="A331" s="1042"/>
      <c r="B331" s="219" t="s">
        <v>878</v>
      </c>
      <c r="C331" s="810" t="s">
        <v>879</v>
      </c>
      <c r="D331" s="823" t="s">
        <v>880</v>
      </c>
      <c r="E331" s="230" t="s">
        <v>817</v>
      </c>
      <c r="F331" s="231" t="s">
        <v>818</v>
      </c>
      <c r="G331" s="232" t="s">
        <v>874</v>
      </c>
      <c r="H331" s="233" t="s">
        <v>820</v>
      </c>
      <c r="I331" s="244" t="s">
        <v>341</v>
      </c>
      <c r="J331" s="244" t="s">
        <v>32</v>
      </c>
      <c r="K331" s="219" t="s">
        <v>881</v>
      </c>
      <c r="L331" s="244" t="s">
        <v>649</v>
      </c>
      <c r="M331" s="220">
        <v>5478900</v>
      </c>
      <c r="N331" s="220">
        <v>5478900</v>
      </c>
      <c r="O331" s="220">
        <v>6115100</v>
      </c>
      <c r="P331" s="220">
        <v>7179300</v>
      </c>
      <c r="Q331" s="220">
        <v>7461200</v>
      </c>
      <c r="R331" s="220">
        <v>7813500</v>
      </c>
      <c r="S331" s="221">
        <v>3</v>
      </c>
    </row>
    <row r="332" spans="1:19" s="213" customFormat="1" ht="129.75" customHeight="1">
      <c r="A332" s="1042"/>
      <c r="B332" s="219" t="s">
        <v>882</v>
      </c>
      <c r="C332" s="819"/>
      <c r="D332" s="824"/>
      <c r="E332" s="230" t="s">
        <v>792</v>
      </c>
      <c r="F332" s="231" t="s">
        <v>793</v>
      </c>
      <c r="G332" s="232" t="s">
        <v>877</v>
      </c>
      <c r="H332" s="233" t="s">
        <v>795</v>
      </c>
      <c r="I332" s="244" t="s">
        <v>341</v>
      </c>
      <c r="J332" s="244" t="s">
        <v>32</v>
      </c>
      <c r="K332" s="219" t="s">
        <v>881</v>
      </c>
      <c r="L332" s="244" t="s">
        <v>642</v>
      </c>
      <c r="M332" s="220">
        <v>1383280</v>
      </c>
      <c r="N332" s="220">
        <v>1382243.44</v>
      </c>
      <c r="O332" s="220">
        <v>981310</v>
      </c>
      <c r="P332" s="220">
        <v>3798600</v>
      </c>
      <c r="Q332" s="220">
        <v>14107200</v>
      </c>
      <c r="R332" s="220"/>
      <c r="S332" s="221">
        <v>3</v>
      </c>
    </row>
    <row r="333" spans="1:19" s="213" customFormat="1" ht="96" customHeight="1">
      <c r="A333" s="1042"/>
      <c r="B333" s="219" t="s">
        <v>883</v>
      </c>
      <c r="C333" s="226" t="s">
        <v>884</v>
      </c>
      <c r="D333" s="824"/>
      <c r="E333" s="855" t="s">
        <v>885</v>
      </c>
      <c r="F333" s="823" t="s">
        <v>60</v>
      </c>
      <c r="G333" s="833" t="s">
        <v>886</v>
      </c>
      <c r="H333" s="835" t="s">
        <v>31</v>
      </c>
      <c r="I333" s="252" t="s">
        <v>341</v>
      </c>
      <c r="J333" s="244" t="s">
        <v>32</v>
      </c>
      <c r="K333" s="219" t="s">
        <v>887</v>
      </c>
      <c r="L333" s="244" t="s">
        <v>888</v>
      </c>
      <c r="M333" s="220"/>
      <c r="N333" s="220"/>
      <c r="O333" s="220">
        <v>150000</v>
      </c>
      <c r="P333" s="220"/>
      <c r="Q333" s="220"/>
      <c r="R333" s="220"/>
      <c r="S333" s="221">
        <v>3</v>
      </c>
    </row>
    <row r="334" spans="1:19" s="213" customFormat="1" ht="120" customHeight="1">
      <c r="A334" s="1042"/>
      <c r="B334" s="219" t="s">
        <v>889</v>
      </c>
      <c r="C334" s="226" t="s">
        <v>890</v>
      </c>
      <c r="D334" s="826"/>
      <c r="E334" s="856"/>
      <c r="F334" s="826"/>
      <c r="G334" s="854"/>
      <c r="H334" s="829"/>
      <c r="I334" s="252" t="s">
        <v>341</v>
      </c>
      <c r="J334" s="244" t="s">
        <v>32</v>
      </c>
      <c r="K334" s="219" t="s">
        <v>533</v>
      </c>
      <c r="L334" s="244" t="s">
        <v>888</v>
      </c>
      <c r="M334" s="220"/>
      <c r="N334" s="220"/>
      <c r="O334" s="220">
        <v>25000</v>
      </c>
      <c r="P334" s="220"/>
      <c r="Q334" s="220"/>
      <c r="R334" s="220"/>
      <c r="S334" s="221">
        <v>3</v>
      </c>
    </row>
    <row r="335" spans="1:19" s="213" customFormat="1" ht="176.25" customHeight="1">
      <c r="A335" s="1042"/>
      <c r="B335" s="219" t="s">
        <v>891</v>
      </c>
      <c r="C335" s="823" t="s">
        <v>892</v>
      </c>
      <c r="D335" s="823" t="s">
        <v>893</v>
      </c>
      <c r="E335" s="253" t="s">
        <v>817</v>
      </c>
      <c r="F335" s="231" t="s">
        <v>818</v>
      </c>
      <c r="G335" s="232" t="s">
        <v>874</v>
      </c>
      <c r="H335" s="233" t="s">
        <v>820</v>
      </c>
      <c r="I335" s="252" t="s">
        <v>341</v>
      </c>
      <c r="J335" s="244" t="s">
        <v>32</v>
      </c>
      <c r="K335" s="219" t="s">
        <v>894</v>
      </c>
      <c r="L335" s="244" t="s">
        <v>649</v>
      </c>
      <c r="M335" s="220">
        <v>13597500</v>
      </c>
      <c r="N335" s="220">
        <v>13597500</v>
      </c>
      <c r="O335" s="220">
        <v>15044500</v>
      </c>
      <c r="P335" s="220">
        <v>18387400</v>
      </c>
      <c r="Q335" s="220">
        <v>19335000</v>
      </c>
      <c r="R335" s="220">
        <v>20854500</v>
      </c>
      <c r="S335" s="221">
        <v>3</v>
      </c>
    </row>
    <row r="336" spans="1:19" s="213" customFormat="1" ht="126" customHeight="1">
      <c r="A336" s="1042"/>
      <c r="B336" s="219" t="s">
        <v>895</v>
      </c>
      <c r="C336" s="826"/>
      <c r="D336" s="826"/>
      <c r="E336" s="253" t="s">
        <v>896</v>
      </c>
      <c r="F336" s="231" t="s">
        <v>818</v>
      </c>
      <c r="G336" s="232" t="s">
        <v>794</v>
      </c>
      <c r="H336" s="233" t="s">
        <v>820</v>
      </c>
      <c r="I336" s="252" t="s">
        <v>341</v>
      </c>
      <c r="J336" s="244" t="s">
        <v>32</v>
      </c>
      <c r="K336" s="219" t="s">
        <v>894</v>
      </c>
      <c r="L336" s="251" t="s">
        <v>642</v>
      </c>
      <c r="M336" s="220"/>
      <c r="N336" s="220"/>
      <c r="O336" s="220"/>
      <c r="P336" s="220">
        <v>1100000</v>
      </c>
      <c r="Q336" s="220">
        <v>300000</v>
      </c>
      <c r="R336" s="220"/>
      <c r="S336" s="227"/>
    </row>
    <row r="337" spans="1:19" s="213" customFormat="1" ht="106.5" customHeight="1">
      <c r="A337" s="1042"/>
      <c r="B337" s="219" t="s">
        <v>897</v>
      </c>
      <c r="C337" s="741" t="s">
        <v>898</v>
      </c>
      <c r="D337" s="741" t="s">
        <v>893</v>
      </c>
      <c r="E337" s="851" t="s">
        <v>899</v>
      </c>
      <c r="F337" s="823" t="s">
        <v>60</v>
      </c>
      <c r="G337" s="857" t="s">
        <v>900</v>
      </c>
      <c r="H337" s="857" t="s">
        <v>901</v>
      </c>
      <c r="I337" s="808" t="s">
        <v>341</v>
      </c>
      <c r="J337" s="845" t="s">
        <v>32</v>
      </c>
      <c r="K337" s="808" t="s">
        <v>902</v>
      </c>
      <c r="L337" s="845" t="s">
        <v>642</v>
      </c>
      <c r="M337" s="220">
        <v>45600</v>
      </c>
      <c r="N337" s="220">
        <v>45600</v>
      </c>
      <c r="O337" s="220">
        <v>41500</v>
      </c>
      <c r="P337" s="220">
        <v>40600</v>
      </c>
      <c r="Q337" s="220">
        <v>39700</v>
      </c>
      <c r="R337" s="220">
        <v>39700</v>
      </c>
      <c r="S337" s="848">
        <v>3</v>
      </c>
    </row>
    <row r="338" spans="1:19" s="213" customFormat="1" ht="86.25" customHeight="1">
      <c r="A338" s="1042"/>
      <c r="B338" s="219" t="s">
        <v>903</v>
      </c>
      <c r="C338" s="742"/>
      <c r="D338" s="742"/>
      <c r="E338" s="852"/>
      <c r="F338" s="824"/>
      <c r="G338" s="830"/>
      <c r="H338" s="830"/>
      <c r="I338" s="809"/>
      <c r="J338" s="846"/>
      <c r="K338" s="809"/>
      <c r="L338" s="846"/>
      <c r="M338" s="220">
        <v>6200</v>
      </c>
      <c r="N338" s="220">
        <v>6200</v>
      </c>
      <c r="O338" s="220">
        <v>5600</v>
      </c>
      <c r="P338" s="220">
        <v>6600</v>
      </c>
      <c r="Q338" s="220">
        <v>8700</v>
      </c>
      <c r="R338" s="220">
        <v>8700</v>
      </c>
      <c r="S338" s="849"/>
    </row>
    <row r="339" spans="1:19" s="213" customFormat="1" ht="30.75" customHeight="1">
      <c r="A339" s="1042"/>
      <c r="B339" s="219" t="s">
        <v>904</v>
      </c>
      <c r="C339" s="742"/>
      <c r="D339" s="742"/>
      <c r="E339" s="852"/>
      <c r="F339" s="824"/>
      <c r="G339" s="830"/>
      <c r="H339" s="830"/>
      <c r="I339" s="809"/>
      <c r="J339" s="846"/>
      <c r="K339" s="809"/>
      <c r="L339" s="846"/>
      <c r="M339" s="220">
        <v>2800</v>
      </c>
      <c r="N339" s="220">
        <v>2800</v>
      </c>
      <c r="O339" s="220">
        <v>2500</v>
      </c>
      <c r="P339" s="220">
        <v>2500</v>
      </c>
      <c r="Q339" s="220">
        <v>2500</v>
      </c>
      <c r="R339" s="220">
        <v>2500</v>
      </c>
      <c r="S339" s="850"/>
    </row>
    <row r="340" spans="1:19" s="213" customFormat="1" ht="28.5" customHeight="1">
      <c r="A340" s="1042"/>
      <c r="B340" s="217" t="s">
        <v>905</v>
      </c>
      <c r="C340" s="742"/>
      <c r="D340" s="742"/>
      <c r="E340" s="852"/>
      <c r="F340" s="824"/>
      <c r="G340" s="830"/>
      <c r="H340" s="830"/>
      <c r="I340" s="809"/>
      <c r="J340" s="846"/>
      <c r="K340" s="809"/>
      <c r="L340" s="846"/>
      <c r="M340" s="220"/>
      <c r="N340" s="254"/>
      <c r="O340" s="220"/>
      <c r="P340" s="220">
        <v>95479</v>
      </c>
      <c r="Q340" s="220">
        <v>97942.91</v>
      </c>
      <c r="R340" s="220">
        <v>97942.91</v>
      </c>
      <c r="S340" s="221">
        <v>3</v>
      </c>
    </row>
    <row r="341" spans="1:19" s="214" customFormat="1" ht="259.5" customHeight="1">
      <c r="A341" s="1042"/>
      <c r="B341" s="217" t="s">
        <v>906</v>
      </c>
      <c r="C341" s="743"/>
      <c r="D341" s="743"/>
      <c r="E341" s="853"/>
      <c r="F341" s="826"/>
      <c r="G341" s="831"/>
      <c r="H341" s="831"/>
      <c r="I341" s="825"/>
      <c r="J341" s="847"/>
      <c r="K341" s="825"/>
      <c r="L341" s="847"/>
      <c r="M341" s="254"/>
      <c r="N341" s="220"/>
      <c r="O341" s="254"/>
      <c r="P341" s="220">
        <v>13021</v>
      </c>
      <c r="Q341" s="220">
        <v>13357.09</v>
      </c>
      <c r="R341" s="220">
        <v>13357.09</v>
      </c>
      <c r="S341" s="221">
        <v>3</v>
      </c>
    </row>
    <row r="342" spans="1:19" s="214" customFormat="1" ht="81.75" customHeight="1">
      <c r="A342" s="1042"/>
      <c r="B342" s="217" t="s">
        <v>907</v>
      </c>
      <c r="C342" s="255" t="s">
        <v>108</v>
      </c>
      <c r="D342" s="823" t="s">
        <v>908</v>
      </c>
      <c r="E342" s="851" t="s">
        <v>909</v>
      </c>
      <c r="F342" s="823" t="s">
        <v>424</v>
      </c>
      <c r="G342" s="833" t="s">
        <v>910</v>
      </c>
      <c r="H342" s="835" t="s">
        <v>911</v>
      </c>
      <c r="I342" s="217" t="s">
        <v>341</v>
      </c>
      <c r="J342" s="217" t="s">
        <v>32</v>
      </c>
      <c r="K342" s="217" t="s">
        <v>111</v>
      </c>
      <c r="L342" s="217" t="s">
        <v>642</v>
      </c>
      <c r="M342" s="220">
        <v>40000</v>
      </c>
      <c r="N342" s="220">
        <v>39996</v>
      </c>
      <c r="O342" s="220">
        <v>40000</v>
      </c>
      <c r="P342" s="220">
        <v>40000</v>
      </c>
      <c r="Q342" s="220">
        <v>40000</v>
      </c>
      <c r="R342" s="220">
        <v>40000</v>
      </c>
      <c r="S342" s="227">
        <v>3</v>
      </c>
    </row>
    <row r="343" spans="1:19" s="214" customFormat="1" ht="44.25" customHeight="1">
      <c r="A343" s="1042"/>
      <c r="B343" s="217" t="s">
        <v>912</v>
      </c>
      <c r="C343" s="810" t="s">
        <v>913</v>
      </c>
      <c r="D343" s="824"/>
      <c r="E343" s="852"/>
      <c r="F343" s="824"/>
      <c r="G343" s="834"/>
      <c r="H343" s="828"/>
      <c r="I343" s="217" t="s">
        <v>341</v>
      </c>
      <c r="J343" s="217" t="s">
        <v>32</v>
      </c>
      <c r="K343" s="217" t="s">
        <v>914</v>
      </c>
      <c r="L343" s="217" t="s">
        <v>642</v>
      </c>
      <c r="M343" s="220">
        <v>40000</v>
      </c>
      <c r="N343" s="220">
        <v>40000</v>
      </c>
      <c r="O343" s="220">
        <v>40000</v>
      </c>
      <c r="P343" s="220">
        <v>40000</v>
      </c>
      <c r="Q343" s="220">
        <v>40000</v>
      </c>
      <c r="R343" s="220">
        <v>40000</v>
      </c>
      <c r="S343" s="227">
        <v>3</v>
      </c>
    </row>
    <row r="344" spans="1:19" s="214" customFormat="1" ht="132" customHeight="1">
      <c r="A344" s="1042"/>
      <c r="B344" s="217" t="s">
        <v>280</v>
      </c>
      <c r="C344" s="819"/>
      <c r="D344" s="826"/>
      <c r="E344" s="853"/>
      <c r="F344" s="826"/>
      <c r="G344" s="854"/>
      <c r="H344" s="829"/>
      <c r="I344" s="217" t="s">
        <v>341</v>
      </c>
      <c r="J344" s="217" t="s">
        <v>50</v>
      </c>
      <c r="K344" s="217" t="s">
        <v>914</v>
      </c>
      <c r="L344" s="217" t="s">
        <v>43</v>
      </c>
      <c r="M344" s="220"/>
      <c r="N344" s="220"/>
      <c r="O344" s="220">
        <v>40000</v>
      </c>
      <c r="P344" s="220">
        <v>40000</v>
      </c>
      <c r="Q344" s="220">
        <v>40000</v>
      </c>
      <c r="R344" s="220">
        <v>40000</v>
      </c>
      <c r="S344" s="227">
        <v>3</v>
      </c>
    </row>
    <row r="345" spans="1:19" s="214" customFormat="1" ht="42" customHeight="1">
      <c r="A345" s="1042"/>
      <c r="B345" s="219" t="s">
        <v>915</v>
      </c>
      <c r="C345" s="810" t="s">
        <v>916</v>
      </c>
      <c r="D345" s="823" t="s">
        <v>870</v>
      </c>
      <c r="E345" s="855" t="s">
        <v>917</v>
      </c>
      <c r="F345" s="823" t="s">
        <v>818</v>
      </c>
      <c r="G345" s="833" t="s">
        <v>918</v>
      </c>
      <c r="H345" s="857" t="s">
        <v>31</v>
      </c>
      <c r="I345" s="219" t="s">
        <v>341</v>
      </c>
      <c r="J345" s="219" t="s">
        <v>32</v>
      </c>
      <c r="K345" s="219" t="s">
        <v>919</v>
      </c>
      <c r="L345" s="219" t="s">
        <v>642</v>
      </c>
      <c r="M345" s="220">
        <v>721000</v>
      </c>
      <c r="N345" s="220">
        <v>721000</v>
      </c>
      <c r="O345" s="220"/>
      <c r="P345" s="220"/>
      <c r="Q345" s="220"/>
      <c r="R345" s="220"/>
      <c r="S345" s="848">
        <v>3</v>
      </c>
    </row>
    <row r="346" spans="1:19" s="214" customFormat="1" ht="34.5" customHeight="1">
      <c r="A346" s="1042"/>
      <c r="B346" s="219" t="s">
        <v>920</v>
      </c>
      <c r="C346" s="811"/>
      <c r="D346" s="824"/>
      <c r="E346" s="832"/>
      <c r="F346" s="824"/>
      <c r="G346" s="834"/>
      <c r="H346" s="830"/>
      <c r="I346" s="219" t="s">
        <v>341</v>
      </c>
      <c r="J346" s="219" t="s">
        <v>32</v>
      </c>
      <c r="K346" s="219" t="s">
        <v>919</v>
      </c>
      <c r="L346" s="219" t="s">
        <v>642</v>
      </c>
      <c r="M346" s="220">
        <v>98300</v>
      </c>
      <c r="N346" s="220">
        <v>98300</v>
      </c>
      <c r="O346" s="220"/>
      <c r="P346" s="220"/>
      <c r="Q346" s="220"/>
      <c r="R346" s="220"/>
      <c r="S346" s="849"/>
    </row>
    <row r="347" spans="1:19" s="214" customFormat="1" ht="40.5" customHeight="1">
      <c r="A347" s="1042"/>
      <c r="B347" s="219" t="s">
        <v>921</v>
      </c>
      <c r="C347" s="819"/>
      <c r="D347" s="824"/>
      <c r="E347" s="856"/>
      <c r="F347" s="826"/>
      <c r="G347" s="854"/>
      <c r="H347" s="831"/>
      <c r="I347" s="219" t="s">
        <v>341</v>
      </c>
      <c r="J347" s="219" t="s">
        <v>32</v>
      </c>
      <c r="K347" s="219" t="s">
        <v>919</v>
      </c>
      <c r="L347" s="219" t="s">
        <v>642</v>
      </c>
      <c r="M347" s="220">
        <v>60720</v>
      </c>
      <c r="N347" s="220">
        <v>60720</v>
      </c>
      <c r="O347" s="220"/>
      <c r="P347" s="220"/>
      <c r="Q347" s="220"/>
      <c r="R347" s="220"/>
      <c r="S347" s="850"/>
    </row>
    <row r="348" spans="1:19" s="214" customFormat="1" ht="57" customHeight="1">
      <c r="A348" s="1042"/>
      <c r="B348" s="219" t="s">
        <v>922</v>
      </c>
      <c r="C348" s="256" t="s">
        <v>923</v>
      </c>
      <c r="D348" s="824"/>
      <c r="E348" s="858" t="s">
        <v>924</v>
      </c>
      <c r="F348" s="818" t="s">
        <v>818</v>
      </c>
      <c r="G348" s="859" t="s">
        <v>925</v>
      </c>
      <c r="H348" s="860" t="s">
        <v>926</v>
      </c>
      <c r="I348" s="251" t="s">
        <v>341</v>
      </c>
      <c r="J348" s="244" t="s">
        <v>32</v>
      </c>
      <c r="K348" s="219" t="s">
        <v>927</v>
      </c>
      <c r="L348" s="245" t="s">
        <v>642</v>
      </c>
      <c r="M348" s="220"/>
      <c r="N348" s="220"/>
      <c r="O348" s="220">
        <v>2000000</v>
      </c>
      <c r="P348" s="220"/>
      <c r="Q348" s="220"/>
      <c r="R348" s="220"/>
      <c r="S348" s="221">
        <v>3</v>
      </c>
    </row>
    <row r="349" spans="1:19" s="214" customFormat="1" ht="69.75" customHeight="1">
      <c r="A349" s="1042"/>
      <c r="B349" s="219" t="s">
        <v>928</v>
      </c>
      <c r="C349" s="257" t="s">
        <v>929</v>
      </c>
      <c r="D349" s="826"/>
      <c r="E349" s="858"/>
      <c r="F349" s="818"/>
      <c r="G349" s="859"/>
      <c r="H349" s="860"/>
      <c r="I349" s="251" t="s">
        <v>341</v>
      </c>
      <c r="J349" s="244" t="s">
        <v>32</v>
      </c>
      <c r="K349" s="219" t="s">
        <v>930</v>
      </c>
      <c r="L349" s="245" t="s">
        <v>642</v>
      </c>
      <c r="M349" s="220"/>
      <c r="N349" s="220"/>
      <c r="O349" s="220">
        <v>1440000</v>
      </c>
      <c r="P349" s="220"/>
      <c r="Q349" s="220"/>
      <c r="R349" s="220"/>
      <c r="S349" s="221">
        <v>3</v>
      </c>
    </row>
    <row r="350" spans="1:19" s="214" customFormat="1" ht="36.75" customHeight="1">
      <c r="A350" s="1042"/>
      <c r="B350" s="219" t="s">
        <v>931</v>
      </c>
      <c r="C350" s="810" t="s">
        <v>932</v>
      </c>
      <c r="D350" s="823" t="s">
        <v>880</v>
      </c>
      <c r="E350" s="832" t="s">
        <v>933</v>
      </c>
      <c r="F350" s="823" t="s">
        <v>818</v>
      </c>
      <c r="G350" s="833" t="s">
        <v>934</v>
      </c>
      <c r="H350" s="835" t="s">
        <v>926</v>
      </c>
      <c r="I350" s="219" t="s">
        <v>341</v>
      </c>
      <c r="J350" s="219" t="s">
        <v>32</v>
      </c>
      <c r="K350" s="219" t="s">
        <v>935</v>
      </c>
      <c r="L350" s="219" t="s">
        <v>642</v>
      </c>
      <c r="M350" s="220"/>
      <c r="N350" s="220"/>
      <c r="O350" s="220">
        <v>700000</v>
      </c>
      <c r="P350" s="220"/>
      <c r="Q350" s="220"/>
      <c r="R350" s="220"/>
      <c r="S350" s="221">
        <v>3</v>
      </c>
    </row>
    <row r="351" spans="1:19" s="214" customFormat="1" ht="39" customHeight="1">
      <c r="A351" s="1042"/>
      <c r="B351" s="219" t="s">
        <v>936</v>
      </c>
      <c r="C351" s="811"/>
      <c r="D351" s="824"/>
      <c r="E351" s="832"/>
      <c r="F351" s="824"/>
      <c r="G351" s="834"/>
      <c r="H351" s="828"/>
      <c r="I351" s="219" t="s">
        <v>341</v>
      </c>
      <c r="J351" s="219" t="s">
        <v>32</v>
      </c>
      <c r="K351" s="219" t="s">
        <v>935</v>
      </c>
      <c r="L351" s="219" t="s">
        <v>642</v>
      </c>
      <c r="M351" s="220"/>
      <c r="N351" s="220"/>
      <c r="O351" s="220">
        <v>14300</v>
      </c>
      <c r="P351" s="220"/>
      <c r="Q351" s="220"/>
      <c r="R351" s="220"/>
      <c r="S351" s="221">
        <v>3</v>
      </c>
    </row>
    <row r="352" spans="1:19" s="214" customFormat="1" ht="40.5" customHeight="1" thickBot="1">
      <c r="A352" s="1042"/>
      <c r="B352" s="217" t="s">
        <v>937</v>
      </c>
      <c r="C352" s="811"/>
      <c r="D352" s="824"/>
      <c r="E352" s="832"/>
      <c r="F352" s="824"/>
      <c r="G352" s="834"/>
      <c r="H352" s="828"/>
      <c r="I352" s="217" t="s">
        <v>341</v>
      </c>
      <c r="J352" s="217" t="s">
        <v>32</v>
      </c>
      <c r="K352" s="217" t="s">
        <v>935</v>
      </c>
      <c r="L352" s="217" t="s">
        <v>642</v>
      </c>
      <c r="M352" s="254"/>
      <c r="N352" s="254"/>
      <c r="O352" s="254">
        <v>37600</v>
      </c>
      <c r="P352" s="254"/>
      <c r="Q352" s="254"/>
      <c r="R352" s="254"/>
      <c r="S352" s="227">
        <v>3</v>
      </c>
    </row>
    <row r="353" spans="1:19" s="214" customFormat="1" ht="16.5" customHeight="1">
      <c r="A353" s="1042"/>
      <c r="B353" s="836" t="s">
        <v>938</v>
      </c>
      <c r="C353" s="837"/>
      <c r="D353" s="837"/>
      <c r="E353" s="837"/>
      <c r="F353" s="837"/>
      <c r="G353" s="837"/>
      <c r="H353" s="837"/>
      <c r="I353" s="258" t="s">
        <v>341</v>
      </c>
      <c r="J353" s="258" t="s">
        <v>50</v>
      </c>
      <c r="K353" s="258" t="s">
        <v>939</v>
      </c>
      <c r="L353" s="258" t="s">
        <v>35</v>
      </c>
      <c r="M353" s="259">
        <f>M354+M355+M356+M357+M358+M359+M360+M361+M362+M363+M364</f>
        <v>10273600</v>
      </c>
      <c r="N353" s="259">
        <f t="shared" ref="N353:R353" si="19">N354+N355+N356+N357+N358+N359+N360+N361+N362+N363+N364</f>
        <v>10012937.439999999</v>
      </c>
      <c r="O353" s="259">
        <f t="shared" si="19"/>
        <v>11029500</v>
      </c>
      <c r="P353" s="259">
        <f t="shared" si="19"/>
        <v>16515000</v>
      </c>
      <c r="Q353" s="259">
        <f t="shared" si="19"/>
        <v>16388700</v>
      </c>
      <c r="R353" s="259">
        <f t="shared" si="19"/>
        <v>16388700</v>
      </c>
      <c r="S353" s="260"/>
    </row>
    <row r="354" spans="1:19" s="214" customFormat="1" ht="21" customHeight="1">
      <c r="A354" s="1042"/>
      <c r="B354" s="838" t="s">
        <v>940</v>
      </c>
      <c r="C354" s="824" t="s">
        <v>941</v>
      </c>
      <c r="D354" s="824" t="s">
        <v>870</v>
      </c>
      <c r="E354" s="840" t="s">
        <v>942</v>
      </c>
      <c r="F354" s="824" t="s">
        <v>943</v>
      </c>
      <c r="G354" s="843" t="s">
        <v>944</v>
      </c>
      <c r="H354" s="830" t="s">
        <v>31</v>
      </c>
      <c r="I354" s="219" t="s">
        <v>341</v>
      </c>
      <c r="J354" s="219" t="s">
        <v>50</v>
      </c>
      <c r="K354" s="219" t="s">
        <v>945</v>
      </c>
      <c r="L354" s="219" t="s">
        <v>182</v>
      </c>
      <c r="M354" s="220">
        <v>7293400</v>
      </c>
      <c r="N354" s="220">
        <v>7149291.2199999997</v>
      </c>
      <c r="O354" s="220">
        <v>7258000</v>
      </c>
      <c r="P354" s="220">
        <v>9352900</v>
      </c>
      <c r="Q354" s="220">
        <v>9352900</v>
      </c>
      <c r="R354" s="220">
        <v>9352900</v>
      </c>
      <c r="S354" s="221">
        <v>3</v>
      </c>
    </row>
    <row r="355" spans="1:19" s="214" customFormat="1" ht="18" customHeight="1">
      <c r="A355" s="1042"/>
      <c r="B355" s="838"/>
      <c r="C355" s="824"/>
      <c r="D355" s="824"/>
      <c r="E355" s="841"/>
      <c r="F355" s="824"/>
      <c r="G355" s="843"/>
      <c r="H355" s="830"/>
      <c r="I355" s="219" t="s">
        <v>341</v>
      </c>
      <c r="J355" s="219" t="s">
        <v>50</v>
      </c>
      <c r="K355" s="219" t="s">
        <v>945</v>
      </c>
      <c r="L355" s="219" t="s">
        <v>184</v>
      </c>
      <c r="M355" s="220">
        <v>3900</v>
      </c>
      <c r="N355" s="220">
        <v>3900</v>
      </c>
      <c r="O355" s="220">
        <v>92300</v>
      </c>
      <c r="P355" s="220">
        <v>130000</v>
      </c>
      <c r="Q355" s="220">
        <v>130000</v>
      </c>
      <c r="R355" s="220">
        <v>130000</v>
      </c>
      <c r="S355" s="221">
        <v>3</v>
      </c>
    </row>
    <row r="356" spans="1:19" s="214" customFormat="1" ht="18" customHeight="1">
      <c r="A356" s="1042"/>
      <c r="B356" s="838"/>
      <c r="C356" s="824"/>
      <c r="D356" s="824"/>
      <c r="E356" s="841"/>
      <c r="F356" s="824"/>
      <c r="G356" s="843"/>
      <c r="H356" s="830"/>
      <c r="I356" s="219" t="s">
        <v>341</v>
      </c>
      <c r="J356" s="219" t="s">
        <v>50</v>
      </c>
      <c r="K356" s="219" t="s">
        <v>945</v>
      </c>
      <c r="L356" s="219" t="s">
        <v>183</v>
      </c>
      <c r="M356" s="220">
        <v>2159000</v>
      </c>
      <c r="N356" s="220">
        <v>2115660.1</v>
      </c>
      <c r="O356" s="220">
        <v>2192000</v>
      </c>
      <c r="P356" s="220">
        <v>2824600</v>
      </c>
      <c r="Q356" s="220">
        <v>2824600</v>
      </c>
      <c r="R356" s="220">
        <v>2824600</v>
      </c>
      <c r="S356" s="221">
        <v>3</v>
      </c>
    </row>
    <row r="357" spans="1:19" s="214" customFormat="1" ht="12.75" customHeight="1">
      <c r="A357" s="1042"/>
      <c r="B357" s="838"/>
      <c r="C357" s="824"/>
      <c r="D357" s="824"/>
      <c r="E357" s="841"/>
      <c r="F357" s="824"/>
      <c r="G357" s="843"/>
      <c r="H357" s="830"/>
      <c r="I357" s="219" t="s">
        <v>341</v>
      </c>
      <c r="J357" s="219" t="s">
        <v>50</v>
      </c>
      <c r="K357" s="219" t="s">
        <v>945</v>
      </c>
      <c r="L357" s="219" t="s">
        <v>43</v>
      </c>
      <c r="M357" s="220">
        <v>640500</v>
      </c>
      <c r="N357" s="220">
        <v>578530.36</v>
      </c>
      <c r="O357" s="220">
        <v>842300</v>
      </c>
      <c r="P357" s="220">
        <v>851800</v>
      </c>
      <c r="Q357" s="220">
        <v>723000</v>
      </c>
      <c r="R357" s="220">
        <v>723000</v>
      </c>
      <c r="S357" s="221">
        <v>3</v>
      </c>
    </row>
    <row r="358" spans="1:19" s="214" customFormat="1" ht="15" customHeight="1">
      <c r="A358" s="1042"/>
      <c r="B358" s="838"/>
      <c r="C358" s="824"/>
      <c r="D358" s="824"/>
      <c r="E358" s="841"/>
      <c r="F358" s="824"/>
      <c r="G358" s="843"/>
      <c r="H358" s="830"/>
      <c r="I358" s="219" t="s">
        <v>341</v>
      </c>
      <c r="J358" s="219" t="s">
        <v>50</v>
      </c>
      <c r="K358" s="219" t="s">
        <v>945</v>
      </c>
      <c r="L358" s="219" t="s">
        <v>946</v>
      </c>
      <c r="M358" s="220">
        <v>147300</v>
      </c>
      <c r="N358" s="220">
        <v>147236.76</v>
      </c>
      <c r="O358" s="220"/>
      <c r="P358" s="220"/>
      <c r="Q358" s="220"/>
      <c r="R358" s="220"/>
      <c r="S358" s="221">
        <v>3</v>
      </c>
    </row>
    <row r="359" spans="1:19" s="214" customFormat="1" ht="15" customHeight="1">
      <c r="A359" s="1042"/>
      <c r="B359" s="839"/>
      <c r="C359" s="826"/>
      <c r="D359" s="826"/>
      <c r="E359" s="841"/>
      <c r="F359" s="824"/>
      <c r="G359" s="843"/>
      <c r="H359" s="830"/>
      <c r="I359" s="219" t="s">
        <v>341</v>
      </c>
      <c r="J359" s="219" t="s">
        <v>50</v>
      </c>
      <c r="K359" s="219" t="s">
        <v>945</v>
      </c>
      <c r="L359" s="219" t="s">
        <v>44</v>
      </c>
      <c r="M359" s="220">
        <v>4500</v>
      </c>
      <c r="N359" s="220">
        <v>250</v>
      </c>
      <c r="O359" s="220">
        <v>4500</v>
      </c>
      <c r="P359" s="220">
        <v>4500</v>
      </c>
      <c r="Q359" s="220">
        <v>4500</v>
      </c>
      <c r="R359" s="220">
        <v>4500</v>
      </c>
      <c r="S359" s="221">
        <v>3</v>
      </c>
    </row>
    <row r="360" spans="1:19" s="214" customFormat="1" ht="36" customHeight="1">
      <c r="A360" s="1042"/>
      <c r="B360" s="261" t="s">
        <v>947</v>
      </c>
      <c r="C360" s="33" t="s">
        <v>948</v>
      </c>
      <c r="D360" s="741" t="s">
        <v>949</v>
      </c>
      <c r="E360" s="841"/>
      <c r="F360" s="824"/>
      <c r="G360" s="843"/>
      <c r="H360" s="830"/>
      <c r="I360" s="219" t="s">
        <v>341</v>
      </c>
      <c r="J360" s="219" t="s">
        <v>50</v>
      </c>
      <c r="K360" s="219" t="s">
        <v>950</v>
      </c>
      <c r="L360" s="219" t="s">
        <v>135</v>
      </c>
      <c r="M360" s="220">
        <v>25000</v>
      </c>
      <c r="N360" s="220">
        <v>18069</v>
      </c>
      <c r="O360" s="220">
        <v>320000</v>
      </c>
      <c r="P360" s="220">
        <v>320000</v>
      </c>
      <c r="Q360" s="220">
        <v>320000</v>
      </c>
      <c r="R360" s="220">
        <v>320000</v>
      </c>
      <c r="S360" s="221">
        <v>3</v>
      </c>
    </row>
    <row r="361" spans="1:19" s="214" customFormat="1" ht="30" customHeight="1">
      <c r="A361" s="1042"/>
      <c r="B361" s="261" t="s">
        <v>331</v>
      </c>
      <c r="C361" s="788" t="s">
        <v>951</v>
      </c>
      <c r="D361" s="742"/>
      <c r="E361" s="841"/>
      <c r="F361" s="824"/>
      <c r="G361" s="843"/>
      <c r="H361" s="830"/>
      <c r="I361" s="219" t="s">
        <v>341</v>
      </c>
      <c r="J361" s="219" t="s">
        <v>50</v>
      </c>
      <c r="K361" s="219" t="s">
        <v>952</v>
      </c>
      <c r="L361" s="219" t="s">
        <v>43</v>
      </c>
      <c r="M361" s="220"/>
      <c r="N361" s="220"/>
      <c r="O361" s="220">
        <v>122200</v>
      </c>
      <c r="P361" s="220">
        <v>127100</v>
      </c>
      <c r="Q361" s="220">
        <v>127100</v>
      </c>
      <c r="R361" s="220">
        <v>127100</v>
      </c>
      <c r="S361" s="221">
        <v>3</v>
      </c>
    </row>
    <row r="362" spans="1:19" s="214" customFormat="1" ht="30" customHeight="1">
      <c r="A362" s="1042"/>
      <c r="B362" s="261" t="s">
        <v>953</v>
      </c>
      <c r="C362" s="789"/>
      <c r="D362" s="742"/>
      <c r="E362" s="841"/>
      <c r="F362" s="824"/>
      <c r="G362" s="843"/>
      <c r="H362" s="830"/>
      <c r="I362" s="219" t="s">
        <v>341</v>
      </c>
      <c r="J362" s="219" t="s">
        <v>50</v>
      </c>
      <c r="K362" s="219" t="s">
        <v>952</v>
      </c>
      <c r="L362" s="219" t="s">
        <v>129</v>
      </c>
      <c r="M362" s="220"/>
      <c r="N362" s="220"/>
      <c r="O362" s="220">
        <v>60000</v>
      </c>
      <c r="P362" s="220">
        <v>65900</v>
      </c>
      <c r="Q362" s="220">
        <v>68400</v>
      </c>
      <c r="R362" s="220">
        <v>68400</v>
      </c>
      <c r="S362" s="221">
        <v>3</v>
      </c>
    </row>
    <row r="363" spans="1:19" s="214" customFormat="1" ht="30" customHeight="1">
      <c r="A363" s="1042"/>
      <c r="B363" s="261" t="s">
        <v>337</v>
      </c>
      <c r="C363" s="790"/>
      <c r="D363" s="743"/>
      <c r="E363" s="842"/>
      <c r="F363" s="826"/>
      <c r="G363" s="844"/>
      <c r="H363" s="831"/>
      <c r="I363" s="219" t="s">
        <v>341</v>
      </c>
      <c r="J363" s="219" t="s">
        <v>50</v>
      </c>
      <c r="K363" s="219" t="s">
        <v>952</v>
      </c>
      <c r="L363" s="219" t="s">
        <v>135</v>
      </c>
      <c r="M363" s="220"/>
      <c r="N363" s="220"/>
      <c r="O363" s="220">
        <v>138200</v>
      </c>
      <c r="P363" s="220">
        <v>138200</v>
      </c>
      <c r="Q363" s="220">
        <v>138200</v>
      </c>
      <c r="R363" s="220">
        <v>138200</v>
      </c>
      <c r="S363" s="221">
        <v>3</v>
      </c>
    </row>
    <row r="364" spans="1:19" s="213" customFormat="1" ht="243.75" customHeight="1" thickBot="1">
      <c r="A364" s="1042"/>
      <c r="B364" s="262" t="s">
        <v>954</v>
      </c>
      <c r="C364" s="263" t="s">
        <v>955</v>
      </c>
      <c r="D364" s="264" t="s">
        <v>870</v>
      </c>
      <c r="E364" s="265" t="s">
        <v>684</v>
      </c>
      <c r="F364" s="266" t="s">
        <v>60</v>
      </c>
      <c r="G364" s="267">
        <v>45253</v>
      </c>
      <c r="H364" s="265" t="s">
        <v>31</v>
      </c>
      <c r="I364" s="268" t="s">
        <v>341</v>
      </c>
      <c r="J364" s="268" t="s">
        <v>50</v>
      </c>
      <c r="K364" s="269" t="s">
        <v>956</v>
      </c>
      <c r="L364" s="270" t="s">
        <v>100</v>
      </c>
      <c r="M364" s="271"/>
      <c r="N364" s="271"/>
      <c r="O364" s="271"/>
      <c r="P364" s="271">
        <v>2700000</v>
      </c>
      <c r="Q364" s="271">
        <v>2700000</v>
      </c>
      <c r="R364" s="271">
        <v>2700000</v>
      </c>
      <c r="S364" s="272"/>
    </row>
    <row r="365" spans="1:19" s="213" customFormat="1" ht="20.100000000000001" customHeight="1">
      <c r="A365" s="1042"/>
      <c r="B365" s="809" t="s">
        <v>957</v>
      </c>
      <c r="C365" s="824" t="s">
        <v>958</v>
      </c>
      <c r="D365" s="824" t="s">
        <v>959</v>
      </c>
      <c r="E365" s="827" t="s">
        <v>960</v>
      </c>
      <c r="F365" s="828" t="s">
        <v>961</v>
      </c>
      <c r="G365" s="830">
        <v>43101</v>
      </c>
      <c r="H365" s="830" t="s">
        <v>795</v>
      </c>
      <c r="I365" s="252" t="s">
        <v>501</v>
      </c>
      <c r="J365" s="252" t="s">
        <v>33</v>
      </c>
      <c r="K365" s="252" t="s">
        <v>962</v>
      </c>
      <c r="L365" s="252" t="s">
        <v>642</v>
      </c>
      <c r="M365" s="238">
        <v>655300</v>
      </c>
      <c r="N365" s="238">
        <v>490896.96</v>
      </c>
      <c r="O365" s="238">
        <v>2656300</v>
      </c>
      <c r="P365" s="238"/>
      <c r="Q365" s="238"/>
      <c r="R365" s="238"/>
      <c r="S365" s="273"/>
    </row>
    <row r="366" spans="1:19" s="213" customFormat="1" ht="20.100000000000001" customHeight="1">
      <c r="A366" s="1042"/>
      <c r="B366" s="809"/>
      <c r="C366" s="824"/>
      <c r="D366" s="824"/>
      <c r="E366" s="811"/>
      <c r="F366" s="828"/>
      <c r="G366" s="830"/>
      <c r="H366" s="830"/>
      <c r="I366" s="219" t="s">
        <v>501</v>
      </c>
      <c r="J366" s="219" t="s">
        <v>33</v>
      </c>
      <c r="K366" s="219" t="s">
        <v>962</v>
      </c>
      <c r="L366" s="219" t="s">
        <v>649</v>
      </c>
      <c r="M366" s="220"/>
      <c r="N366" s="220"/>
      <c r="O366" s="220"/>
      <c r="P366" s="220">
        <v>3856300</v>
      </c>
      <c r="Q366" s="220">
        <v>4106300</v>
      </c>
      <c r="R366" s="220">
        <v>4486300</v>
      </c>
      <c r="S366" s="227">
        <v>3</v>
      </c>
    </row>
    <row r="367" spans="1:19" s="213" customFormat="1" ht="20.100000000000001" customHeight="1">
      <c r="A367" s="1042"/>
      <c r="B367" s="809"/>
      <c r="C367" s="824"/>
      <c r="D367" s="824"/>
      <c r="E367" s="811"/>
      <c r="F367" s="828"/>
      <c r="G367" s="830"/>
      <c r="H367" s="830"/>
      <c r="I367" s="252" t="s">
        <v>341</v>
      </c>
      <c r="J367" s="244" t="s">
        <v>32</v>
      </c>
      <c r="K367" s="219" t="s">
        <v>963</v>
      </c>
      <c r="L367" s="244" t="s">
        <v>642</v>
      </c>
      <c r="M367" s="220">
        <v>3297300</v>
      </c>
      <c r="N367" s="220">
        <v>2896624.79</v>
      </c>
      <c r="O367" s="220">
        <v>5597000</v>
      </c>
      <c r="P367" s="220"/>
      <c r="Q367" s="220"/>
      <c r="R367" s="220"/>
      <c r="S367" s="227"/>
    </row>
    <row r="368" spans="1:19" s="213" customFormat="1" ht="20.100000000000001" customHeight="1">
      <c r="A368" s="1042"/>
      <c r="B368" s="809"/>
      <c r="C368" s="824"/>
      <c r="D368" s="824"/>
      <c r="E368" s="811"/>
      <c r="F368" s="828"/>
      <c r="G368" s="830"/>
      <c r="H368" s="830"/>
      <c r="I368" s="252" t="s">
        <v>341</v>
      </c>
      <c r="J368" s="244" t="s">
        <v>32</v>
      </c>
      <c r="K368" s="219" t="s">
        <v>963</v>
      </c>
      <c r="L368" s="244" t="s">
        <v>649</v>
      </c>
      <c r="M368" s="220"/>
      <c r="N368" s="220"/>
      <c r="O368" s="220"/>
      <c r="P368" s="220">
        <v>6797000</v>
      </c>
      <c r="Q368" s="220">
        <v>6921400</v>
      </c>
      <c r="R368" s="220">
        <v>7310500</v>
      </c>
      <c r="S368" s="221">
        <v>3</v>
      </c>
    </row>
    <row r="369" spans="1:19" s="213" customFormat="1" ht="20.100000000000001" customHeight="1">
      <c r="A369" s="1042"/>
      <c r="B369" s="809"/>
      <c r="C369" s="824"/>
      <c r="D369" s="824"/>
      <c r="E369" s="811"/>
      <c r="F369" s="828"/>
      <c r="G369" s="830"/>
      <c r="H369" s="830"/>
      <c r="I369" s="245" t="s">
        <v>341</v>
      </c>
      <c r="J369" s="244" t="s">
        <v>32</v>
      </c>
      <c r="K369" s="219" t="s">
        <v>964</v>
      </c>
      <c r="L369" s="244" t="s">
        <v>642</v>
      </c>
      <c r="M369" s="220">
        <v>1098900</v>
      </c>
      <c r="N369" s="220">
        <v>866822.14</v>
      </c>
      <c r="O369" s="220">
        <v>1771300</v>
      </c>
      <c r="P369" s="220"/>
      <c r="Q369" s="220"/>
      <c r="R369" s="220"/>
      <c r="S369" s="221"/>
    </row>
    <row r="370" spans="1:19" s="213" customFormat="1" ht="20.100000000000001" customHeight="1">
      <c r="A370" s="1042"/>
      <c r="B370" s="809"/>
      <c r="C370" s="824"/>
      <c r="D370" s="824"/>
      <c r="E370" s="811"/>
      <c r="F370" s="828"/>
      <c r="G370" s="830"/>
      <c r="H370" s="830"/>
      <c r="I370" s="245" t="s">
        <v>341</v>
      </c>
      <c r="J370" s="244" t="s">
        <v>32</v>
      </c>
      <c r="K370" s="219" t="s">
        <v>964</v>
      </c>
      <c r="L370" s="244" t="s">
        <v>649</v>
      </c>
      <c r="M370" s="220"/>
      <c r="N370" s="220"/>
      <c r="O370" s="220"/>
      <c r="P370" s="220">
        <v>2471300</v>
      </c>
      <c r="Q370" s="220">
        <v>2581300</v>
      </c>
      <c r="R370" s="220">
        <v>2841300</v>
      </c>
      <c r="S370" s="221">
        <v>3</v>
      </c>
    </row>
    <row r="371" spans="1:19" s="213" customFormat="1" ht="20.100000000000001" customHeight="1">
      <c r="A371" s="1042"/>
      <c r="B371" s="809"/>
      <c r="C371" s="824"/>
      <c r="D371" s="824"/>
      <c r="E371" s="811"/>
      <c r="F371" s="828"/>
      <c r="G371" s="830"/>
      <c r="H371" s="830"/>
      <c r="I371" s="244" t="s">
        <v>341</v>
      </c>
      <c r="J371" s="244" t="s">
        <v>32</v>
      </c>
      <c r="K371" s="219" t="s">
        <v>965</v>
      </c>
      <c r="L371" s="245" t="s">
        <v>642</v>
      </c>
      <c r="M371" s="220">
        <v>3925400</v>
      </c>
      <c r="N371" s="238">
        <v>3560181.4</v>
      </c>
      <c r="O371" s="220">
        <v>6425700</v>
      </c>
      <c r="P371" s="220"/>
      <c r="Q371" s="220"/>
      <c r="R371" s="220"/>
      <c r="S371" s="221"/>
    </row>
    <row r="372" spans="1:19" s="213" customFormat="1" ht="20.100000000000001" customHeight="1">
      <c r="A372" s="1042"/>
      <c r="B372" s="825"/>
      <c r="C372" s="824"/>
      <c r="D372" s="824"/>
      <c r="E372" s="811"/>
      <c r="F372" s="828"/>
      <c r="G372" s="830"/>
      <c r="H372" s="830"/>
      <c r="I372" s="244" t="s">
        <v>341</v>
      </c>
      <c r="J372" s="244" t="s">
        <v>32</v>
      </c>
      <c r="K372" s="219" t="s">
        <v>965</v>
      </c>
      <c r="L372" s="245" t="s">
        <v>649</v>
      </c>
      <c r="M372" s="220"/>
      <c r="N372" s="238"/>
      <c r="O372" s="220"/>
      <c r="P372" s="220">
        <v>8125100</v>
      </c>
      <c r="Q372" s="220">
        <v>8385800</v>
      </c>
      <c r="R372" s="220">
        <v>8947500</v>
      </c>
      <c r="S372" s="221">
        <v>3</v>
      </c>
    </row>
    <row r="373" spans="1:19" s="214" customFormat="1" ht="20.100000000000001" customHeight="1">
      <c r="A373" s="1042"/>
      <c r="B373" s="808" t="s">
        <v>966</v>
      </c>
      <c r="C373" s="824"/>
      <c r="D373" s="824"/>
      <c r="E373" s="811"/>
      <c r="F373" s="828"/>
      <c r="G373" s="830"/>
      <c r="H373" s="830"/>
      <c r="I373" s="217" t="s">
        <v>341</v>
      </c>
      <c r="J373" s="217" t="s">
        <v>32</v>
      </c>
      <c r="K373" s="217" t="s">
        <v>963</v>
      </c>
      <c r="L373" s="217" t="s">
        <v>649</v>
      </c>
      <c r="M373" s="254"/>
      <c r="N373" s="220"/>
      <c r="O373" s="254"/>
      <c r="P373" s="220">
        <v>1587500</v>
      </c>
      <c r="Q373" s="220">
        <v>1653800</v>
      </c>
      <c r="R373" s="220">
        <v>1770700</v>
      </c>
      <c r="S373" s="221">
        <v>3</v>
      </c>
    </row>
    <row r="374" spans="1:19" s="214" customFormat="1" ht="20.100000000000001" customHeight="1">
      <c r="A374" s="1042"/>
      <c r="B374" s="825"/>
      <c r="C374" s="826"/>
      <c r="D374" s="824"/>
      <c r="E374" s="811"/>
      <c r="F374" s="828"/>
      <c r="G374" s="830"/>
      <c r="H374" s="830"/>
      <c r="I374" s="217" t="s">
        <v>341</v>
      </c>
      <c r="J374" s="217" t="s">
        <v>32</v>
      </c>
      <c r="K374" s="219" t="s">
        <v>965</v>
      </c>
      <c r="L374" s="217" t="s">
        <v>649</v>
      </c>
      <c r="M374" s="254"/>
      <c r="N374" s="220"/>
      <c r="O374" s="254"/>
      <c r="P374" s="220">
        <v>3690000</v>
      </c>
      <c r="Q374" s="220">
        <v>3858800</v>
      </c>
      <c r="R374" s="220">
        <v>4131600</v>
      </c>
      <c r="S374" s="221">
        <v>3</v>
      </c>
    </row>
    <row r="375" spans="1:19" s="213" customFormat="1" ht="20.100000000000001" customHeight="1">
      <c r="A375" s="1042"/>
      <c r="B375" s="808" t="s">
        <v>967</v>
      </c>
      <c r="C375" s="823" t="s">
        <v>968</v>
      </c>
      <c r="D375" s="824"/>
      <c r="E375" s="811"/>
      <c r="F375" s="828"/>
      <c r="G375" s="830"/>
      <c r="H375" s="830"/>
      <c r="I375" s="219" t="s">
        <v>501</v>
      </c>
      <c r="J375" s="219" t="s">
        <v>33</v>
      </c>
      <c r="K375" s="219" t="s">
        <v>969</v>
      </c>
      <c r="L375" s="217" t="s">
        <v>642</v>
      </c>
      <c r="M375" s="220">
        <v>195700</v>
      </c>
      <c r="N375" s="220">
        <v>146624.72</v>
      </c>
      <c r="O375" s="220">
        <v>793500</v>
      </c>
      <c r="P375" s="220"/>
      <c r="Q375" s="220"/>
      <c r="R375" s="220"/>
      <c r="S375" s="227">
        <v>3</v>
      </c>
    </row>
    <row r="376" spans="1:19" s="213" customFormat="1" ht="20.100000000000001" customHeight="1">
      <c r="A376" s="1042"/>
      <c r="B376" s="809"/>
      <c r="C376" s="824"/>
      <c r="D376" s="824"/>
      <c r="E376" s="811"/>
      <c r="F376" s="828"/>
      <c r="G376" s="830"/>
      <c r="H376" s="830"/>
      <c r="I376" s="219" t="s">
        <v>501</v>
      </c>
      <c r="J376" s="219" t="s">
        <v>33</v>
      </c>
      <c r="K376" s="219" t="s">
        <v>969</v>
      </c>
      <c r="L376" s="217" t="s">
        <v>649</v>
      </c>
      <c r="M376" s="220"/>
      <c r="N376" s="220"/>
      <c r="O376" s="220"/>
      <c r="P376" s="220">
        <v>964100</v>
      </c>
      <c r="Q376" s="220">
        <v>1026500</v>
      </c>
      <c r="R376" s="220">
        <v>1121600</v>
      </c>
      <c r="S376" s="227"/>
    </row>
    <row r="377" spans="1:19" s="213" customFormat="1" ht="20.100000000000001" customHeight="1">
      <c r="A377" s="1042"/>
      <c r="B377" s="809"/>
      <c r="C377" s="824"/>
      <c r="D377" s="824"/>
      <c r="E377" s="811"/>
      <c r="F377" s="828"/>
      <c r="G377" s="830"/>
      <c r="H377" s="830"/>
      <c r="I377" s="219" t="s">
        <v>341</v>
      </c>
      <c r="J377" s="244" t="s">
        <v>32</v>
      </c>
      <c r="K377" s="219" t="s">
        <v>970</v>
      </c>
      <c r="L377" s="244" t="s">
        <v>642</v>
      </c>
      <c r="M377" s="220">
        <v>985000</v>
      </c>
      <c r="N377" s="220">
        <v>865225.34</v>
      </c>
      <c r="O377" s="220">
        <v>1671800</v>
      </c>
      <c r="P377" s="254"/>
      <c r="Q377" s="254"/>
      <c r="R377" s="254"/>
      <c r="S377" s="227">
        <v>3</v>
      </c>
    </row>
    <row r="378" spans="1:19" s="213" customFormat="1" ht="20.100000000000001" customHeight="1">
      <c r="A378" s="1042"/>
      <c r="B378" s="809"/>
      <c r="C378" s="824"/>
      <c r="D378" s="824"/>
      <c r="E378" s="811"/>
      <c r="F378" s="828"/>
      <c r="G378" s="830"/>
      <c r="H378" s="830"/>
      <c r="I378" s="219" t="s">
        <v>341</v>
      </c>
      <c r="J378" s="244" t="s">
        <v>32</v>
      </c>
      <c r="K378" s="219" t="s">
        <v>970</v>
      </c>
      <c r="L378" s="244" t="s">
        <v>649</v>
      </c>
      <c r="M378" s="220"/>
      <c r="N378" s="220"/>
      <c r="O378" s="220"/>
      <c r="P378" s="254">
        <v>1699200</v>
      </c>
      <c r="Q378" s="254">
        <v>1730400</v>
      </c>
      <c r="R378" s="254">
        <v>1827600</v>
      </c>
      <c r="S378" s="227"/>
    </row>
    <row r="379" spans="1:19" s="213" customFormat="1" ht="20.100000000000001" customHeight="1">
      <c r="A379" s="1042"/>
      <c r="B379" s="809"/>
      <c r="C379" s="824"/>
      <c r="D379" s="824"/>
      <c r="E379" s="811"/>
      <c r="F379" s="828"/>
      <c r="G379" s="830"/>
      <c r="H379" s="830"/>
      <c r="I379" s="244" t="s">
        <v>341</v>
      </c>
      <c r="J379" s="244" t="s">
        <v>32</v>
      </c>
      <c r="K379" s="219" t="s">
        <v>971</v>
      </c>
      <c r="L379" s="244" t="s">
        <v>642</v>
      </c>
      <c r="M379" s="220">
        <v>328200</v>
      </c>
      <c r="N379" s="220">
        <v>258927.45</v>
      </c>
      <c r="O379" s="220">
        <v>529100</v>
      </c>
      <c r="P379" s="220"/>
      <c r="Q379" s="220"/>
      <c r="R379" s="220"/>
      <c r="S379" s="221">
        <v>3</v>
      </c>
    </row>
    <row r="380" spans="1:19" s="213" customFormat="1" ht="20.100000000000001" customHeight="1">
      <c r="A380" s="1042"/>
      <c r="B380" s="809"/>
      <c r="C380" s="824"/>
      <c r="D380" s="824"/>
      <c r="E380" s="811"/>
      <c r="F380" s="828"/>
      <c r="G380" s="830"/>
      <c r="H380" s="830"/>
      <c r="I380" s="244" t="s">
        <v>341</v>
      </c>
      <c r="J380" s="244" t="s">
        <v>32</v>
      </c>
      <c r="K380" s="219" t="s">
        <v>971</v>
      </c>
      <c r="L380" s="244" t="s">
        <v>649</v>
      </c>
      <c r="M380" s="220"/>
      <c r="N380" s="220"/>
      <c r="O380" s="220"/>
      <c r="P380" s="220">
        <v>617900</v>
      </c>
      <c r="Q380" s="220">
        <v>645300</v>
      </c>
      <c r="R380" s="220">
        <v>710300</v>
      </c>
      <c r="S380" s="221"/>
    </row>
    <row r="381" spans="1:19" s="213" customFormat="1" ht="20.100000000000001" customHeight="1">
      <c r="A381" s="1042"/>
      <c r="B381" s="809"/>
      <c r="C381" s="824"/>
      <c r="D381" s="824"/>
      <c r="E381" s="811"/>
      <c r="F381" s="828"/>
      <c r="G381" s="830"/>
      <c r="H381" s="830"/>
      <c r="I381" s="244" t="s">
        <v>341</v>
      </c>
      <c r="J381" s="244" t="s">
        <v>32</v>
      </c>
      <c r="K381" s="219" t="s">
        <v>972</v>
      </c>
      <c r="L381" s="244" t="s">
        <v>642</v>
      </c>
      <c r="M381" s="220">
        <v>1172600</v>
      </c>
      <c r="N381" s="220">
        <v>1063424.75</v>
      </c>
      <c r="O381" s="220">
        <v>1919400</v>
      </c>
      <c r="P381" s="254"/>
      <c r="Q381" s="220"/>
      <c r="R381" s="220"/>
      <c r="S381" s="221">
        <v>3</v>
      </c>
    </row>
    <row r="382" spans="1:19" s="213" customFormat="1" ht="20.100000000000001" customHeight="1">
      <c r="A382" s="1042"/>
      <c r="B382" s="825"/>
      <c r="C382" s="826"/>
      <c r="D382" s="826"/>
      <c r="E382" s="819"/>
      <c r="F382" s="829"/>
      <c r="G382" s="831"/>
      <c r="H382" s="831"/>
      <c r="I382" s="244" t="s">
        <v>341</v>
      </c>
      <c r="J382" s="244" t="s">
        <v>32</v>
      </c>
      <c r="K382" s="219" t="s">
        <v>972</v>
      </c>
      <c r="L382" s="244" t="s">
        <v>649</v>
      </c>
      <c r="M382" s="220"/>
      <c r="N382" s="220"/>
      <c r="O382" s="220"/>
      <c r="P382" s="254">
        <v>2031200</v>
      </c>
      <c r="Q382" s="220">
        <v>2096500</v>
      </c>
      <c r="R382" s="220">
        <v>2236900</v>
      </c>
      <c r="S382" s="227"/>
    </row>
    <row r="383" spans="1:19" s="213" customFormat="1" ht="61.5" customHeight="1">
      <c r="A383" s="1042"/>
      <c r="B383" s="808" t="s">
        <v>973</v>
      </c>
      <c r="C383" s="810" t="s">
        <v>974</v>
      </c>
      <c r="D383" s="741" t="s">
        <v>975</v>
      </c>
      <c r="E383" s="788" t="s">
        <v>976</v>
      </c>
      <c r="F383" s="812" t="s">
        <v>961</v>
      </c>
      <c r="G383" s="796">
        <v>44589</v>
      </c>
      <c r="H383" s="796" t="s">
        <v>31</v>
      </c>
      <c r="I383" s="219" t="s">
        <v>501</v>
      </c>
      <c r="J383" s="219" t="s">
        <v>33</v>
      </c>
      <c r="K383" s="219" t="s">
        <v>977</v>
      </c>
      <c r="L383" s="219" t="s">
        <v>184</v>
      </c>
      <c r="M383" s="220">
        <v>150200</v>
      </c>
      <c r="N383" s="254">
        <v>140134.44</v>
      </c>
      <c r="O383" s="220">
        <v>176500</v>
      </c>
      <c r="P383" s="220">
        <v>176500</v>
      </c>
      <c r="Q383" s="220">
        <v>176500</v>
      </c>
      <c r="R383" s="220">
        <v>176500</v>
      </c>
      <c r="S383" s="227">
        <v>3</v>
      </c>
    </row>
    <row r="384" spans="1:19" s="214" customFormat="1" ht="30" customHeight="1">
      <c r="A384" s="1042"/>
      <c r="B384" s="809"/>
      <c r="C384" s="811"/>
      <c r="D384" s="742"/>
      <c r="E384" s="789"/>
      <c r="F384" s="813"/>
      <c r="G384" s="797"/>
      <c r="H384" s="797"/>
      <c r="I384" s="217" t="s">
        <v>341</v>
      </c>
      <c r="J384" s="217" t="s">
        <v>32</v>
      </c>
      <c r="K384" s="217" t="s">
        <v>977</v>
      </c>
      <c r="L384" s="217" t="s">
        <v>184</v>
      </c>
      <c r="M384" s="254">
        <v>25800</v>
      </c>
      <c r="N384" s="220">
        <v>25087.89</v>
      </c>
      <c r="O384" s="254">
        <v>38500</v>
      </c>
      <c r="P384" s="254">
        <v>38500</v>
      </c>
      <c r="Q384" s="254">
        <v>38500</v>
      </c>
      <c r="R384" s="254">
        <v>38500</v>
      </c>
      <c r="S384" s="221">
        <v>3</v>
      </c>
    </row>
    <row r="385" spans="1:19" s="214" customFormat="1" ht="120.75" customHeight="1" thickBot="1">
      <c r="A385" s="1042"/>
      <c r="B385" s="809"/>
      <c r="C385" s="811"/>
      <c r="D385" s="742"/>
      <c r="E385" s="789"/>
      <c r="F385" s="813"/>
      <c r="G385" s="797"/>
      <c r="H385" s="797"/>
      <c r="I385" s="217" t="s">
        <v>23</v>
      </c>
      <c r="J385" s="217" t="s">
        <v>33</v>
      </c>
      <c r="K385" s="217" t="s">
        <v>977</v>
      </c>
      <c r="L385" s="217" t="s">
        <v>946</v>
      </c>
      <c r="M385" s="254">
        <v>28100</v>
      </c>
      <c r="N385" s="254">
        <v>28100</v>
      </c>
      <c r="O385" s="254">
        <v>35200</v>
      </c>
      <c r="P385" s="254">
        <v>35200</v>
      </c>
      <c r="Q385" s="254">
        <v>35200</v>
      </c>
      <c r="R385" s="254">
        <v>35200</v>
      </c>
      <c r="S385" s="221">
        <v>3</v>
      </c>
    </row>
    <row r="386" spans="1:19" s="214" customFormat="1" ht="25.5" customHeight="1">
      <c r="A386" s="1042"/>
      <c r="B386" s="814" t="s">
        <v>978</v>
      </c>
      <c r="C386" s="815"/>
      <c r="D386" s="815"/>
      <c r="E386" s="815"/>
      <c r="F386" s="815"/>
      <c r="G386" s="815"/>
      <c r="H386" s="815"/>
      <c r="I386" s="815"/>
      <c r="J386" s="815"/>
      <c r="K386" s="815"/>
      <c r="L386" s="815"/>
      <c r="M386" s="215">
        <f>M387+M388+M389+M390+M391+M392+M393+M394+M395+M396+M397+M398+M399+M400+M401+M402+M403+M404+M405+M406</f>
        <v>0</v>
      </c>
      <c r="N386" s="215">
        <f t="shared" ref="N386:R386" si="20">N387+N388+N389+N390+N391+N392+N393+N394+N395+N396+N397+N398+N399+N400+N401+N402+N403+N404+N405+N406</f>
        <v>0</v>
      </c>
      <c r="O386" s="215">
        <f t="shared" si="20"/>
        <v>9727838</v>
      </c>
      <c r="P386" s="215">
        <f t="shared" si="20"/>
        <v>21156300</v>
      </c>
      <c r="Q386" s="215">
        <f t="shared" si="20"/>
        <v>20955200</v>
      </c>
      <c r="R386" s="216">
        <f t="shared" si="20"/>
        <v>22444200</v>
      </c>
      <c r="S386" s="274"/>
    </row>
    <row r="387" spans="1:19" s="213" customFormat="1" ht="27" customHeight="1">
      <c r="A387" s="1042"/>
      <c r="B387" s="275" t="s">
        <v>979</v>
      </c>
      <c r="C387" s="255" t="s">
        <v>980</v>
      </c>
      <c r="D387" s="741" t="s">
        <v>981</v>
      </c>
      <c r="E387" s="788" t="s">
        <v>982</v>
      </c>
      <c r="F387" s="812" t="s">
        <v>961</v>
      </c>
      <c r="G387" s="796" t="s">
        <v>983</v>
      </c>
      <c r="H387" s="796" t="s">
        <v>31</v>
      </c>
      <c r="I387" s="219" t="s">
        <v>341</v>
      </c>
      <c r="J387" s="219" t="s">
        <v>32</v>
      </c>
      <c r="K387" s="219" t="s">
        <v>984</v>
      </c>
      <c r="L387" s="219" t="s">
        <v>649</v>
      </c>
      <c r="M387" s="220"/>
      <c r="N387" s="254"/>
      <c r="O387" s="220">
        <v>1303757</v>
      </c>
      <c r="P387" s="220">
        <v>3137200</v>
      </c>
      <c r="Q387" s="220">
        <v>3285400</v>
      </c>
      <c r="R387" s="276">
        <v>3539300</v>
      </c>
      <c r="S387" s="274">
        <v>3</v>
      </c>
    </row>
    <row r="388" spans="1:19" s="214" customFormat="1" ht="45" customHeight="1">
      <c r="A388" s="1042"/>
      <c r="B388" s="275" t="s">
        <v>985</v>
      </c>
      <c r="C388" s="255" t="s">
        <v>986</v>
      </c>
      <c r="D388" s="743"/>
      <c r="E388" s="789"/>
      <c r="F388" s="813"/>
      <c r="G388" s="797"/>
      <c r="H388" s="797"/>
      <c r="I388" s="219" t="s">
        <v>341</v>
      </c>
      <c r="J388" s="219" t="s">
        <v>32</v>
      </c>
      <c r="K388" s="219" t="s">
        <v>902</v>
      </c>
      <c r="L388" s="219" t="s">
        <v>642</v>
      </c>
      <c r="M388" s="220"/>
      <c r="N388" s="220"/>
      <c r="O388" s="220"/>
      <c r="P388" s="220">
        <v>5800</v>
      </c>
      <c r="Q388" s="220">
        <v>5900</v>
      </c>
      <c r="R388" s="276">
        <v>5900</v>
      </c>
      <c r="S388" s="274">
        <v>3</v>
      </c>
    </row>
    <row r="389" spans="1:19" s="213" customFormat="1" ht="21.95" customHeight="1">
      <c r="A389" s="1042"/>
      <c r="B389" s="816" t="s">
        <v>987</v>
      </c>
      <c r="C389" s="818" t="s">
        <v>988</v>
      </c>
      <c r="D389" s="741" t="s">
        <v>989</v>
      </c>
      <c r="E389" s="789"/>
      <c r="F389" s="813"/>
      <c r="G389" s="797"/>
      <c r="H389" s="797"/>
      <c r="I389" s="219" t="s">
        <v>341</v>
      </c>
      <c r="J389" s="219" t="s">
        <v>32</v>
      </c>
      <c r="K389" s="219" t="s">
        <v>990</v>
      </c>
      <c r="L389" s="219" t="s">
        <v>649</v>
      </c>
      <c r="M389" s="220"/>
      <c r="N389" s="254"/>
      <c r="O389" s="220">
        <v>4285186</v>
      </c>
      <c r="P389" s="220">
        <v>11672000</v>
      </c>
      <c r="Q389" s="220">
        <v>12258300</v>
      </c>
      <c r="R389" s="276">
        <v>13190600</v>
      </c>
      <c r="S389" s="274">
        <v>3</v>
      </c>
    </row>
    <row r="390" spans="1:19" s="213" customFormat="1" ht="21.95" customHeight="1">
      <c r="A390" s="1042"/>
      <c r="B390" s="817"/>
      <c r="C390" s="818"/>
      <c r="D390" s="742"/>
      <c r="E390" s="789"/>
      <c r="F390" s="813"/>
      <c r="G390" s="797"/>
      <c r="H390" s="797"/>
      <c r="I390" s="219" t="s">
        <v>341</v>
      </c>
      <c r="J390" s="219" t="s">
        <v>32</v>
      </c>
      <c r="K390" s="219" t="s">
        <v>990</v>
      </c>
      <c r="L390" s="219" t="s">
        <v>642</v>
      </c>
      <c r="M390" s="220"/>
      <c r="N390" s="254"/>
      <c r="O390" s="220"/>
      <c r="P390" s="220">
        <v>590000</v>
      </c>
      <c r="Q390" s="220"/>
      <c r="R390" s="276"/>
      <c r="S390" s="274">
        <v>3</v>
      </c>
    </row>
    <row r="391" spans="1:19" s="214" customFormat="1" ht="27.75" customHeight="1">
      <c r="A391" s="1042"/>
      <c r="B391" s="275" t="s">
        <v>991</v>
      </c>
      <c r="C391" s="218" t="s">
        <v>992</v>
      </c>
      <c r="D391" s="742"/>
      <c r="E391" s="789"/>
      <c r="F391" s="813"/>
      <c r="G391" s="797"/>
      <c r="H391" s="797"/>
      <c r="I391" s="219" t="s">
        <v>341</v>
      </c>
      <c r="J391" s="219" t="s">
        <v>32</v>
      </c>
      <c r="K391" s="219" t="s">
        <v>993</v>
      </c>
      <c r="L391" s="219" t="s">
        <v>642</v>
      </c>
      <c r="M391" s="220"/>
      <c r="N391" s="220"/>
      <c r="O391" s="220">
        <v>500000</v>
      </c>
      <c r="P391" s="220"/>
      <c r="Q391" s="220"/>
      <c r="R391" s="276"/>
      <c r="S391" s="274">
        <v>3</v>
      </c>
    </row>
    <row r="392" spans="1:19" s="213" customFormat="1" ht="46.5" customHeight="1">
      <c r="A392" s="1042"/>
      <c r="B392" s="275" t="s">
        <v>994</v>
      </c>
      <c r="C392" s="277" t="s">
        <v>835</v>
      </c>
      <c r="D392" s="742"/>
      <c r="E392" s="789"/>
      <c r="F392" s="813"/>
      <c r="G392" s="797"/>
      <c r="H392" s="797"/>
      <c r="I392" s="244" t="s">
        <v>341</v>
      </c>
      <c r="J392" s="244" t="s">
        <v>32</v>
      </c>
      <c r="K392" s="219" t="s">
        <v>995</v>
      </c>
      <c r="L392" s="245" t="s">
        <v>642</v>
      </c>
      <c r="M392" s="238"/>
      <c r="N392" s="238"/>
      <c r="O392" s="238"/>
      <c r="P392" s="238">
        <v>235000</v>
      </c>
      <c r="Q392" s="238"/>
      <c r="R392" s="278"/>
      <c r="S392" s="279">
        <v>3</v>
      </c>
    </row>
    <row r="393" spans="1:19" s="213" customFormat="1" ht="34.5" customHeight="1">
      <c r="A393" s="1042"/>
      <c r="B393" s="275" t="s">
        <v>996</v>
      </c>
      <c r="C393" s="256" t="s">
        <v>997</v>
      </c>
      <c r="D393" s="742"/>
      <c r="E393" s="789"/>
      <c r="F393" s="813"/>
      <c r="G393" s="797"/>
      <c r="H393" s="797"/>
      <c r="I393" s="244" t="s">
        <v>341</v>
      </c>
      <c r="J393" s="244" t="s">
        <v>32</v>
      </c>
      <c r="K393" s="219" t="s">
        <v>998</v>
      </c>
      <c r="L393" s="245" t="s">
        <v>642</v>
      </c>
      <c r="M393" s="238"/>
      <c r="N393" s="238"/>
      <c r="O393" s="238"/>
      <c r="P393" s="238">
        <v>10000</v>
      </c>
      <c r="Q393" s="238"/>
      <c r="R393" s="278"/>
      <c r="S393" s="280">
        <v>3</v>
      </c>
    </row>
    <row r="394" spans="1:19" s="213" customFormat="1" ht="50.25" customHeight="1">
      <c r="A394" s="1042"/>
      <c r="B394" s="261" t="s">
        <v>999</v>
      </c>
      <c r="C394" s="256" t="s">
        <v>851</v>
      </c>
      <c r="D394" s="742"/>
      <c r="E394" s="789"/>
      <c r="F394" s="813"/>
      <c r="G394" s="797"/>
      <c r="H394" s="797"/>
      <c r="I394" s="244" t="s">
        <v>341</v>
      </c>
      <c r="J394" s="244" t="s">
        <v>32</v>
      </c>
      <c r="K394" s="219" t="s">
        <v>1000</v>
      </c>
      <c r="L394" s="245" t="s">
        <v>642</v>
      </c>
      <c r="M394" s="238"/>
      <c r="N394" s="238"/>
      <c r="O394" s="238"/>
      <c r="P394" s="238">
        <v>20000</v>
      </c>
      <c r="Q394" s="238"/>
      <c r="R394" s="278"/>
      <c r="S394" s="280">
        <v>3</v>
      </c>
    </row>
    <row r="395" spans="1:19" s="213" customFormat="1" ht="51" customHeight="1">
      <c r="A395" s="1042"/>
      <c r="B395" s="275" t="s">
        <v>1001</v>
      </c>
      <c r="C395" s="256" t="s">
        <v>861</v>
      </c>
      <c r="D395" s="742"/>
      <c r="E395" s="789"/>
      <c r="F395" s="813"/>
      <c r="G395" s="797"/>
      <c r="H395" s="797"/>
      <c r="I395" s="244" t="s">
        <v>341</v>
      </c>
      <c r="J395" s="244" t="s">
        <v>32</v>
      </c>
      <c r="K395" s="219" t="s">
        <v>1002</v>
      </c>
      <c r="L395" s="245" t="s">
        <v>642</v>
      </c>
      <c r="M395" s="238"/>
      <c r="N395" s="238"/>
      <c r="O395" s="238"/>
      <c r="P395" s="238">
        <v>160000</v>
      </c>
      <c r="Q395" s="238"/>
      <c r="R395" s="278"/>
      <c r="S395" s="280">
        <v>3</v>
      </c>
    </row>
    <row r="396" spans="1:19" s="214" customFormat="1" ht="87.75" customHeight="1">
      <c r="A396" s="1042"/>
      <c r="B396" s="261" t="s">
        <v>1003</v>
      </c>
      <c r="C396" s="257" t="s">
        <v>1004</v>
      </c>
      <c r="D396" s="742"/>
      <c r="E396" s="789"/>
      <c r="F396" s="813"/>
      <c r="G396" s="797"/>
      <c r="H396" s="797"/>
      <c r="I396" s="217" t="s">
        <v>341</v>
      </c>
      <c r="J396" s="217" t="s">
        <v>32</v>
      </c>
      <c r="K396" s="217" t="s">
        <v>1005</v>
      </c>
      <c r="L396" s="217" t="s">
        <v>642</v>
      </c>
      <c r="M396" s="220"/>
      <c r="N396" s="220"/>
      <c r="O396" s="220"/>
      <c r="P396" s="220">
        <v>175000</v>
      </c>
      <c r="Q396" s="220"/>
      <c r="R396" s="276"/>
      <c r="S396" s="281">
        <v>3</v>
      </c>
    </row>
    <row r="397" spans="1:19" s="214" customFormat="1" ht="21.95" customHeight="1">
      <c r="A397" s="1042"/>
      <c r="B397" s="816" t="s">
        <v>1006</v>
      </c>
      <c r="C397" s="810" t="s">
        <v>1007</v>
      </c>
      <c r="D397" s="742"/>
      <c r="E397" s="789"/>
      <c r="F397" s="813"/>
      <c r="G397" s="797"/>
      <c r="H397" s="797"/>
      <c r="I397" s="219" t="s">
        <v>341</v>
      </c>
      <c r="J397" s="219" t="s">
        <v>50</v>
      </c>
      <c r="K397" s="219" t="s">
        <v>1008</v>
      </c>
      <c r="L397" s="219" t="s">
        <v>182</v>
      </c>
      <c r="M397" s="220"/>
      <c r="N397" s="220"/>
      <c r="O397" s="220">
        <v>178518</v>
      </c>
      <c r="P397" s="220">
        <v>487100</v>
      </c>
      <c r="Q397" s="220">
        <v>511900</v>
      </c>
      <c r="R397" s="276">
        <v>538100</v>
      </c>
      <c r="S397" s="274">
        <v>3</v>
      </c>
    </row>
    <row r="398" spans="1:19" s="214" customFormat="1" ht="21.95" customHeight="1">
      <c r="A398" s="1042"/>
      <c r="B398" s="817"/>
      <c r="C398" s="819"/>
      <c r="D398" s="742"/>
      <c r="E398" s="789"/>
      <c r="F398" s="813"/>
      <c r="G398" s="797"/>
      <c r="H398" s="797"/>
      <c r="I398" s="219" t="s">
        <v>341</v>
      </c>
      <c r="J398" s="219" t="s">
        <v>50</v>
      </c>
      <c r="K398" s="219" t="s">
        <v>1008</v>
      </c>
      <c r="L398" s="219" t="s">
        <v>183</v>
      </c>
      <c r="M398" s="220"/>
      <c r="N398" s="220"/>
      <c r="O398" s="220">
        <v>53913</v>
      </c>
      <c r="P398" s="220">
        <v>147100</v>
      </c>
      <c r="Q398" s="220">
        <v>154600</v>
      </c>
      <c r="R398" s="276">
        <v>162500</v>
      </c>
      <c r="S398" s="274">
        <v>3</v>
      </c>
    </row>
    <row r="399" spans="1:19" s="214" customFormat="1" ht="21.95" customHeight="1">
      <c r="A399" s="1042"/>
      <c r="B399" s="816" t="s">
        <v>1009</v>
      </c>
      <c r="C399" s="820" t="s">
        <v>1010</v>
      </c>
      <c r="D399" s="742"/>
      <c r="E399" s="789"/>
      <c r="F399" s="813"/>
      <c r="G399" s="797"/>
      <c r="H399" s="797"/>
      <c r="I399" s="219" t="s">
        <v>341</v>
      </c>
      <c r="J399" s="219" t="s">
        <v>50</v>
      </c>
      <c r="K399" s="219" t="s">
        <v>1011</v>
      </c>
      <c r="L399" s="219" t="s">
        <v>182</v>
      </c>
      <c r="M399" s="220"/>
      <c r="N399" s="220"/>
      <c r="O399" s="220">
        <v>987767</v>
      </c>
      <c r="P399" s="220">
        <v>2456000</v>
      </c>
      <c r="Q399" s="220">
        <v>2581300</v>
      </c>
      <c r="R399" s="276">
        <v>2712900</v>
      </c>
      <c r="S399" s="274">
        <v>3</v>
      </c>
    </row>
    <row r="400" spans="1:19" s="214" customFormat="1" ht="21.95" customHeight="1">
      <c r="A400" s="1042"/>
      <c r="B400" s="817"/>
      <c r="C400" s="821"/>
      <c r="D400" s="743"/>
      <c r="E400" s="789"/>
      <c r="F400" s="813"/>
      <c r="G400" s="797"/>
      <c r="H400" s="797"/>
      <c r="I400" s="219" t="s">
        <v>341</v>
      </c>
      <c r="J400" s="219" t="s">
        <v>50</v>
      </c>
      <c r="K400" s="219" t="s">
        <v>1011</v>
      </c>
      <c r="L400" s="219" t="s">
        <v>183</v>
      </c>
      <c r="M400" s="220"/>
      <c r="N400" s="220"/>
      <c r="O400" s="220">
        <v>298305</v>
      </c>
      <c r="P400" s="220">
        <v>741700</v>
      </c>
      <c r="Q400" s="220">
        <v>779500</v>
      </c>
      <c r="R400" s="276">
        <v>819300</v>
      </c>
      <c r="S400" s="274">
        <v>3</v>
      </c>
    </row>
    <row r="401" spans="1:19" s="214" customFormat="1" ht="80.25" customHeight="1">
      <c r="A401" s="1042"/>
      <c r="B401" s="816" t="s">
        <v>1012</v>
      </c>
      <c r="C401" s="810" t="s">
        <v>1013</v>
      </c>
      <c r="D401" s="109" t="s">
        <v>959</v>
      </c>
      <c r="E401" s="789"/>
      <c r="F401" s="813"/>
      <c r="G401" s="797"/>
      <c r="H401" s="797"/>
      <c r="I401" s="217" t="s">
        <v>341</v>
      </c>
      <c r="J401" s="217" t="s">
        <v>32</v>
      </c>
      <c r="K401" s="217" t="s">
        <v>1014</v>
      </c>
      <c r="L401" s="217" t="s">
        <v>642</v>
      </c>
      <c r="M401" s="254"/>
      <c r="N401" s="220"/>
      <c r="O401" s="254">
        <v>433151</v>
      </c>
      <c r="P401" s="220"/>
      <c r="Q401" s="220"/>
      <c r="R401" s="276"/>
      <c r="S401" s="274">
        <v>3</v>
      </c>
    </row>
    <row r="402" spans="1:19" s="214" customFormat="1" ht="35.25" customHeight="1">
      <c r="A402" s="1042"/>
      <c r="B402" s="817"/>
      <c r="C402" s="819"/>
      <c r="D402" s="110"/>
      <c r="E402" s="789"/>
      <c r="F402" s="813"/>
      <c r="G402" s="797"/>
      <c r="H402" s="797"/>
      <c r="I402" s="217" t="s">
        <v>341</v>
      </c>
      <c r="J402" s="217" t="s">
        <v>32</v>
      </c>
      <c r="K402" s="219" t="s">
        <v>1015</v>
      </c>
      <c r="L402" s="217" t="s">
        <v>642</v>
      </c>
      <c r="M402" s="254"/>
      <c r="N402" s="220"/>
      <c r="O402" s="254">
        <v>1154595</v>
      </c>
      <c r="P402" s="220"/>
      <c r="Q402" s="220"/>
      <c r="R402" s="276"/>
      <c r="S402" s="274">
        <v>3</v>
      </c>
    </row>
    <row r="403" spans="1:19" s="214" customFormat="1" ht="24" customHeight="1">
      <c r="A403" s="1042"/>
      <c r="B403" s="816" t="s">
        <v>1016</v>
      </c>
      <c r="C403" s="823" t="s">
        <v>1017</v>
      </c>
      <c r="D403" s="110"/>
      <c r="E403" s="789"/>
      <c r="F403" s="813"/>
      <c r="G403" s="797"/>
      <c r="H403" s="797"/>
      <c r="I403" s="219" t="s">
        <v>341</v>
      </c>
      <c r="J403" s="219" t="s">
        <v>32</v>
      </c>
      <c r="K403" s="217" t="s">
        <v>1018</v>
      </c>
      <c r="L403" s="219" t="s">
        <v>642</v>
      </c>
      <c r="M403" s="220"/>
      <c r="N403" s="220"/>
      <c r="O403" s="220">
        <v>136785</v>
      </c>
      <c r="P403" s="220"/>
      <c r="Q403" s="220"/>
      <c r="R403" s="276"/>
      <c r="S403" s="274">
        <v>3</v>
      </c>
    </row>
    <row r="404" spans="1:19" s="214" customFormat="1" ht="32.25" customHeight="1">
      <c r="A404" s="1042"/>
      <c r="B404" s="822"/>
      <c r="C404" s="824"/>
      <c r="D404" s="110"/>
      <c r="E404" s="789"/>
      <c r="F404" s="813"/>
      <c r="G404" s="797"/>
      <c r="H404" s="797"/>
      <c r="I404" s="219" t="s">
        <v>341</v>
      </c>
      <c r="J404" s="219" t="s">
        <v>32</v>
      </c>
      <c r="K404" s="217" t="s">
        <v>1018</v>
      </c>
      <c r="L404" s="219" t="s">
        <v>649</v>
      </c>
      <c r="M404" s="220"/>
      <c r="N404" s="220"/>
      <c r="O404" s="220"/>
      <c r="P404" s="220">
        <v>396900</v>
      </c>
      <c r="Q404" s="220">
        <v>413500</v>
      </c>
      <c r="R404" s="276">
        <v>442700</v>
      </c>
      <c r="S404" s="274"/>
    </row>
    <row r="405" spans="1:19" s="214" customFormat="1" ht="35.25" customHeight="1">
      <c r="A405" s="1042"/>
      <c r="B405" s="822"/>
      <c r="C405" s="824"/>
      <c r="D405" s="110"/>
      <c r="E405" s="789"/>
      <c r="F405" s="813"/>
      <c r="G405" s="797"/>
      <c r="H405" s="797"/>
      <c r="I405" s="219" t="s">
        <v>341</v>
      </c>
      <c r="J405" s="219" t="s">
        <v>32</v>
      </c>
      <c r="K405" s="219" t="s">
        <v>1019</v>
      </c>
      <c r="L405" s="219" t="s">
        <v>642</v>
      </c>
      <c r="M405" s="220"/>
      <c r="N405" s="220"/>
      <c r="O405" s="220">
        <v>395861</v>
      </c>
      <c r="P405" s="220"/>
      <c r="Q405" s="220"/>
      <c r="R405" s="276"/>
      <c r="S405" s="274">
        <v>3</v>
      </c>
    </row>
    <row r="406" spans="1:19" s="214" customFormat="1" ht="35.25" customHeight="1" thickBot="1">
      <c r="A406" s="1043"/>
      <c r="B406" s="822"/>
      <c r="C406" s="824"/>
      <c r="D406" s="576"/>
      <c r="E406" s="789"/>
      <c r="F406" s="813"/>
      <c r="G406" s="797"/>
      <c r="H406" s="797"/>
      <c r="I406" s="575" t="s">
        <v>341</v>
      </c>
      <c r="J406" s="575" t="s">
        <v>32</v>
      </c>
      <c r="K406" s="575" t="s">
        <v>1019</v>
      </c>
      <c r="L406" s="575" t="s">
        <v>649</v>
      </c>
      <c r="M406" s="254"/>
      <c r="N406" s="254"/>
      <c r="O406" s="254"/>
      <c r="P406" s="254">
        <v>922500</v>
      </c>
      <c r="Q406" s="254">
        <v>964800</v>
      </c>
      <c r="R406" s="1045">
        <v>1032900</v>
      </c>
      <c r="S406" s="1046"/>
    </row>
    <row r="407" spans="1:19" s="214" customFormat="1" ht="20.100000000000001" customHeight="1" thickBot="1">
      <c r="A407" s="1051" t="s">
        <v>1553</v>
      </c>
      <c r="B407" s="1052"/>
      <c r="C407" s="1052"/>
      <c r="D407" s="1052"/>
      <c r="E407" s="1052"/>
      <c r="F407" s="1052"/>
      <c r="G407" s="1052"/>
      <c r="H407" s="1053"/>
      <c r="I407" s="1047"/>
      <c r="J407" s="1048"/>
      <c r="K407" s="1048"/>
      <c r="L407" s="1048"/>
      <c r="M407" s="1049">
        <f>SUM(M290:M352,M353,M365:M385,M386)</f>
        <v>97340000</v>
      </c>
      <c r="N407" s="1049">
        <f t="shared" ref="N407:R407" si="21">SUM(N290:N352,N353,N365:N385,N386)</f>
        <v>95528277.760000005</v>
      </c>
      <c r="O407" s="1049">
        <f t="shared" si="21"/>
        <v>133492548</v>
      </c>
      <c r="P407" s="1049">
        <f t="shared" si="21"/>
        <v>190518000</v>
      </c>
      <c r="Q407" s="1049">
        <f t="shared" si="21"/>
        <v>210430500</v>
      </c>
      <c r="R407" s="1049">
        <f t="shared" si="21"/>
        <v>180007600</v>
      </c>
      <c r="S407" s="1050"/>
    </row>
    <row r="408" spans="1:19" s="282" customFormat="1" ht="26.25" customHeight="1" thickBot="1">
      <c r="A408" s="801" t="s">
        <v>1020</v>
      </c>
      <c r="B408" s="802"/>
      <c r="C408" s="802"/>
      <c r="D408" s="802"/>
      <c r="E408" s="802"/>
      <c r="F408" s="802"/>
      <c r="G408" s="802"/>
      <c r="H408" s="802"/>
      <c r="I408" s="802"/>
      <c r="J408" s="802"/>
      <c r="K408" s="802"/>
      <c r="L408" s="802"/>
      <c r="M408" s="802"/>
      <c r="N408" s="802"/>
      <c r="O408" s="802"/>
      <c r="P408" s="802"/>
      <c r="Q408" s="802"/>
      <c r="R408" s="802"/>
      <c r="S408" s="803"/>
    </row>
    <row r="409" spans="1:19" customFormat="1" ht="26.25" customHeight="1">
      <c r="A409" s="782">
        <v>766</v>
      </c>
      <c r="B409" s="785" t="s">
        <v>26</v>
      </c>
      <c r="C409" s="788" t="s">
        <v>1021</v>
      </c>
      <c r="D409" s="573" t="s">
        <v>1022</v>
      </c>
      <c r="E409" s="794" t="s">
        <v>1023</v>
      </c>
      <c r="F409" s="805" t="s">
        <v>1024</v>
      </c>
      <c r="G409" s="805" t="s">
        <v>1025</v>
      </c>
      <c r="H409" s="20" t="s">
        <v>1026</v>
      </c>
      <c r="I409" s="567" t="s">
        <v>32</v>
      </c>
      <c r="J409" s="567" t="s">
        <v>105</v>
      </c>
      <c r="K409" s="567" t="s">
        <v>939</v>
      </c>
      <c r="L409" s="567" t="s">
        <v>35</v>
      </c>
      <c r="M409" s="560">
        <f t="shared" ref="M409:R409" si="22">SUM(M410:M411)</f>
        <v>9764100</v>
      </c>
      <c r="N409" s="560">
        <f t="shared" si="22"/>
        <v>9753778.870000001</v>
      </c>
      <c r="O409" s="563">
        <f t="shared" si="22"/>
        <v>10058900</v>
      </c>
      <c r="P409" s="563">
        <f t="shared" si="22"/>
        <v>10855400</v>
      </c>
      <c r="Q409" s="563">
        <f t="shared" si="22"/>
        <v>10855400</v>
      </c>
      <c r="R409" s="563">
        <f t="shared" si="22"/>
        <v>10855400</v>
      </c>
      <c r="S409" s="517">
        <v>3</v>
      </c>
    </row>
    <row r="410" spans="1:19" customFormat="1" ht="26.25" customHeight="1">
      <c r="A410" s="783"/>
      <c r="B410" s="786"/>
      <c r="C410" s="789"/>
      <c r="D410" s="558"/>
      <c r="E410" s="795"/>
      <c r="F410" s="806"/>
      <c r="G410" s="806"/>
      <c r="H410" s="21"/>
      <c r="I410" s="567" t="s">
        <v>32</v>
      </c>
      <c r="J410" s="567" t="s">
        <v>105</v>
      </c>
      <c r="K410" s="567" t="s">
        <v>34</v>
      </c>
      <c r="L410" s="567" t="s">
        <v>36</v>
      </c>
      <c r="M410" s="570">
        <v>7521900</v>
      </c>
      <c r="N410" s="570">
        <v>7511848.0300000003</v>
      </c>
      <c r="O410" s="570">
        <v>7725700</v>
      </c>
      <c r="P410" s="570">
        <v>8337500</v>
      </c>
      <c r="Q410" s="570">
        <v>8337500</v>
      </c>
      <c r="R410" s="570">
        <v>8337500</v>
      </c>
      <c r="S410" s="518">
        <v>3</v>
      </c>
    </row>
    <row r="411" spans="1:19" customFormat="1" ht="239.25" customHeight="1">
      <c r="A411" s="784"/>
      <c r="B411" s="787"/>
      <c r="C411" s="790"/>
      <c r="D411" s="559"/>
      <c r="E411" s="804"/>
      <c r="F411" s="807"/>
      <c r="G411" s="807"/>
      <c r="H411" s="78"/>
      <c r="I411" s="567" t="s">
        <v>32</v>
      </c>
      <c r="J411" s="567" t="s">
        <v>105</v>
      </c>
      <c r="K411" s="567" t="s">
        <v>34</v>
      </c>
      <c r="L411" s="567" t="s">
        <v>37</v>
      </c>
      <c r="M411" s="570">
        <v>2242200</v>
      </c>
      <c r="N411" s="570">
        <v>2241930.84</v>
      </c>
      <c r="O411" s="570">
        <v>2333200</v>
      </c>
      <c r="P411" s="570">
        <v>2517900</v>
      </c>
      <c r="Q411" s="570">
        <v>2517900</v>
      </c>
      <c r="R411" s="570">
        <v>2517900</v>
      </c>
      <c r="S411" s="518">
        <v>3</v>
      </c>
    </row>
    <row r="412" spans="1:19" s="283" customFormat="1" ht="110.25" customHeight="1">
      <c r="A412" s="782">
        <v>766</v>
      </c>
      <c r="B412" s="785" t="s">
        <v>38</v>
      </c>
      <c r="C412" s="741" t="s">
        <v>235</v>
      </c>
      <c r="D412" s="573" t="s">
        <v>1022</v>
      </c>
      <c r="E412" s="577" t="s">
        <v>1027</v>
      </c>
      <c r="F412" s="556" t="s">
        <v>60</v>
      </c>
      <c r="G412" s="556" t="s">
        <v>1028</v>
      </c>
      <c r="H412" s="20" t="s">
        <v>31</v>
      </c>
      <c r="I412" s="5" t="s">
        <v>32</v>
      </c>
      <c r="J412" s="5" t="s">
        <v>105</v>
      </c>
      <c r="K412" s="5" t="s">
        <v>42</v>
      </c>
      <c r="L412" s="5" t="s">
        <v>35</v>
      </c>
      <c r="M412" s="9">
        <f t="shared" ref="M412:R412" si="23">SUM(M413:M414)</f>
        <v>106400</v>
      </c>
      <c r="N412" s="9">
        <f t="shared" si="23"/>
        <v>105500</v>
      </c>
      <c r="O412" s="10">
        <f t="shared" si="23"/>
        <v>159400</v>
      </c>
      <c r="P412" s="10">
        <f t="shared" si="23"/>
        <v>165700</v>
      </c>
      <c r="Q412" s="10">
        <f t="shared" si="23"/>
        <v>165700</v>
      </c>
      <c r="R412" s="10">
        <f t="shared" si="23"/>
        <v>165700</v>
      </c>
      <c r="S412" s="519">
        <v>3</v>
      </c>
    </row>
    <row r="413" spans="1:19" s="283" customFormat="1" ht="108.75" customHeight="1">
      <c r="A413" s="783"/>
      <c r="B413" s="786"/>
      <c r="C413" s="742"/>
      <c r="D413" s="552"/>
      <c r="E413" s="795" t="s">
        <v>1029</v>
      </c>
      <c r="F413" s="806" t="s">
        <v>60</v>
      </c>
      <c r="G413" s="806" t="s">
        <v>1030</v>
      </c>
      <c r="H413" s="21" t="s">
        <v>31</v>
      </c>
      <c r="I413" s="569" t="s">
        <v>32</v>
      </c>
      <c r="J413" s="568" t="s">
        <v>105</v>
      </c>
      <c r="K413" s="568" t="s">
        <v>42</v>
      </c>
      <c r="L413" s="568" t="s">
        <v>43</v>
      </c>
      <c r="M413" s="571">
        <v>105400</v>
      </c>
      <c r="N413" s="571">
        <v>105000</v>
      </c>
      <c r="O413" s="571">
        <v>157400</v>
      </c>
      <c r="P413" s="571">
        <v>163700</v>
      </c>
      <c r="Q413" s="571">
        <v>163700</v>
      </c>
      <c r="R413" s="571">
        <v>163700</v>
      </c>
      <c r="S413" s="520">
        <v>3</v>
      </c>
    </row>
    <row r="414" spans="1:19" s="283" customFormat="1" ht="47.25" customHeight="1">
      <c r="A414" s="784"/>
      <c r="B414" s="787"/>
      <c r="C414" s="743"/>
      <c r="D414" s="553"/>
      <c r="E414" s="804"/>
      <c r="F414" s="807"/>
      <c r="G414" s="807"/>
      <c r="H414" s="78"/>
      <c r="I414" s="5" t="s">
        <v>32</v>
      </c>
      <c r="J414" s="567" t="s">
        <v>105</v>
      </c>
      <c r="K414" s="567" t="s">
        <v>42</v>
      </c>
      <c r="L414" s="567" t="s">
        <v>44</v>
      </c>
      <c r="M414" s="570">
        <v>1000</v>
      </c>
      <c r="N414" s="570">
        <v>500</v>
      </c>
      <c r="O414" s="570">
        <v>2000</v>
      </c>
      <c r="P414" s="570">
        <v>2000</v>
      </c>
      <c r="Q414" s="570">
        <v>2000</v>
      </c>
      <c r="R414" s="570">
        <v>2000</v>
      </c>
      <c r="S414" s="518">
        <v>3</v>
      </c>
    </row>
    <row r="415" spans="1:19" customFormat="1" ht="156.75" customHeight="1">
      <c r="A415" s="565">
        <v>766</v>
      </c>
      <c r="B415" s="5" t="s">
        <v>1031</v>
      </c>
      <c r="C415" s="557" t="s">
        <v>1032</v>
      </c>
      <c r="D415" s="573" t="s">
        <v>1033</v>
      </c>
      <c r="E415" s="578" t="s">
        <v>1034</v>
      </c>
      <c r="F415" s="555" t="s">
        <v>60</v>
      </c>
      <c r="G415" s="579">
        <v>39773</v>
      </c>
      <c r="H415" s="578" t="s">
        <v>1026</v>
      </c>
      <c r="I415" s="567" t="s">
        <v>32</v>
      </c>
      <c r="J415" s="567" t="s">
        <v>105</v>
      </c>
      <c r="K415" s="567" t="s">
        <v>1035</v>
      </c>
      <c r="L415" s="567" t="s">
        <v>43</v>
      </c>
      <c r="M415" s="560">
        <v>3570000</v>
      </c>
      <c r="N415" s="560">
        <v>3470606</v>
      </c>
      <c r="O415" s="563">
        <v>1050000</v>
      </c>
      <c r="P415" s="10">
        <v>780000</v>
      </c>
      <c r="Q415" s="10">
        <v>780000</v>
      </c>
      <c r="R415" s="10">
        <v>780000</v>
      </c>
      <c r="S415" s="517">
        <v>3</v>
      </c>
    </row>
    <row r="416" spans="1:19" customFormat="1" ht="136.5" customHeight="1">
      <c r="A416" s="572">
        <v>766</v>
      </c>
      <c r="B416" s="5" t="s">
        <v>1036</v>
      </c>
      <c r="C416" s="33" t="s">
        <v>1037</v>
      </c>
      <c r="D416" s="580" t="s">
        <v>1033</v>
      </c>
      <c r="E416" s="581" t="s">
        <v>1038</v>
      </c>
      <c r="F416" s="582" t="s">
        <v>60</v>
      </c>
      <c r="G416" s="583" t="s">
        <v>1039</v>
      </c>
      <c r="H416" s="583" t="s">
        <v>31</v>
      </c>
      <c r="I416" s="5" t="s">
        <v>32</v>
      </c>
      <c r="J416" s="5" t="s">
        <v>105</v>
      </c>
      <c r="K416" s="5" t="s">
        <v>1040</v>
      </c>
      <c r="L416" s="5" t="s">
        <v>135</v>
      </c>
      <c r="M416" s="9">
        <v>308600</v>
      </c>
      <c r="N416" s="9">
        <v>300312.8</v>
      </c>
      <c r="O416" s="10">
        <v>427600</v>
      </c>
      <c r="P416" s="10">
        <v>427600</v>
      </c>
      <c r="Q416" s="10">
        <v>427600</v>
      </c>
      <c r="R416" s="10">
        <v>427600</v>
      </c>
      <c r="S416" s="521">
        <v>3</v>
      </c>
    </row>
    <row r="417" spans="1:601" customFormat="1" ht="26.25" customHeight="1">
      <c r="A417" s="564">
        <v>766</v>
      </c>
      <c r="B417" s="567" t="s">
        <v>61</v>
      </c>
      <c r="C417" s="557" t="s">
        <v>1041</v>
      </c>
      <c r="D417" s="573" t="s">
        <v>1033</v>
      </c>
      <c r="E417" s="206" t="s">
        <v>1042</v>
      </c>
      <c r="F417" s="554" t="s">
        <v>60</v>
      </c>
      <c r="G417" s="584">
        <v>44927</v>
      </c>
      <c r="H417" s="551" t="s">
        <v>85</v>
      </c>
      <c r="I417" s="567" t="s">
        <v>32</v>
      </c>
      <c r="J417" s="567" t="s">
        <v>105</v>
      </c>
      <c r="K417" s="567" t="s">
        <v>128</v>
      </c>
      <c r="L417" s="567" t="s">
        <v>129</v>
      </c>
      <c r="M417" s="560">
        <v>458800</v>
      </c>
      <c r="N417" s="560">
        <v>379991.51</v>
      </c>
      <c r="O417" s="563">
        <v>588400</v>
      </c>
      <c r="P417" s="563">
        <v>617700</v>
      </c>
      <c r="Q417" s="563">
        <v>640900</v>
      </c>
      <c r="R417" s="563">
        <v>640900</v>
      </c>
      <c r="S417" s="522">
        <v>3</v>
      </c>
    </row>
    <row r="418" spans="1:601" customFormat="1" ht="173.25" customHeight="1">
      <c r="A418" s="566"/>
      <c r="B418" s="568"/>
      <c r="C418" s="558"/>
      <c r="D418" s="585"/>
      <c r="E418" s="586" t="s">
        <v>1043</v>
      </c>
      <c r="F418" s="555" t="s">
        <v>60</v>
      </c>
      <c r="G418" s="579">
        <v>45292</v>
      </c>
      <c r="H418" s="552" t="s">
        <v>85</v>
      </c>
      <c r="I418" s="568"/>
      <c r="J418" s="568"/>
      <c r="K418" s="568"/>
      <c r="L418" s="568"/>
      <c r="M418" s="561"/>
      <c r="N418" s="561"/>
      <c r="O418" s="561"/>
      <c r="P418" s="561"/>
      <c r="Q418" s="561"/>
      <c r="R418" s="561"/>
      <c r="S418" s="523"/>
    </row>
    <row r="419" spans="1:601" customFormat="1" ht="195" customHeight="1">
      <c r="A419" s="565"/>
      <c r="B419" s="569"/>
      <c r="C419" s="559"/>
      <c r="D419" s="574"/>
      <c r="E419" s="587" t="s">
        <v>149</v>
      </c>
      <c r="F419" s="588" t="s">
        <v>60</v>
      </c>
      <c r="G419" s="579">
        <v>45658</v>
      </c>
      <c r="H419" s="589" t="s">
        <v>85</v>
      </c>
      <c r="I419" s="569"/>
      <c r="J419" s="569"/>
      <c r="K419" s="569"/>
      <c r="L419" s="569"/>
      <c r="M419" s="562"/>
      <c r="N419" s="562"/>
      <c r="O419" s="562"/>
      <c r="P419" s="561"/>
      <c r="Q419" s="561"/>
      <c r="R419" s="562"/>
      <c r="S419" s="524"/>
    </row>
    <row r="420" spans="1:601" customFormat="1" ht="127.5" customHeight="1">
      <c r="A420" s="565">
        <v>766</v>
      </c>
      <c r="B420" s="567" t="s">
        <v>67</v>
      </c>
      <c r="C420" s="557" t="s">
        <v>1044</v>
      </c>
      <c r="D420" s="573" t="s">
        <v>1033</v>
      </c>
      <c r="E420" s="206" t="s">
        <v>1045</v>
      </c>
      <c r="F420" s="590" t="s">
        <v>60</v>
      </c>
      <c r="G420" s="551" t="s">
        <v>1039</v>
      </c>
      <c r="H420" s="583" t="s">
        <v>31</v>
      </c>
      <c r="I420" s="568" t="s">
        <v>32</v>
      </c>
      <c r="J420" s="567" t="s">
        <v>105</v>
      </c>
      <c r="K420" s="567" t="s">
        <v>1046</v>
      </c>
      <c r="L420" s="567" t="s">
        <v>43</v>
      </c>
      <c r="M420" s="560">
        <v>0</v>
      </c>
      <c r="N420" s="560">
        <v>0</v>
      </c>
      <c r="O420" s="563">
        <v>625000</v>
      </c>
      <c r="P420" s="563">
        <v>21000</v>
      </c>
      <c r="Q420" s="563">
        <v>21000</v>
      </c>
      <c r="R420" s="563">
        <v>21000</v>
      </c>
      <c r="S420" s="522">
        <v>3</v>
      </c>
    </row>
    <row r="421" spans="1:601" customFormat="1" ht="26.25" customHeight="1">
      <c r="A421" s="782">
        <v>766</v>
      </c>
      <c r="B421" s="785" t="s">
        <v>1047</v>
      </c>
      <c r="C421" s="788" t="s">
        <v>1048</v>
      </c>
      <c r="D421" s="791" t="s">
        <v>1022</v>
      </c>
      <c r="E421" s="794" t="s">
        <v>1049</v>
      </c>
      <c r="F421" s="741" t="s">
        <v>1050</v>
      </c>
      <c r="G421" s="796" t="s">
        <v>1051</v>
      </c>
      <c r="H421" s="552" t="s">
        <v>1052</v>
      </c>
      <c r="I421" s="567" t="s">
        <v>32</v>
      </c>
      <c r="J421" s="567" t="s">
        <v>105</v>
      </c>
      <c r="K421" s="567" t="s">
        <v>86</v>
      </c>
      <c r="L421" s="567" t="s">
        <v>35</v>
      </c>
      <c r="M421" s="560">
        <f t="shared" ref="M421:R421" si="24">M422+M423</f>
        <v>243300</v>
      </c>
      <c r="N421" s="560">
        <f t="shared" si="24"/>
        <v>243300</v>
      </c>
      <c r="O421" s="560">
        <f t="shared" si="24"/>
        <v>240100</v>
      </c>
      <c r="P421" s="560">
        <f t="shared" si="24"/>
        <v>0</v>
      </c>
      <c r="Q421" s="560">
        <f t="shared" si="24"/>
        <v>0</v>
      </c>
      <c r="R421" s="560">
        <f t="shared" si="24"/>
        <v>0</v>
      </c>
      <c r="S421" s="525">
        <v>3</v>
      </c>
    </row>
    <row r="422" spans="1:601" customFormat="1" ht="26.25" customHeight="1">
      <c r="A422" s="783"/>
      <c r="B422" s="786"/>
      <c r="C422" s="789"/>
      <c r="D422" s="792"/>
      <c r="E422" s="795"/>
      <c r="F422" s="742"/>
      <c r="G422" s="797"/>
      <c r="H422" s="552"/>
      <c r="I422" s="567" t="s">
        <v>32</v>
      </c>
      <c r="J422" s="567" t="s">
        <v>105</v>
      </c>
      <c r="K422" s="567" t="s">
        <v>86</v>
      </c>
      <c r="L422" s="567" t="s">
        <v>36</v>
      </c>
      <c r="M422" s="570">
        <v>186900</v>
      </c>
      <c r="N422" s="570">
        <v>186900</v>
      </c>
      <c r="O422" s="570">
        <v>184400</v>
      </c>
      <c r="P422" s="7">
        <v>0</v>
      </c>
      <c r="Q422" s="7">
        <v>0</v>
      </c>
      <c r="R422" s="7">
        <v>0</v>
      </c>
      <c r="S422" s="526">
        <v>3</v>
      </c>
    </row>
    <row r="423" spans="1:601" customFormat="1" ht="409.5" customHeight="1">
      <c r="A423" s="784"/>
      <c r="B423" s="787"/>
      <c r="C423" s="790"/>
      <c r="D423" s="793"/>
      <c r="E423" s="795"/>
      <c r="F423" s="743"/>
      <c r="G423" s="797"/>
      <c r="H423" s="552"/>
      <c r="I423" s="567" t="s">
        <v>32</v>
      </c>
      <c r="J423" s="567" t="s">
        <v>105</v>
      </c>
      <c r="K423" s="567" t="s">
        <v>86</v>
      </c>
      <c r="L423" s="567" t="s">
        <v>37</v>
      </c>
      <c r="M423" s="570">
        <v>56400</v>
      </c>
      <c r="N423" s="570">
        <v>56400</v>
      </c>
      <c r="O423" s="570">
        <v>55700</v>
      </c>
      <c r="P423" s="570">
        <v>0</v>
      </c>
      <c r="Q423" s="570">
        <v>0</v>
      </c>
      <c r="R423" s="570">
        <v>0</v>
      </c>
      <c r="S423" s="526">
        <v>3</v>
      </c>
    </row>
    <row r="424" spans="1:601" customFormat="1" ht="136.5" customHeight="1" thickBot="1">
      <c r="A424" s="566">
        <v>766</v>
      </c>
      <c r="B424" s="568" t="s">
        <v>82</v>
      </c>
      <c r="C424" s="558" t="s">
        <v>1053</v>
      </c>
      <c r="D424" s="573" t="s">
        <v>1033</v>
      </c>
      <c r="E424" s="206" t="s">
        <v>1045</v>
      </c>
      <c r="F424" s="590" t="s">
        <v>60</v>
      </c>
      <c r="G424" s="551" t="s">
        <v>1039</v>
      </c>
      <c r="H424" s="551" t="s">
        <v>31</v>
      </c>
      <c r="I424" s="567" t="s">
        <v>32</v>
      </c>
      <c r="J424" s="567" t="s">
        <v>105</v>
      </c>
      <c r="K424" s="567" t="s">
        <v>1054</v>
      </c>
      <c r="L424" s="567" t="s">
        <v>43</v>
      </c>
      <c r="M424" s="560">
        <v>180000</v>
      </c>
      <c r="N424" s="560">
        <v>180000</v>
      </c>
      <c r="O424" s="560">
        <v>0</v>
      </c>
      <c r="P424" s="560">
        <v>0</v>
      </c>
      <c r="Q424" s="560">
        <v>0</v>
      </c>
      <c r="R424" s="560">
        <v>0</v>
      </c>
      <c r="S424" s="525">
        <v>3</v>
      </c>
    </row>
    <row r="425" spans="1:601" customFormat="1" ht="26.25" customHeight="1" thickBot="1">
      <c r="A425" s="1057" t="s">
        <v>1556</v>
      </c>
      <c r="B425" s="1058"/>
      <c r="C425" s="1058"/>
      <c r="D425" s="1058"/>
      <c r="E425" s="1058"/>
      <c r="F425" s="1058"/>
      <c r="G425" s="1058"/>
      <c r="H425" s="1059"/>
      <c r="I425" s="369"/>
      <c r="J425" s="369"/>
      <c r="K425" s="369"/>
      <c r="L425" s="369"/>
      <c r="M425" s="370">
        <f>M409+M412+M415+M416+M417+M420+M421+M424</f>
        <v>14631200</v>
      </c>
      <c r="N425" s="370">
        <f>N409+N412+N415+N416+N417+N420+N421+N424</f>
        <v>14433489.180000002</v>
      </c>
      <c r="O425" s="370">
        <f>O409+O412+O415+O416+O417+O420+O421+O424</f>
        <v>13149400</v>
      </c>
      <c r="P425" s="370">
        <f>P409+P412+P415+P416+P417+P420+P421</f>
        <v>12867400</v>
      </c>
      <c r="Q425" s="370">
        <f>Q409+Q412+Q415+Q416+Q417+Q420+Q421</f>
        <v>12890600</v>
      </c>
      <c r="R425" s="370">
        <f>R409+R412+R415+R416+R417+R420+R421</f>
        <v>12890600</v>
      </c>
      <c r="S425" s="371"/>
    </row>
    <row r="426" spans="1:601" s="100" customFormat="1" ht="24.75" customHeight="1" thickBot="1">
      <c r="A426" s="798" t="s">
        <v>1055</v>
      </c>
      <c r="B426" s="799"/>
      <c r="C426" s="799"/>
      <c r="D426" s="799"/>
      <c r="E426" s="799"/>
      <c r="F426" s="799"/>
      <c r="G426" s="799"/>
      <c r="H426" s="799"/>
      <c r="I426" s="799"/>
      <c r="J426" s="799"/>
      <c r="K426" s="799"/>
      <c r="L426" s="799"/>
      <c r="M426" s="799"/>
      <c r="N426" s="799"/>
      <c r="O426" s="799"/>
      <c r="P426" s="799"/>
      <c r="Q426" s="799"/>
      <c r="R426" s="799"/>
      <c r="S426" s="800"/>
    </row>
    <row r="427" spans="1:601" s="285" customFormat="1" ht="15">
      <c r="A427" s="1072"/>
      <c r="B427" s="779" t="s">
        <v>1056</v>
      </c>
      <c r="C427" s="779"/>
      <c r="D427" s="779"/>
      <c r="E427" s="779"/>
      <c r="F427" s="779"/>
      <c r="G427" s="779"/>
      <c r="H427" s="779"/>
      <c r="I427" s="779"/>
      <c r="J427" s="779"/>
      <c r="K427" s="779"/>
      <c r="L427" s="779"/>
      <c r="M427" s="284">
        <f>M430+M438+M443+M446+M492+M498+M470+M481+M489+M519+M522+M594+M604+M607+M676+M712+M716+M724+M737+M742+M747+M749+M752+M525+M527+M529+M551+M598+M460+M562+M428+M732+M452+M484+M569+M572+M610+M612+M687+M729+M734+M740+M455+M487+M441+M504+M507+M509+M515+M531+M533+M535+M539+M543+M547+M575+M581+M583+M585+M614+M616+M678+M692+M698+M701+M703+M708+M756+M458+M465+M463+M620+M618+M627+M630+M633+M636+M639+M511+M513+M578+M588+M602+M643+M645+M647+M649+M651+M653+M655+M657+M659+M661+M663+M665+M668+M670+M672+M674+M567+M565+M690+M694+M696+M758+M682</f>
        <v>841517233.20000017</v>
      </c>
      <c r="N427" s="284">
        <f>N430+N438+N443+N446+N492+N498+N470+N481+N489+N519+N522+N594+N604+N607+N676+N712+N716+N724+N737+N742+N747+N749+N752+N525+N527+N529+N551+N598+N460+N562+N428+N732+N452+N484+N569+N572+N610+N612+N687+N729+N734+N740+N455+N487+N441+N504+N507+N509+N515+N531+N533+N535+N539+N543+N547+N575+N581+N583+N585+N614+N616+N678+N692+N698+N701+N703+N708+N756+N458+N465+N463+N620+N618+N627+N630+N633+N636+N639+N511+N513+N578+N588+N602+N643+N645+N647+N649+N651+N653+N655+N657+N659+N661+N663+N665+N668+N670+N672+N674+N567+N565+N690+N694+N696+N758+N682</f>
        <v>839124013.45000017</v>
      </c>
      <c r="O427" s="284">
        <f>O430+O438+O443+O446+O492+O498+O470+O481+O489+O519+O522+O594+O604+O607+O676+O712+O716+O724+O737+O742+O747+O749+O752+O525+O527+O529+O551+O598+O460+O562+O428+O732+O452+O484+O569+O572+O610+O612+O687+O729+O734+O740+O455+O487+O441+O504+O507+O509+O515+O531+O533+O535+O539+O543+O547+O575+O581+O583+O585+O614+O616+O678+O692+O698+O701+O703+O708+O756+O458+O465+O463+O620+O618+O627+O630+O633+O636+O639+O511+O513+O578+O588+O602+O643+O645+O647+O649+O651+O653+O655+O657+O659+O661+O663+O665+O668+O670+O672+O674+O567+O565+O690+O694+O696+O758+O682+O468+O558+O592+O590+O502+O600+O685</f>
        <v>1011159354.2899998</v>
      </c>
      <c r="P427" s="284">
        <f>P428+P430+P438+P441+P443+P446+P452+P455+P458+P460+P463+P465+P468+P470+P481+P487+P484+P489+P492+P498+P502+P504+P507+P509+P511+P513+P515+P519+P522+P531+P533+P535+P539+P543+P547+P551+P558+P562+P565+P567+P569+P572+P575+P578+P581+P583+P585+P588+P590+P592+P594+P598+P600+P602+P604+P607+P610+P612+P614+P616+P618+P620+P627+P630+P633+P636+P639+P643+P645+P647+P649+P651+P653+P655+P657+P659+P661+P663+P665+P668+P670+P672+P674+P676+P678+P682+P685+P687+P690+P692+P694+P696+P698+P701+P703+P708+P712+P716+P724+P729+P732+P734+P737+P740+P742+P747+P749+P752+P756+P758</f>
        <v>851787400</v>
      </c>
      <c r="Q427" s="284">
        <f>Q430+Q438+Q443+Q446+Q492+Q498+Q470+Q481+Q489+Q519+Q522+Q594+Q604+Q607+Q676+Q712+Q716+Q724+Q737+Q742+Q747+Q749+Q752+Q525+Q527+Q529+Q551+Q598+Q460+Q562+Q428+Q732+Q452+Q484+Q569+Q572+Q610+Q612+Q687+Q729+Q734+Q740+Q455+Q487+Q441+Q504+Q507+Q509+Q515+Q531+Q533+Q535+Q539+Q543+Q547+Q575+Q581+Q583+Q585+Q614+Q616+Q678+Q692+Q698+Q701+Q703+Q708+Q756+Q458+Q465+Q463+Q620+Q618+Q627+Q630+Q633+Q636+Q639+Q511+Q513+Q578+Q588+Q602+Q643+Q645+Q647+Q649+Q651+Q653+Q655+Q657+Q659+Q661+Q663+Q665+Q668+Q670+Q672+Q674+Q567+Q565+Q690+Q694+Q696+Q758+Q682+Q468+Q558+Q592+Q590+Q502+Q600+Q685</f>
        <v>872983800</v>
      </c>
      <c r="R427" s="284">
        <f>R430+R438+R443+R446+R492+R498+R470+R481+R489+R519+R522+R594+R604+R607+R676+R712+R716+R724+R737+R742+R747+R749+R752+R525+R527+R529+R551+R598+R460+R562+R428+R732+R452+R484+R569+R572+R610+R612+R687+R729+R734+R740+R455+R487+R441+R504+R507+R509+R515+R531+R533+R535+R539+R543+R547+R575+R581+R583+R585+R614+R616+R678+R692+R698+R701+R703+R708+R756+R458+R465+R463+R620+R618+R627+R630+R633+R636+R639+R511+R513+R578+R588+R602+R643+R645+R647+R649+R651+R653+R655+R657+R659+R661+R663+R665+R668+R670+R672+R674+R567+R565+R690+R694+R696+R758+R682+R468+R558+R592+R590+R502+R600+R685</f>
        <v>872983800</v>
      </c>
      <c r="S427" s="527"/>
      <c r="BA427" s="286"/>
      <c r="BB427" s="286"/>
      <c r="BC427" s="286"/>
      <c r="BD427" s="286"/>
      <c r="BE427" s="286"/>
      <c r="BF427" s="286"/>
      <c r="BG427" s="286"/>
      <c r="BH427" s="286"/>
      <c r="BI427" s="286"/>
      <c r="BJ427" s="286"/>
      <c r="BK427" s="286"/>
      <c r="BL427" s="286"/>
      <c r="BM427" s="286"/>
      <c r="BN427" s="286"/>
      <c r="BO427" s="286"/>
      <c r="BP427" s="286"/>
      <c r="BQ427" s="286"/>
      <c r="BR427" s="286"/>
      <c r="BS427" s="286"/>
      <c r="BT427" s="286"/>
      <c r="BU427" s="286"/>
      <c r="BV427" s="286"/>
      <c r="BW427" s="286"/>
      <c r="BX427" s="286"/>
      <c r="BY427" s="286"/>
      <c r="BZ427" s="286"/>
      <c r="CA427" s="286"/>
      <c r="CB427" s="286"/>
      <c r="CC427" s="286"/>
      <c r="CD427" s="286"/>
      <c r="CE427" s="286"/>
      <c r="CF427" s="286"/>
      <c r="CG427" s="286"/>
      <c r="CH427" s="286"/>
      <c r="CI427" s="286"/>
      <c r="CJ427" s="286"/>
      <c r="CK427" s="286"/>
      <c r="CL427" s="286"/>
      <c r="CM427" s="286"/>
      <c r="CN427" s="286"/>
      <c r="CO427" s="286"/>
      <c r="CP427" s="286"/>
      <c r="CQ427" s="286"/>
      <c r="CR427" s="286"/>
      <c r="CS427" s="286"/>
      <c r="CT427" s="286"/>
      <c r="CU427" s="286"/>
      <c r="CV427" s="286"/>
      <c r="CW427" s="286"/>
      <c r="CX427" s="286"/>
      <c r="CY427" s="286"/>
      <c r="CZ427" s="286"/>
      <c r="DA427" s="286"/>
      <c r="DB427" s="286"/>
      <c r="DC427" s="286"/>
      <c r="DD427" s="286"/>
      <c r="DE427" s="286"/>
      <c r="DF427" s="286"/>
      <c r="DG427" s="286"/>
      <c r="DH427" s="286"/>
      <c r="DI427" s="286"/>
      <c r="DJ427" s="286"/>
      <c r="DK427" s="286"/>
      <c r="DL427" s="286"/>
      <c r="DM427" s="286"/>
      <c r="DN427" s="286"/>
      <c r="DO427" s="286"/>
      <c r="DP427" s="286"/>
      <c r="DQ427" s="286"/>
      <c r="DR427" s="286"/>
      <c r="DS427" s="286"/>
      <c r="DT427" s="286"/>
      <c r="DU427" s="286"/>
      <c r="DV427" s="286"/>
      <c r="DW427" s="286"/>
      <c r="DX427" s="286"/>
      <c r="DY427" s="286"/>
      <c r="DZ427" s="286"/>
      <c r="EA427" s="286"/>
      <c r="EB427" s="286"/>
      <c r="EC427" s="286"/>
      <c r="ED427" s="286"/>
      <c r="EE427" s="286"/>
      <c r="EF427" s="286"/>
      <c r="EG427" s="286"/>
      <c r="EH427" s="286"/>
      <c r="EI427" s="286"/>
      <c r="EJ427" s="286"/>
      <c r="EK427" s="286"/>
      <c r="EL427" s="286"/>
      <c r="EM427" s="286"/>
      <c r="EN427" s="286"/>
      <c r="EO427" s="286"/>
      <c r="EP427" s="286"/>
      <c r="EQ427" s="286"/>
      <c r="ER427" s="286"/>
      <c r="ES427" s="286"/>
      <c r="ET427" s="286"/>
      <c r="EU427" s="286"/>
      <c r="EV427" s="286"/>
      <c r="EW427" s="286"/>
      <c r="EX427" s="286"/>
      <c r="EY427" s="286"/>
      <c r="EZ427" s="286"/>
      <c r="FA427" s="286"/>
      <c r="FB427" s="286"/>
      <c r="FC427" s="286"/>
      <c r="FD427" s="286"/>
      <c r="FE427" s="286"/>
      <c r="FF427" s="286"/>
      <c r="FG427" s="286"/>
      <c r="FH427" s="286"/>
      <c r="FI427" s="286"/>
      <c r="FJ427" s="286"/>
      <c r="FK427" s="286"/>
      <c r="FL427" s="286"/>
      <c r="FM427" s="286"/>
      <c r="FN427" s="286"/>
      <c r="FO427" s="286"/>
      <c r="FP427" s="286"/>
      <c r="FQ427" s="286"/>
      <c r="FR427" s="286"/>
      <c r="FS427" s="286"/>
      <c r="FT427" s="286"/>
      <c r="FU427" s="286"/>
      <c r="FV427" s="286"/>
      <c r="FW427" s="286"/>
      <c r="FX427" s="286"/>
      <c r="FY427" s="286"/>
      <c r="FZ427" s="286"/>
      <c r="GA427" s="286"/>
      <c r="GB427" s="286"/>
      <c r="GC427" s="286"/>
      <c r="GD427" s="286"/>
      <c r="GE427" s="286"/>
      <c r="GF427" s="286"/>
      <c r="GG427" s="286"/>
      <c r="GH427" s="286"/>
      <c r="GI427" s="286"/>
      <c r="GJ427" s="286"/>
      <c r="GK427" s="286"/>
      <c r="GL427" s="286"/>
      <c r="GM427" s="286"/>
      <c r="GN427" s="286"/>
      <c r="GO427" s="286"/>
      <c r="GP427" s="286"/>
      <c r="GQ427" s="286"/>
      <c r="GR427" s="286"/>
      <c r="GS427" s="286"/>
      <c r="GT427" s="286"/>
      <c r="GU427" s="286"/>
      <c r="GV427" s="286"/>
      <c r="GW427" s="286"/>
      <c r="GX427" s="286"/>
      <c r="GY427" s="286"/>
      <c r="GZ427" s="286"/>
      <c r="HA427" s="286"/>
      <c r="HB427" s="286"/>
      <c r="HC427" s="286"/>
      <c r="HD427" s="286"/>
      <c r="HE427" s="286"/>
      <c r="HF427" s="286"/>
      <c r="HG427" s="286"/>
      <c r="HH427" s="286"/>
      <c r="HI427" s="286"/>
      <c r="HJ427" s="286"/>
      <c r="HK427" s="286"/>
      <c r="HL427" s="286"/>
      <c r="HM427" s="286"/>
      <c r="HN427" s="286"/>
      <c r="HO427" s="286"/>
      <c r="HP427" s="286"/>
      <c r="HQ427" s="286"/>
      <c r="HR427" s="286"/>
      <c r="HS427" s="286"/>
      <c r="HT427" s="286"/>
      <c r="HU427" s="286"/>
      <c r="HV427" s="286"/>
      <c r="HW427" s="286"/>
      <c r="HX427" s="286"/>
      <c r="HY427" s="286"/>
      <c r="HZ427" s="286"/>
      <c r="IA427" s="286"/>
      <c r="IB427" s="286"/>
      <c r="IC427" s="286"/>
      <c r="ID427" s="286"/>
      <c r="IE427" s="286"/>
      <c r="IF427" s="286"/>
      <c r="IG427" s="286"/>
      <c r="IH427" s="286"/>
      <c r="II427" s="286"/>
      <c r="IJ427" s="286"/>
      <c r="IK427" s="286"/>
      <c r="IL427" s="286"/>
      <c r="IM427" s="286"/>
      <c r="IN427" s="286"/>
      <c r="IO427" s="286"/>
      <c r="IP427" s="286"/>
      <c r="IQ427" s="286"/>
      <c r="IR427" s="286"/>
      <c r="IS427" s="286"/>
      <c r="IT427" s="286"/>
      <c r="IU427" s="286"/>
      <c r="IV427" s="286"/>
      <c r="IW427" s="286"/>
      <c r="IX427" s="286"/>
      <c r="IY427" s="286"/>
      <c r="IZ427" s="286"/>
      <c r="JA427" s="286"/>
      <c r="JB427" s="286"/>
      <c r="JC427" s="286"/>
      <c r="JD427" s="286"/>
      <c r="JE427" s="286"/>
      <c r="JF427" s="286"/>
      <c r="JG427" s="286"/>
      <c r="JH427" s="286"/>
      <c r="JI427" s="286"/>
      <c r="JJ427" s="286"/>
      <c r="JK427" s="286"/>
      <c r="JL427" s="286"/>
      <c r="JM427" s="286"/>
      <c r="JN427" s="286"/>
      <c r="JO427" s="286"/>
      <c r="JP427" s="286"/>
      <c r="JQ427" s="286"/>
      <c r="JR427" s="286"/>
      <c r="JS427" s="286"/>
      <c r="JT427" s="286"/>
      <c r="JU427" s="286"/>
      <c r="JV427" s="286"/>
      <c r="JW427" s="286"/>
      <c r="JX427" s="286"/>
      <c r="JY427" s="286"/>
      <c r="JZ427" s="286"/>
      <c r="KA427" s="286"/>
      <c r="KB427" s="286"/>
      <c r="KC427" s="286"/>
      <c r="KD427" s="286"/>
      <c r="KE427" s="286"/>
      <c r="KF427" s="286"/>
      <c r="KG427" s="286"/>
      <c r="KH427" s="286"/>
      <c r="KI427" s="286"/>
      <c r="KJ427" s="286"/>
      <c r="KK427" s="286"/>
      <c r="KL427" s="286"/>
      <c r="KM427" s="286"/>
      <c r="KN427" s="286"/>
      <c r="KO427" s="286"/>
      <c r="KP427" s="286"/>
      <c r="KQ427" s="286"/>
      <c r="KR427" s="286"/>
      <c r="KS427" s="286"/>
      <c r="KT427" s="286"/>
      <c r="KU427" s="286"/>
      <c r="KV427" s="286"/>
      <c r="KW427" s="286"/>
      <c r="KX427" s="286"/>
      <c r="KY427" s="286"/>
      <c r="KZ427" s="286"/>
      <c r="LA427" s="286"/>
      <c r="LB427" s="286"/>
      <c r="LC427" s="286"/>
      <c r="LD427" s="286"/>
      <c r="LE427" s="286"/>
      <c r="LF427" s="286"/>
      <c r="LG427" s="286"/>
      <c r="LH427" s="286"/>
      <c r="LI427" s="286"/>
      <c r="LJ427" s="286"/>
      <c r="LK427" s="286"/>
      <c r="LL427" s="286"/>
      <c r="LM427" s="286"/>
      <c r="LN427" s="286"/>
      <c r="LO427" s="286"/>
      <c r="LP427" s="286"/>
      <c r="LQ427" s="286"/>
      <c r="LR427" s="286"/>
      <c r="LS427" s="286"/>
      <c r="LT427" s="286"/>
      <c r="LU427" s="286"/>
      <c r="LV427" s="286"/>
      <c r="LW427" s="286"/>
      <c r="LX427" s="286"/>
      <c r="LY427" s="286"/>
      <c r="LZ427" s="286"/>
      <c r="MA427" s="286"/>
      <c r="MB427" s="286"/>
      <c r="MC427" s="286"/>
      <c r="MD427" s="286"/>
      <c r="ME427" s="286"/>
      <c r="MF427" s="286"/>
      <c r="MG427" s="286"/>
      <c r="MH427" s="286"/>
      <c r="MI427" s="286"/>
      <c r="MJ427" s="286"/>
      <c r="MK427" s="286"/>
      <c r="ML427" s="286"/>
      <c r="MM427" s="286"/>
      <c r="MN427" s="286"/>
      <c r="MO427" s="286"/>
      <c r="MP427" s="286"/>
      <c r="MQ427" s="286"/>
      <c r="MR427" s="286"/>
      <c r="MS427" s="286"/>
      <c r="MT427" s="286"/>
      <c r="MU427" s="286"/>
      <c r="MV427" s="286"/>
      <c r="MW427" s="286"/>
      <c r="MX427" s="286"/>
      <c r="MY427" s="286"/>
      <c r="MZ427" s="286"/>
      <c r="NA427" s="286"/>
      <c r="NB427" s="286"/>
      <c r="NC427" s="286"/>
      <c r="ND427" s="286"/>
      <c r="NE427" s="286"/>
      <c r="NF427" s="286"/>
      <c r="NG427" s="286"/>
      <c r="NH427" s="286"/>
      <c r="NI427" s="286"/>
      <c r="NJ427" s="286"/>
      <c r="NK427" s="286"/>
      <c r="NL427" s="286"/>
      <c r="NM427" s="286"/>
      <c r="NN427" s="286"/>
      <c r="NO427" s="286"/>
      <c r="NP427" s="286"/>
      <c r="NQ427" s="286"/>
      <c r="NR427" s="286"/>
      <c r="NS427" s="286"/>
      <c r="NT427" s="286"/>
      <c r="NU427" s="286"/>
      <c r="NV427" s="286"/>
      <c r="NW427" s="286"/>
      <c r="NX427" s="286"/>
      <c r="NY427" s="286"/>
      <c r="NZ427" s="286"/>
      <c r="OA427" s="286"/>
      <c r="OB427" s="286"/>
      <c r="OC427" s="286"/>
      <c r="OD427" s="286"/>
      <c r="OE427" s="286"/>
      <c r="OF427" s="286"/>
      <c r="OG427" s="286"/>
      <c r="OH427" s="286"/>
      <c r="OI427" s="286"/>
      <c r="OJ427" s="286"/>
      <c r="OK427" s="286"/>
      <c r="OL427" s="286"/>
      <c r="OM427" s="286"/>
      <c r="ON427" s="286"/>
      <c r="OO427" s="286"/>
      <c r="OP427" s="286"/>
      <c r="OQ427" s="286"/>
      <c r="OR427" s="286"/>
      <c r="OS427" s="286"/>
      <c r="OT427" s="286"/>
      <c r="OU427" s="286"/>
      <c r="OV427" s="286"/>
      <c r="OW427" s="286"/>
      <c r="OX427" s="286"/>
      <c r="OY427" s="286"/>
      <c r="OZ427" s="286"/>
      <c r="PA427" s="286"/>
      <c r="PB427" s="286"/>
      <c r="PC427" s="286"/>
      <c r="PD427" s="286"/>
      <c r="PE427" s="286"/>
      <c r="PF427" s="286"/>
      <c r="PG427" s="286"/>
      <c r="PH427" s="286"/>
      <c r="PI427" s="286"/>
      <c r="PJ427" s="286"/>
      <c r="PK427" s="286"/>
      <c r="PL427" s="286"/>
      <c r="PM427" s="286"/>
      <c r="PN427" s="286"/>
      <c r="PO427" s="286"/>
      <c r="PP427" s="286"/>
      <c r="PQ427" s="286"/>
      <c r="PR427" s="286"/>
      <c r="PS427" s="286"/>
      <c r="PT427" s="286"/>
      <c r="PU427" s="286"/>
      <c r="PV427" s="286"/>
      <c r="PW427" s="286"/>
      <c r="PX427" s="286"/>
      <c r="PY427" s="286"/>
      <c r="PZ427" s="286"/>
      <c r="QA427" s="286"/>
      <c r="QB427" s="286"/>
      <c r="QC427" s="286"/>
      <c r="QD427" s="286"/>
      <c r="QE427" s="286"/>
      <c r="QF427" s="286"/>
      <c r="QG427" s="286"/>
      <c r="QH427" s="286"/>
      <c r="QI427" s="286"/>
      <c r="QJ427" s="286"/>
      <c r="QK427" s="286"/>
      <c r="QL427" s="286"/>
      <c r="QM427" s="286"/>
      <c r="QN427" s="286"/>
      <c r="QO427" s="286"/>
      <c r="QP427" s="286"/>
      <c r="QQ427" s="286"/>
      <c r="QR427" s="286"/>
      <c r="QS427" s="286"/>
      <c r="QT427" s="286"/>
      <c r="QU427" s="286"/>
      <c r="QV427" s="286"/>
      <c r="QW427" s="286"/>
      <c r="QX427" s="286"/>
      <c r="QY427" s="286"/>
      <c r="QZ427" s="286"/>
      <c r="RA427" s="286"/>
      <c r="RB427" s="286"/>
      <c r="RC427" s="286"/>
      <c r="RD427" s="286"/>
      <c r="RE427" s="286"/>
      <c r="RF427" s="286"/>
      <c r="RG427" s="286"/>
      <c r="RH427" s="286"/>
      <c r="RI427" s="286"/>
      <c r="RJ427" s="286"/>
      <c r="RK427" s="286"/>
      <c r="RL427" s="286"/>
      <c r="RM427" s="286"/>
      <c r="RN427" s="286"/>
      <c r="RO427" s="286"/>
      <c r="RP427" s="286"/>
      <c r="RQ427" s="286"/>
      <c r="RR427" s="286"/>
      <c r="RS427" s="286"/>
      <c r="RT427" s="286"/>
      <c r="RU427" s="286"/>
      <c r="RV427" s="286"/>
      <c r="RW427" s="286"/>
      <c r="RX427" s="286"/>
      <c r="RY427" s="286"/>
      <c r="RZ427" s="286"/>
      <c r="SA427" s="286"/>
      <c r="SB427" s="286"/>
      <c r="SC427" s="286"/>
      <c r="SD427" s="286"/>
      <c r="SE427" s="286"/>
      <c r="SF427" s="286"/>
      <c r="SG427" s="286"/>
      <c r="SH427" s="286"/>
      <c r="SI427" s="286"/>
      <c r="SJ427" s="286"/>
      <c r="SK427" s="286"/>
      <c r="SL427" s="286"/>
      <c r="SM427" s="286"/>
      <c r="SN427" s="286"/>
      <c r="SO427" s="286"/>
      <c r="SP427" s="286"/>
      <c r="SQ427" s="286"/>
      <c r="SR427" s="286"/>
      <c r="SS427" s="286"/>
      <c r="ST427" s="286"/>
      <c r="SU427" s="286"/>
      <c r="SV427" s="286"/>
      <c r="SW427" s="286"/>
      <c r="SX427" s="286"/>
      <c r="SY427" s="286"/>
      <c r="SZ427" s="286"/>
      <c r="TA427" s="286"/>
      <c r="TB427" s="286"/>
      <c r="TC427" s="286"/>
      <c r="TD427" s="286"/>
      <c r="TE427" s="286"/>
      <c r="TF427" s="286"/>
      <c r="TG427" s="286"/>
      <c r="TH427" s="286"/>
      <c r="TI427" s="286"/>
      <c r="TJ427" s="286"/>
      <c r="TK427" s="286"/>
      <c r="TL427" s="286"/>
      <c r="TM427" s="286"/>
      <c r="TN427" s="286"/>
      <c r="TO427" s="286"/>
      <c r="TP427" s="286"/>
      <c r="TQ427" s="286"/>
      <c r="TR427" s="286"/>
      <c r="TS427" s="286"/>
      <c r="TT427" s="286"/>
      <c r="TU427" s="286"/>
      <c r="TV427" s="286"/>
      <c r="TW427" s="286"/>
      <c r="TX427" s="286"/>
      <c r="TY427" s="286"/>
      <c r="TZ427" s="286"/>
      <c r="UA427" s="286"/>
      <c r="UB427" s="286"/>
      <c r="UC427" s="286"/>
      <c r="UD427" s="286"/>
      <c r="UE427" s="286"/>
      <c r="UF427" s="286"/>
      <c r="UG427" s="286"/>
      <c r="UH427" s="286"/>
      <c r="UI427" s="286"/>
      <c r="UJ427" s="286"/>
      <c r="UK427" s="286"/>
      <c r="UL427" s="286"/>
      <c r="UM427" s="286"/>
      <c r="UN427" s="286"/>
      <c r="UO427" s="286"/>
      <c r="UP427" s="286"/>
      <c r="UQ427" s="286"/>
      <c r="UR427" s="286"/>
      <c r="US427" s="286"/>
      <c r="UT427" s="286"/>
      <c r="UU427" s="286"/>
      <c r="UV427" s="286"/>
      <c r="UW427" s="286"/>
      <c r="UX427" s="286"/>
      <c r="UY427" s="286"/>
      <c r="UZ427" s="286"/>
      <c r="VA427" s="286"/>
      <c r="VB427" s="286"/>
      <c r="VC427" s="286"/>
      <c r="VD427" s="286"/>
      <c r="VE427" s="286"/>
      <c r="VF427" s="286"/>
      <c r="VG427" s="286"/>
      <c r="VH427" s="286"/>
      <c r="VI427" s="286"/>
      <c r="VJ427" s="286"/>
      <c r="VK427" s="286"/>
      <c r="VL427" s="286"/>
      <c r="VM427" s="286"/>
      <c r="VN427" s="286"/>
      <c r="VO427" s="286"/>
      <c r="VP427" s="286"/>
      <c r="VQ427" s="286"/>
      <c r="VR427" s="286"/>
      <c r="VS427" s="286"/>
      <c r="VT427" s="286"/>
      <c r="VU427" s="286"/>
      <c r="VV427" s="286"/>
      <c r="VW427" s="286"/>
      <c r="VX427" s="286"/>
      <c r="VY427" s="286"/>
      <c r="VZ427" s="286"/>
      <c r="WA427" s="286"/>
      <c r="WB427" s="286"/>
      <c r="WC427" s="286"/>
    </row>
    <row r="428" spans="1:601" s="285" customFormat="1" ht="112.5" customHeight="1">
      <c r="A428" s="1073"/>
      <c r="B428" s="670" t="s">
        <v>1057</v>
      </c>
      <c r="C428" s="780" t="s">
        <v>1058</v>
      </c>
      <c r="D428" s="771" t="s">
        <v>1059</v>
      </c>
      <c r="E428" s="293" t="s">
        <v>1060</v>
      </c>
      <c r="F428" s="316" t="s">
        <v>60</v>
      </c>
      <c r="G428" s="379">
        <v>39814</v>
      </c>
      <c r="H428" s="316" t="s">
        <v>31</v>
      </c>
      <c r="I428" s="380" t="s">
        <v>501</v>
      </c>
      <c r="J428" s="380" t="s">
        <v>32</v>
      </c>
      <c r="K428" s="381" t="s">
        <v>1061</v>
      </c>
      <c r="L428" s="380" t="s">
        <v>35</v>
      </c>
      <c r="M428" s="284">
        <f>M429</f>
        <v>1211000</v>
      </c>
      <c r="N428" s="284">
        <f>N429</f>
        <v>1211000</v>
      </c>
      <c r="O428" s="284">
        <f t="shared" ref="O428:R428" si="25">O429</f>
        <v>797100</v>
      </c>
      <c r="P428" s="284">
        <f t="shared" si="25"/>
        <v>1413100</v>
      </c>
      <c r="Q428" s="284">
        <f t="shared" si="25"/>
        <v>1000000</v>
      </c>
      <c r="R428" s="284">
        <f t="shared" si="25"/>
        <v>1000000</v>
      </c>
      <c r="S428" s="528"/>
      <c r="BA428" s="286"/>
      <c r="BB428" s="286"/>
      <c r="BC428" s="286"/>
      <c r="BD428" s="286"/>
      <c r="BE428" s="286"/>
      <c r="BF428" s="286"/>
      <c r="BG428" s="286"/>
      <c r="BH428" s="286"/>
      <c r="BI428" s="286"/>
      <c r="BJ428" s="286"/>
      <c r="BK428" s="286"/>
      <c r="BL428" s="286"/>
      <c r="BM428" s="286"/>
      <c r="BN428" s="286"/>
      <c r="BO428" s="286"/>
      <c r="BP428" s="286"/>
      <c r="BQ428" s="286"/>
      <c r="BR428" s="286"/>
      <c r="BS428" s="286"/>
      <c r="BT428" s="286"/>
      <c r="BU428" s="286"/>
      <c r="BV428" s="286"/>
      <c r="BW428" s="286"/>
      <c r="BX428" s="286"/>
      <c r="BY428" s="286"/>
      <c r="BZ428" s="286"/>
      <c r="CA428" s="286"/>
      <c r="CB428" s="286"/>
      <c r="CC428" s="286"/>
      <c r="CD428" s="286"/>
      <c r="CE428" s="286"/>
      <c r="CF428" s="286"/>
      <c r="CG428" s="286"/>
      <c r="CH428" s="286"/>
      <c r="CI428" s="286"/>
      <c r="CJ428" s="286"/>
      <c r="CK428" s="286"/>
      <c r="CL428" s="286"/>
      <c r="CM428" s="286"/>
      <c r="CN428" s="286"/>
      <c r="CO428" s="286"/>
      <c r="CP428" s="286"/>
      <c r="CQ428" s="286"/>
      <c r="CR428" s="286"/>
      <c r="CS428" s="286"/>
      <c r="CT428" s="286"/>
      <c r="CU428" s="286"/>
      <c r="CV428" s="286"/>
      <c r="CW428" s="286"/>
      <c r="CX428" s="286"/>
      <c r="CY428" s="286"/>
      <c r="CZ428" s="286"/>
      <c r="DA428" s="286"/>
      <c r="DB428" s="286"/>
      <c r="DC428" s="286"/>
      <c r="DD428" s="286"/>
      <c r="DE428" s="286"/>
      <c r="DF428" s="286"/>
      <c r="DG428" s="286"/>
      <c r="DH428" s="286"/>
      <c r="DI428" s="286"/>
      <c r="DJ428" s="286"/>
      <c r="DK428" s="286"/>
      <c r="DL428" s="286"/>
      <c r="DM428" s="286"/>
      <c r="DN428" s="286"/>
      <c r="DO428" s="286"/>
      <c r="DP428" s="286"/>
      <c r="DQ428" s="286"/>
      <c r="DR428" s="286"/>
      <c r="DS428" s="286"/>
      <c r="DT428" s="286"/>
      <c r="DU428" s="286"/>
      <c r="DV428" s="286"/>
      <c r="DW428" s="286"/>
      <c r="DX428" s="286"/>
      <c r="DY428" s="286"/>
      <c r="DZ428" s="286"/>
      <c r="EA428" s="286"/>
      <c r="EB428" s="286"/>
      <c r="EC428" s="286"/>
      <c r="ED428" s="286"/>
      <c r="EE428" s="286"/>
      <c r="EF428" s="286"/>
      <c r="EG428" s="286"/>
      <c r="EH428" s="286"/>
      <c r="EI428" s="286"/>
      <c r="EJ428" s="286"/>
      <c r="EK428" s="286"/>
      <c r="EL428" s="286"/>
      <c r="EM428" s="286"/>
      <c r="EN428" s="286"/>
      <c r="EO428" s="286"/>
      <c r="EP428" s="286"/>
      <c r="EQ428" s="286"/>
      <c r="ER428" s="286"/>
      <c r="ES428" s="286"/>
      <c r="ET428" s="286"/>
      <c r="EU428" s="286"/>
      <c r="EV428" s="286"/>
      <c r="EW428" s="286"/>
      <c r="EX428" s="286"/>
      <c r="EY428" s="286"/>
      <c r="EZ428" s="286"/>
      <c r="FA428" s="286"/>
      <c r="FB428" s="286"/>
      <c r="FC428" s="286"/>
      <c r="FD428" s="286"/>
      <c r="FE428" s="286"/>
      <c r="FF428" s="286"/>
      <c r="FG428" s="286"/>
      <c r="FH428" s="286"/>
      <c r="FI428" s="286"/>
      <c r="FJ428" s="286"/>
      <c r="FK428" s="286"/>
      <c r="FL428" s="286"/>
      <c r="FM428" s="286"/>
      <c r="FN428" s="286"/>
      <c r="FO428" s="286"/>
      <c r="FP428" s="286"/>
      <c r="FQ428" s="286"/>
      <c r="FR428" s="286"/>
      <c r="FS428" s="286"/>
      <c r="FT428" s="286"/>
      <c r="FU428" s="286"/>
      <c r="FV428" s="286"/>
      <c r="FW428" s="286"/>
      <c r="FX428" s="286"/>
      <c r="FY428" s="286"/>
      <c r="FZ428" s="286"/>
      <c r="GA428" s="286"/>
      <c r="GB428" s="286"/>
      <c r="GC428" s="286"/>
      <c r="GD428" s="286"/>
      <c r="GE428" s="286"/>
      <c r="GF428" s="286"/>
      <c r="GG428" s="286"/>
      <c r="GH428" s="286"/>
      <c r="GI428" s="286"/>
      <c r="GJ428" s="286"/>
      <c r="GK428" s="286"/>
      <c r="GL428" s="286"/>
      <c r="GM428" s="286"/>
      <c r="GN428" s="286"/>
      <c r="GO428" s="286"/>
      <c r="GP428" s="286"/>
      <c r="GQ428" s="286"/>
      <c r="GR428" s="286"/>
      <c r="GS428" s="286"/>
      <c r="GT428" s="286"/>
      <c r="GU428" s="286"/>
      <c r="GV428" s="286"/>
      <c r="GW428" s="286"/>
      <c r="GX428" s="286"/>
      <c r="GY428" s="286"/>
      <c r="GZ428" s="286"/>
      <c r="HA428" s="286"/>
      <c r="HB428" s="286"/>
      <c r="HC428" s="286"/>
      <c r="HD428" s="286"/>
      <c r="HE428" s="286"/>
      <c r="HF428" s="286"/>
      <c r="HG428" s="286"/>
      <c r="HH428" s="286"/>
      <c r="HI428" s="286"/>
      <c r="HJ428" s="286"/>
      <c r="HK428" s="286"/>
      <c r="HL428" s="286"/>
      <c r="HM428" s="286"/>
      <c r="HN428" s="286"/>
      <c r="HO428" s="286"/>
      <c r="HP428" s="286"/>
      <c r="HQ428" s="286"/>
      <c r="HR428" s="286"/>
      <c r="HS428" s="286"/>
      <c r="HT428" s="286"/>
      <c r="HU428" s="286"/>
      <c r="HV428" s="286"/>
      <c r="HW428" s="286"/>
      <c r="HX428" s="286"/>
      <c r="HY428" s="286"/>
      <c r="HZ428" s="286"/>
      <c r="IA428" s="286"/>
      <c r="IB428" s="286"/>
      <c r="IC428" s="286"/>
      <c r="ID428" s="286"/>
      <c r="IE428" s="286"/>
      <c r="IF428" s="286"/>
      <c r="IG428" s="286"/>
      <c r="IH428" s="286"/>
      <c r="II428" s="286"/>
      <c r="IJ428" s="286"/>
      <c r="IK428" s="286"/>
      <c r="IL428" s="286"/>
      <c r="IM428" s="286"/>
      <c r="IN428" s="286"/>
      <c r="IO428" s="286"/>
      <c r="IP428" s="286"/>
      <c r="IQ428" s="286"/>
      <c r="IR428" s="286"/>
      <c r="IS428" s="286"/>
      <c r="IT428" s="286"/>
      <c r="IU428" s="286"/>
      <c r="IV428" s="286"/>
      <c r="IW428" s="286"/>
      <c r="IX428" s="286"/>
      <c r="IY428" s="286"/>
      <c r="IZ428" s="286"/>
      <c r="JA428" s="286"/>
      <c r="JB428" s="286"/>
      <c r="JC428" s="286"/>
      <c r="JD428" s="286"/>
      <c r="JE428" s="286"/>
      <c r="JF428" s="286"/>
      <c r="JG428" s="286"/>
      <c r="JH428" s="286"/>
      <c r="JI428" s="286"/>
      <c r="JJ428" s="286"/>
      <c r="JK428" s="286"/>
      <c r="JL428" s="286"/>
      <c r="JM428" s="286"/>
      <c r="JN428" s="286"/>
      <c r="JO428" s="286"/>
      <c r="JP428" s="286"/>
      <c r="JQ428" s="286"/>
      <c r="JR428" s="286"/>
      <c r="JS428" s="286"/>
      <c r="JT428" s="286"/>
      <c r="JU428" s="286"/>
      <c r="JV428" s="286"/>
      <c r="JW428" s="286"/>
      <c r="JX428" s="286"/>
      <c r="JY428" s="286"/>
      <c r="JZ428" s="286"/>
      <c r="KA428" s="286"/>
      <c r="KB428" s="286"/>
      <c r="KC428" s="286"/>
      <c r="KD428" s="286"/>
      <c r="KE428" s="286"/>
      <c r="KF428" s="286"/>
      <c r="KG428" s="286"/>
      <c r="KH428" s="286"/>
      <c r="KI428" s="286"/>
      <c r="KJ428" s="286"/>
      <c r="KK428" s="286"/>
      <c r="KL428" s="286"/>
      <c r="KM428" s="286"/>
      <c r="KN428" s="286"/>
      <c r="KO428" s="286"/>
      <c r="KP428" s="286"/>
      <c r="KQ428" s="286"/>
      <c r="KR428" s="286"/>
      <c r="KS428" s="286"/>
      <c r="KT428" s="286"/>
      <c r="KU428" s="286"/>
      <c r="KV428" s="286"/>
      <c r="KW428" s="286"/>
      <c r="KX428" s="286"/>
      <c r="KY428" s="286"/>
      <c r="KZ428" s="286"/>
      <c r="LA428" s="286"/>
      <c r="LB428" s="286"/>
      <c r="LC428" s="286"/>
      <c r="LD428" s="286"/>
      <c r="LE428" s="286"/>
      <c r="LF428" s="286"/>
      <c r="LG428" s="286"/>
      <c r="LH428" s="286"/>
      <c r="LI428" s="286"/>
      <c r="LJ428" s="286"/>
      <c r="LK428" s="286"/>
      <c r="LL428" s="286"/>
      <c r="LM428" s="286"/>
      <c r="LN428" s="286"/>
      <c r="LO428" s="286"/>
      <c r="LP428" s="286"/>
      <c r="LQ428" s="286"/>
      <c r="LR428" s="286"/>
      <c r="LS428" s="286"/>
      <c r="LT428" s="286"/>
      <c r="LU428" s="286"/>
      <c r="LV428" s="286"/>
      <c r="LW428" s="286"/>
      <c r="LX428" s="286"/>
      <c r="LY428" s="286"/>
      <c r="LZ428" s="286"/>
      <c r="MA428" s="286"/>
      <c r="MB428" s="286"/>
      <c r="MC428" s="286"/>
      <c r="MD428" s="286"/>
      <c r="ME428" s="286"/>
      <c r="MF428" s="286"/>
      <c r="MG428" s="286"/>
      <c r="MH428" s="286"/>
      <c r="MI428" s="286"/>
      <c r="MJ428" s="286"/>
      <c r="MK428" s="286"/>
      <c r="ML428" s="286"/>
      <c r="MM428" s="286"/>
      <c r="MN428" s="286"/>
      <c r="MO428" s="286"/>
      <c r="MP428" s="286"/>
      <c r="MQ428" s="286"/>
      <c r="MR428" s="286"/>
      <c r="MS428" s="286"/>
      <c r="MT428" s="286"/>
      <c r="MU428" s="286"/>
      <c r="MV428" s="286"/>
      <c r="MW428" s="286"/>
      <c r="MX428" s="286"/>
      <c r="MY428" s="286"/>
      <c r="MZ428" s="286"/>
      <c r="NA428" s="286"/>
      <c r="NB428" s="286"/>
      <c r="NC428" s="286"/>
      <c r="ND428" s="286"/>
      <c r="NE428" s="286"/>
      <c r="NF428" s="286"/>
      <c r="NG428" s="286"/>
      <c r="NH428" s="286"/>
      <c r="NI428" s="286"/>
      <c r="NJ428" s="286"/>
      <c r="NK428" s="286"/>
      <c r="NL428" s="286"/>
      <c r="NM428" s="286"/>
      <c r="NN428" s="286"/>
      <c r="NO428" s="286"/>
      <c r="NP428" s="286"/>
      <c r="NQ428" s="286"/>
      <c r="NR428" s="286"/>
      <c r="NS428" s="286"/>
      <c r="NT428" s="286"/>
      <c r="NU428" s="286"/>
      <c r="NV428" s="286"/>
      <c r="NW428" s="286"/>
      <c r="NX428" s="286"/>
      <c r="NY428" s="286"/>
      <c r="NZ428" s="286"/>
      <c r="OA428" s="286"/>
      <c r="OB428" s="286"/>
      <c r="OC428" s="286"/>
      <c r="OD428" s="286"/>
      <c r="OE428" s="286"/>
      <c r="OF428" s="286"/>
      <c r="OG428" s="286"/>
      <c r="OH428" s="286"/>
      <c r="OI428" s="286"/>
      <c r="OJ428" s="286"/>
      <c r="OK428" s="286"/>
      <c r="OL428" s="286"/>
      <c r="OM428" s="286"/>
      <c r="ON428" s="286"/>
      <c r="OO428" s="286"/>
      <c r="OP428" s="286"/>
      <c r="OQ428" s="286"/>
      <c r="OR428" s="286"/>
      <c r="OS428" s="286"/>
      <c r="OT428" s="286"/>
      <c r="OU428" s="286"/>
      <c r="OV428" s="286"/>
      <c r="OW428" s="286"/>
      <c r="OX428" s="286"/>
      <c r="OY428" s="286"/>
      <c r="OZ428" s="286"/>
      <c r="PA428" s="286"/>
      <c r="PB428" s="286"/>
      <c r="PC428" s="286"/>
      <c r="PD428" s="286"/>
      <c r="PE428" s="286"/>
      <c r="PF428" s="286"/>
      <c r="PG428" s="286"/>
      <c r="PH428" s="286"/>
      <c r="PI428" s="286"/>
      <c r="PJ428" s="286"/>
      <c r="PK428" s="286"/>
      <c r="PL428" s="286"/>
      <c r="PM428" s="286"/>
      <c r="PN428" s="286"/>
      <c r="PO428" s="286"/>
      <c r="PP428" s="286"/>
      <c r="PQ428" s="286"/>
      <c r="PR428" s="286"/>
      <c r="PS428" s="286"/>
      <c r="PT428" s="286"/>
      <c r="PU428" s="286"/>
      <c r="PV428" s="286"/>
      <c r="PW428" s="286"/>
      <c r="PX428" s="286"/>
      <c r="PY428" s="286"/>
      <c r="PZ428" s="286"/>
      <c r="QA428" s="286"/>
      <c r="QB428" s="286"/>
      <c r="QC428" s="286"/>
      <c r="QD428" s="286"/>
      <c r="QE428" s="286"/>
      <c r="QF428" s="286"/>
      <c r="QG428" s="286"/>
      <c r="QH428" s="286"/>
      <c r="QI428" s="286"/>
      <c r="QJ428" s="286"/>
      <c r="QK428" s="286"/>
      <c r="QL428" s="286"/>
      <c r="QM428" s="286"/>
      <c r="QN428" s="286"/>
      <c r="QO428" s="286"/>
      <c r="QP428" s="286"/>
      <c r="QQ428" s="286"/>
      <c r="QR428" s="286"/>
      <c r="QS428" s="286"/>
      <c r="QT428" s="286"/>
      <c r="QU428" s="286"/>
      <c r="QV428" s="286"/>
      <c r="QW428" s="286"/>
      <c r="QX428" s="286"/>
      <c r="QY428" s="286"/>
      <c r="QZ428" s="286"/>
      <c r="RA428" s="286"/>
      <c r="RB428" s="286"/>
      <c r="RC428" s="286"/>
      <c r="RD428" s="286"/>
      <c r="RE428" s="286"/>
      <c r="RF428" s="286"/>
      <c r="RG428" s="286"/>
      <c r="RH428" s="286"/>
      <c r="RI428" s="286"/>
      <c r="RJ428" s="286"/>
      <c r="RK428" s="286"/>
      <c r="RL428" s="286"/>
      <c r="RM428" s="286"/>
      <c r="RN428" s="286"/>
      <c r="RO428" s="286"/>
      <c r="RP428" s="286"/>
      <c r="RQ428" s="286"/>
      <c r="RR428" s="286"/>
      <c r="RS428" s="286"/>
      <c r="RT428" s="286"/>
      <c r="RU428" s="286"/>
      <c r="RV428" s="286"/>
      <c r="RW428" s="286"/>
      <c r="RX428" s="286"/>
      <c r="RY428" s="286"/>
      <c r="RZ428" s="286"/>
      <c r="SA428" s="286"/>
      <c r="SB428" s="286"/>
      <c r="SC428" s="286"/>
      <c r="SD428" s="286"/>
      <c r="SE428" s="286"/>
      <c r="SF428" s="286"/>
      <c r="SG428" s="286"/>
      <c r="SH428" s="286"/>
      <c r="SI428" s="286"/>
      <c r="SJ428" s="286"/>
      <c r="SK428" s="286"/>
      <c r="SL428" s="286"/>
      <c r="SM428" s="286"/>
      <c r="SN428" s="286"/>
      <c r="SO428" s="286"/>
      <c r="SP428" s="286"/>
      <c r="SQ428" s="286"/>
      <c r="SR428" s="286"/>
      <c r="SS428" s="286"/>
      <c r="ST428" s="286"/>
      <c r="SU428" s="286"/>
      <c r="SV428" s="286"/>
      <c r="SW428" s="286"/>
      <c r="SX428" s="286"/>
      <c r="SY428" s="286"/>
      <c r="SZ428" s="286"/>
      <c r="TA428" s="286"/>
      <c r="TB428" s="286"/>
      <c r="TC428" s="286"/>
      <c r="TD428" s="286"/>
      <c r="TE428" s="286"/>
      <c r="TF428" s="286"/>
      <c r="TG428" s="286"/>
      <c r="TH428" s="286"/>
      <c r="TI428" s="286"/>
      <c r="TJ428" s="286"/>
      <c r="TK428" s="286"/>
      <c r="TL428" s="286"/>
      <c r="TM428" s="286"/>
      <c r="TN428" s="286"/>
      <c r="TO428" s="286"/>
      <c r="TP428" s="286"/>
      <c r="TQ428" s="286"/>
      <c r="TR428" s="286"/>
      <c r="TS428" s="286"/>
      <c r="TT428" s="286"/>
      <c r="TU428" s="286"/>
      <c r="TV428" s="286"/>
      <c r="TW428" s="286"/>
      <c r="TX428" s="286"/>
      <c r="TY428" s="286"/>
      <c r="TZ428" s="286"/>
      <c r="UA428" s="286"/>
      <c r="UB428" s="286"/>
      <c r="UC428" s="286"/>
      <c r="UD428" s="286"/>
      <c r="UE428" s="286"/>
      <c r="UF428" s="286"/>
      <c r="UG428" s="286"/>
      <c r="UH428" s="286"/>
      <c r="UI428" s="286"/>
      <c r="UJ428" s="286"/>
      <c r="UK428" s="286"/>
      <c r="UL428" s="286"/>
      <c r="UM428" s="286"/>
      <c r="UN428" s="286"/>
      <c r="UO428" s="286"/>
      <c r="UP428" s="286"/>
      <c r="UQ428" s="286"/>
      <c r="UR428" s="286"/>
      <c r="US428" s="286"/>
      <c r="UT428" s="286"/>
      <c r="UU428" s="286"/>
      <c r="UV428" s="286"/>
      <c r="UW428" s="286"/>
      <c r="UX428" s="286"/>
      <c r="UY428" s="286"/>
      <c r="UZ428" s="286"/>
      <c r="VA428" s="286"/>
      <c r="VB428" s="286"/>
      <c r="VC428" s="286"/>
      <c r="VD428" s="286"/>
      <c r="VE428" s="286"/>
      <c r="VF428" s="286"/>
      <c r="VG428" s="286"/>
      <c r="VH428" s="286"/>
      <c r="VI428" s="286"/>
      <c r="VJ428" s="286"/>
      <c r="VK428" s="286"/>
      <c r="VL428" s="286"/>
      <c r="VM428" s="286"/>
      <c r="VN428" s="286"/>
      <c r="VO428" s="286"/>
      <c r="VP428" s="286"/>
      <c r="VQ428" s="286"/>
      <c r="VR428" s="286"/>
      <c r="VS428" s="286"/>
      <c r="VT428" s="286"/>
      <c r="VU428" s="286"/>
      <c r="VV428" s="286"/>
      <c r="VW428" s="286"/>
      <c r="VX428" s="286"/>
      <c r="VY428" s="286"/>
      <c r="VZ428" s="286"/>
      <c r="WA428" s="286"/>
      <c r="WB428" s="286"/>
      <c r="WC428" s="286"/>
    </row>
    <row r="429" spans="1:601" s="285" customFormat="1" ht="154.5" customHeight="1">
      <c r="A429" s="1073"/>
      <c r="B429" s="681"/>
      <c r="C429" s="781"/>
      <c r="D429" s="772"/>
      <c r="E429" s="287" t="s">
        <v>1062</v>
      </c>
      <c r="F429" s="316" t="s">
        <v>1063</v>
      </c>
      <c r="G429" s="379">
        <v>43831</v>
      </c>
      <c r="H429" s="316" t="s">
        <v>31</v>
      </c>
      <c r="I429" s="382" t="s">
        <v>501</v>
      </c>
      <c r="J429" s="382" t="s">
        <v>32</v>
      </c>
      <c r="K429" s="309" t="s">
        <v>1061</v>
      </c>
      <c r="L429" s="382" t="s">
        <v>642</v>
      </c>
      <c r="M429" s="288">
        <v>1211000</v>
      </c>
      <c r="N429" s="288">
        <v>1211000</v>
      </c>
      <c r="O429" s="289">
        <v>797100</v>
      </c>
      <c r="P429" s="289">
        <v>1413100</v>
      </c>
      <c r="Q429" s="290">
        <v>1000000</v>
      </c>
      <c r="R429" s="290">
        <v>1000000</v>
      </c>
      <c r="S429" s="528">
        <v>3</v>
      </c>
      <c r="BA429" s="286"/>
      <c r="BB429" s="286"/>
      <c r="BC429" s="286"/>
      <c r="BD429" s="286"/>
      <c r="BE429" s="286"/>
      <c r="BF429" s="286"/>
      <c r="BG429" s="286"/>
      <c r="BH429" s="286"/>
      <c r="BI429" s="286"/>
      <c r="BJ429" s="286"/>
      <c r="BK429" s="286"/>
      <c r="BL429" s="286"/>
      <c r="BM429" s="286"/>
      <c r="BN429" s="286"/>
      <c r="BO429" s="286"/>
      <c r="BP429" s="286"/>
      <c r="BQ429" s="286"/>
      <c r="BR429" s="286"/>
      <c r="BS429" s="286"/>
      <c r="BT429" s="286"/>
      <c r="BU429" s="286"/>
      <c r="BV429" s="286"/>
      <c r="BW429" s="286"/>
      <c r="BX429" s="286"/>
      <c r="BY429" s="286"/>
      <c r="BZ429" s="286"/>
      <c r="CA429" s="286"/>
      <c r="CB429" s="286"/>
      <c r="CC429" s="286"/>
      <c r="CD429" s="286"/>
      <c r="CE429" s="286"/>
      <c r="CF429" s="286"/>
      <c r="CG429" s="286"/>
      <c r="CH429" s="286"/>
      <c r="CI429" s="286"/>
      <c r="CJ429" s="286"/>
      <c r="CK429" s="286"/>
      <c r="CL429" s="286"/>
      <c r="CM429" s="286"/>
      <c r="CN429" s="286"/>
      <c r="CO429" s="286"/>
      <c r="CP429" s="286"/>
      <c r="CQ429" s="286"/>
      <c r="CR429" s="286"/>
      <c r="CS429" s="286"/>
      <c r="CT429" s="286"/>
      <c r="CU429" s="286"/>
      <c r="CV429" s="286"/>
      <c r="CW429" s="286"/>
      <c r="CX429" s="286"/>
      <c r="CY429" s="286"/>
      <c r="CZ429" s="286"/>
      <c r="DA429" s="286"/>
      <c r="DB429" s="286"/>
      <c r="DC429" s="286"/>
      <c r="DD429" s="286"/>
      <c r="DE429" s="286"/>
      <c r="DF429" s="286"/>
      <c r="DG429" s="286"/>
      <c r="DH429" s="286"/>
      <c r="DI429" s="286"/>
      <c r="DJ429" s="286"/>
      <c r="DK429" s="286"/>
      <c r="DL429" s="286"/>
      <c r="DM429" s="286"/>
      <c r="DN429" s="286"/>
      <c r="DO429" s="286"/>
      <c r="DP429" s="286"/>
      <c r="DQ429" s="286"/>
      <c r="DR429" s="286"/>
      <c r="DS429" s="286"/>
      <c r="DT429" s="286"/>
      <c r="DU429" s="286"/>
      <c r="DV429" s="286"/>
      <c r="DW429" s="286"/>
      <c r="DX429" s="286"/>
      <c r="DY429" s="286"/>
      <c r="DZ429" s="286"/>
      <c r="EA429" s="286"/>
      <c r="EB429" s="286"/>
      <c r="EC429" s="286"/>
      <c r="ED429" s="286"/>
      <c r="EE429" s="286"/>
      <c r="EF429" s="286"/>
      <c r="EG429" s="286"/>
      <c r="EH429" s="286"/>
      <c r="EI429" s="286"/>
      <c r="EJ429" s="286"/>
      <c r="EK429" s="286"/>
      <c r="EL429" s="286"/>
      <c r="EM429" s="286"/>
      <c r="EN429" s="286"/>
      <c r="EO429" s="286"/>
      <c r="EP429" s="286"/>
      <c r="EQ429" s="286"/>
      <c r="ER429" s="286"/>
      <c r="ES429" s="286"/>
      <c r="ET429" s="286"/>
      <c r="EU429" s="286"/>
      <c r="EV429" s="286"/>
      <c r="EW429" s="286"/>
      <c r="EX429" s="286"/>
      <c r="EY429" s="286"/>
      <c r="EZ429" s="286"/>
      <c r="FA429" s="286"/>
      <c r="FB429" s="286"/>
      <c r="FC429" s="286"/>
      <c r="FD429" s="286"/>
      <c r="FE429" s="286"/>
      <c r="FF429" s="286"/>
      <c r="FG429" s="286"/>
      <c r="FH429" s="286"/>
      <c r="FI429" s="286"/>
      <c r="FJ429" s="286"/>
      <c r="FK429" s="286"/>
      <c r="FL429" s="286"/>
      <c r="FM429" s="286"/>
      <c r="FN429" s="286"/>
      <c r="FO429" s="286"/>
      <c r="FP429" s="286"/>
      <c r="FQ429" s="286"/>
      <c r="FR429" s="286"/>
      <c r="FS429" s="286"/>
      <c r="FT429" s="286"/>
      <c r="FU429" s="286"/>
      <c r="FV429" s="286"/>
      <c r="FW429" s="286"/>
      <c r="FX429" s="286"/>
      <c r="FY429" s="286"/>
      <c r="FZ429" s="286"/>
      <c r="GA429" s="286"/>
      <c r="GB429" s="286"/>
      <c r="GC429" s="286"/>
      <c r="GD429" s="286"/>
      <c r="GE429" s="286"/>
      <c r="GF429" s="286"/>
      <c r="GG429" s="286"/>
      <c r="GH429" s="286"/>
      <c r="GI429" s="286"/>
      <c r="GJ429" s="286"/>
      <c r="GK429" s="286"/>
      <c r="GL429" s="286"/>
      <c r="GM429" s="286"/>
      <c r="GN429" s="286"/>
      <c r="GO429" s="286"/>
      <c r="GP429" s="286"/>
      <c r="GQ429" s="286"/>
      <c r="GR429" s="286"/>
      <c r="GS429" s="286"/>
      <c r="GT429" s="286"/>
      <c r="GU429" s="286"/>
      <c r="GV429" s="286"/>
      <c r="GW429" s="286"/>
      <c r="GX429" s="286"/>
      <c r="GY429" s="286"/>
      <c r="GZ429" s="286"/>
      <c r="HA429" s="286"/>
      <c r="HB429" s="286"/>
      <c r="HC429" s="286"/>
      <c r="HD429" s="286"/>
      <c r="HE429" s="286"/>
      <c r="HF429" s="286"/>
      <c r="HG429" s="286"/>
      <c r="HH429" s="286"/>
      <c r="HI429" s="286"/>
      <c r="HJ429" s="286"/>
      <c r="HK429" s="286"/>
      <c r="HL429" s="286"/>
      <c r="HM429" s="286"/>
      <c r="HN429" s="286"/>
      <c r="HO429" s="286"/>
      <c r="HP429" s="286"/>
      <c r="HQ429" s="286"/>
      <c r="HR429" s="286"/>
      <c r="HS429" s="286"/>
      <c r="HT429" s="286"/>
      <c r="HU429" s="286"/>
      <c r="HV429" s="286"/>
      <c r="HW429" s="286"/>
      <c r="HX429" s="286"/>
      <c r="HY429" s="286"/>
      <c r="HZ429" s="286"/>
      <c r="IA429" s="286"/>
      <c r="IB429" s="286"/>
      <c r="IC429" s="286"/>
      <c r="ID429" s="286"/>
      <c r="IE429" s="286"/>
      <c r="IF429" s="286"/>
      <c r="IG429" s="286"/>
      <c r="IH429" s="286"/>
      <c r="II429" s="286"/>
      <c r="IJ429" s="286"/>
      <c r="IK429" s="286"/>
      <c r="IL429" s="286"/>
      <c r="IM429" s="286"/>
      <c r="IN429" s="286"/>
      <c r="IO429" s="286"/>
      <c r="IP429" s="286"/>
      <c r="IQ429" s="286"/>
      <c r="IR429" s="286"/>
      <c r="IS429" s="286"/>
      <c r="IT429" s="286"/>
      <c r="IU429" s="286"/>
      <c r="IV429" s="286"/>
      <c r="IW429" s="286"/>
      <c r="IX429" s="286"/>
      <c r="IY429" s="286"/>
      <c r="IZ429" s="286"/>
      <c r="JA429" s="286"/>
      <c r="JB429" s="286"/>
      <c r="JC429" s="286"/>
      <c r="JD429" s="286"/>
      <c r="JE429" s="286"/>
      <c r="JF429" s="286"/>
      <c r="JG429" s="286"/>
      <c r="JH429" s="286"/>
      <c r="JI429" s="286"/>
      <c r="JJ429" s="286"/>
      <c r="JK429" s="286"/>
      <c r="JL429" s="286"/>
      <c r="JM429" s="286"/>
      <c r="JN429" s="286"/>
      <c r="JO429" s="286"/>
      <c r="JP429" s="286"/>
      <c r="JQ429" s="286"/>
      <c r="JR429" s="286"/>
      <c r="JS429" s="286"/>
      <c r="JT429" s="286"/>
      <c r="JU429" s="286"/>
      <c r="JV429" s="286"/>
      <c r="JW429" s="286"/>
      <c r="JX429" s="286"/>
      <c r="JY429" s="286"/>
      <c r="JZ429" s="286"/>
      <c r="KA429" s="286"/>
      <c r="KB429" s="286"/>
      <c r="KC429" s="286"/>
      <c r="KD429" s="286"/>
      <c r="KE429" s="286"/>
      <c r="KF429" s="286"/>
      <c r="KG429" s="286"/>
      <c r="KH429" s="286"/>
      <c r="KI429" s="286"/>
      <c r="KJ429" s="286"/>
      <c r="KK429" s="286"/>
      <c r="KL429" s="286"/>
      <c r="KM429" s="286"/>
      <c r="KN429" s="286"/>
      <c r="KO429" s="286"/>
      <c r="KP429" s="286"/>
      <c r="KQ429" s="286"/>
      <c r="KR429" s="286"/>
      <c r="KS429" s="286"/>
      <c r="KT429" s="286"/>
      <c r="KU429" s="286"/>
      <c r="KV429" s="286"/>
      <c r="KW429" s="286"/>
      <c r="KX429" s="286"/>
      <c r="KY429" s="286"/>
      <c r="KZ429" s="286"/>
      <c r="LA429" s="286"/>
      <c r="LB429" s="286"/>
      <c r="LC429" s="286"/>
      <c r="LD429" s="286"/>
      <c r="LE429" s="286"/>
      <c r="LF429" s="286"/>
      <c r="LG429" s="286"/>
      <c r="LH429" s="286"/>
      <c r="LI429" s="286"/>
      <c r="LJ429" s="286"/>
      <c r="LK429" s="286"/>
      <c r="LL429" s="286"/>
      <c r="LM429" s="286"/>
      <c r="LN429" s="286"/>
      <c r="LO429" s="286"/>
      <c r="LP429" s="286"/>
      <c r="LQ429" s="286"/>
      <c r="LR429" s="286"/>
      <c r="LS429" s="286"/>
      <c r="LT429" s="286"/>
      <c r="LU429" s="286"/>
      <c r="LV429" s="286"/>
      <c r="LW429" s="286"/>
      <c r="LX429" s="286"/>
      <c r="LY429" s="286"/>
      <c r="LZ429" s="286"/>
      <c r="MA429" s="286"/>
      <c r="MB429" s="286"/>
      <c r="MC429" s="286"/>
      <c r="MD429" s="286"/>
      <c r="ME429" s="286"/>
      <c r="MF429" s="286"/>
      <c r="MG429" s="286"/>
      <c r="MH429" s="286"/>
      <c r="MI429" s="286"/>
      <c r="MJ429" s="286"/>
      <c r="MK429" s="286"/>
      <c r="ML429" s="286"/>
      <c r="MM429" s="286"/>
      <c r="MN429" s="286"/>
      <c r="MO429" s="286"/>
      <c r="MP429" s="286"/>
      <c r="MQ429" s="286"/>
      <c r="MR429" s="286"/>
      <c r="MS429" s="286"/>
      <c r="MT429" s="286"/>
      <c r="MU429" s="286"/>
      <c r="MV429" s="286"/>
      <c r="MW429" s="286"/>
      <c r="MX429" s="286"/>
      <c r="MY429" s="286"/>
      <c r="MZ429" s="286"/>
      <c r="NA429" s="286"/>
      <c r="NB429" s="286"/>
      <c r="NC429" s="286"/>
      <c r="ND429" s="286"/>
      <c r="NE429" s="286"/>
      <c r="NF429" s="286"/>
      <c r="NG429" s="286"/>
      <c r="NH429" s="286"/>
      <c r="NI429" s="286"/>
      <c r="NJ429" s="286"/>
      <c r="NK429" s="286"/>
      <c r="NL429" s="286"/>
      <c r="NM429" s="286"/>
      <c r="NN429" s="286"/>
      <c r="NO429" s="286"/>
      <c r="NP429" s="286"/>
      <c r="NQ429" s="286"/>
      <c r="NR429" s="286"/>
      <c r="NS429" s="286"/>
      <c r="NT429" s="286"/>
      <c r="NU429" s="286"/>
      <c r="NV429" s="286"/>
      <c r="NW429" s="286"/>
      <c r="NX429" s="286"/>
      <c r="NY429" s="286"/>
      <c r="NZ429" s="286"/>
      <c r="OA429" s="286"/>
      <c r="OB429" s="286"/>
      <c r="OC429" s="286"/>
      <c r="OD429" s="286"/>
      <c r="OE429" s="286"/>
      <c r="OF429" s="286"/>
      <c r="OG429" s="286"/>
      <c r="OH429" s="286"/>
      <c r="OI429" s="286"/>
      <c r="OJ429" s="286"/>
      <c r="OK429" s="286"/>
      <c r="OL429" s="286"/>
      <c r="OM429" s="286"/>
      <c r="ON429" s="286"/>
      <c r="OO429" s="286"/>
      <c r="OP429" s="286"/>
      <c r="OQ429" s="286"/>
      <c r="OR429" s="286"/>
      <c r="OS429" s="286"/>
      <c r="OT429" s="286"/>
      <c r="OU429" s="286"/>
      <c r="OV429" s="286"/>
      <c r="OW429" s="286"/>
      <c r="OX429" s="286"/>
      <c r="OY429" s="286"/>
      <c r="OZ429" s="286"/>
      <c r="PA429" s="286"/>
      <c r="PB429" s="286"/>
      <c r="PC429" s="286"/>
      <c r="PD429" s="286"/>
      <c r="PE429" s="286"/>
      <c r="PF429" s="286"/>
      <c r="PG429" s="286"/>
      <c r="PH429" s="286"/>
      <c r="PI429" s="286"/>
      <c r="PJ429" s="286"/>
      <c r="PK429" s="286"/>
      <c r="PL429" s="286"/>
      <c r="PM429" s="286"/>
      <c r="PN429" s="286"/>
      <c r="PO429" s="286"/>
      <c r="PP429" s="286"/>
      <c r="PQ429" s="286"/>
      <c r="PR429" s="286"/>
      <c r="PS429" s="286"/>
      <c r="PT429" s="286"/>
      <c r="PU429" s="286"/>
      <c r="PV429" s="286"/>
      <c r="PW429" s="286"/>
      <c r="PX429" s="286"/>
      <c r="PY429" s="286"/>
      <c r="PZ429" s="286"/>
      <c r="QA429" s="286"/>
      <c r="QB429" s="286"/>
      <c r="QC429" s="286"/>
      <c r="QD429" s="286"/>
      <c r="QE429" s="286"/>
      <c r="QF429" s="286"/>
      <c r="QG429" s="286"/>
      <c r="QH429" s="286"/>
      <c r="QI429" s="286"/>
      <c r="QJ429" s="286"/>
      <c r="QK429" s="286"/>
      <c r="QL429" s="286"/>
      <c r="QM429" s="286"/>
      <c r="QN429" s="286"/>
      <c r="QO429" s="286"/>
      <c r="QP429" s="286"/>
      <c r="QQ429" s="286"/>
      <c r="QR429" s="286"/>
      <c r="QS429" s="286"/>
      <c r="QT429" s="286"/>
      <c r="QU429" s="286"/>
      <c r="QV429" s="286"/>
      <c r="QW429" s="286"/>
      <c r="QX429" s="286"/>
      <c r="QY429" s="286"/>
      <c r="QZ429" s="286"/>
      <c r="RA429" s="286"/>
      <c r="RB429" s="286"/>
      <c r="RC429" s="286"/>
      <c r="RD429" s="286"/>
      <c r="RE429" s="286"/>
      <c r="RF429" s="286"/>
      <c r="RG429" s="286"/>
      <c r="RH429" s="286"/>
      <c r="RI429" s="286"/>
      <c r="RJ429" s="286"/>
      <c r="RK429" s="286"/>
      <c r="RL429" s="286"/>
      <c r="RM429" s="286"/>
      <c r="RN429" s="286"/>
      <c r="RO429" s="286"/>
      <c r="RP429" s="286"/>
      <c r="RQ429" s="286"/>
      <c r="RR429" s="286"/>
      <c r="RS429" s="286"/>
      <c r="RT429" s="286"/>
      <c r="RU429" s="286"/>
      <c r="RV429" s="286"/>
      <c r="RW429" s="286"/>
      <c r="RX429" s="286"/>
      <c r="RY429" s="286"/>
      <c r="RZ429" s="286"/>
      <c r="SA429" s="286"/>
      <c r="SB429" s="286"/>
      <c r="SC429" s="286"/>
      <c r="SD429" s="286"/>
      <c r="SE429" s="286"/>
      <c r="SF429" s="286"/>
      <c r="SG429" s="286"/>
      <c r="SH429" s="286"/>
      <c r="SI429" s="286"/>
      <c r="SJ429" s="286"/>
      <c r="SK429" s="286"/>
      <c r="SL429" s="286"/>
      <c r="SM429" s="286"/>
      <c r="SN429" s="286"/>
      <c r="SO429" s="286"/>
      <c r="SP429" s="286"/>
      <c r="SQ429" s="286"/>
      <c r="SR429" s="286"/>
      <c r="SS429" s="286"/>
      <c r="ST429" s="286"/>
      <c r="SU429" s="286"/>
      <c r="SV429" s="286"/>
      <c r="SW429" s="286"/>
      <c r="SX429" s="286"/>
      <c r="SY429" s="286"/>
      <c r="SZ429" s="286"/>
      <c r="TA429" s="286"/>
      <c r="TB429" s="286"/>
      <c r="TC429" s="286"/>
      <c r="TD429" s="286"/>
      <c r="TE429" s="286"/>
      <c r="TF429" s="286"/>
      <c r="TG429" s="286"/>
      <c r="TH429" s="286"/>
      <c r="TI429" s="286"/>
      <c r="TJ429" s="286"/>
      <c r="TK429" s="286"/>
      <c r="TL429" s="286"/>
      <c r="TM429" s="286"/>
      <c r="TN429" s="286"/>
      <c r="TO429" s="286"/>
      <c r="TP429" s="286"/>
      <c r="TQ429" s="286"/>
      <c r="TR429" s="286"/>
      <c r="TS429" s="286"/>
      <c r="TT429" s="286"/>
      <c r="TU429" s="286"/>
      <c r="TV429" s="286"/>
      <c r="TW429" s="286"/>
      <c r="TX429" s="286"/>
      <c r="TY429" s="286"/>
      <c r="TZ429" s="286"/>
      <c r="UA429" s="286"/>
      <c r="UB429" s="286"/>
      <c r="UC429" s="286"/>
      <c r="UD429" s="286"/>
      <c r="UE429" s="286"/>
      <c r="UF429" s="286"/>
      <c r="UG429" s="286"/>
      <c r="UH429" s="286"/>
      <c r="UI429" s="286"/>
      <c r="UJ429" s="286"/>
      <c r="UK429" s="286"/>
      <c r="UL429" s="286"/>
      <c r="UM429" s="286"/>
      <c r="UN429" s="286"/>
      <c r="UO429" s="286"/>
      <c r="UP429" s="286"/>
      <c r="UQ429" s="286"/>
      <c r="UR429" s="286"/>
      <c r="US429" s="286"/>
      <c r="UT429" s="286"/>
      <c r="UU429" s="286"/>
      <c r="UV429" s="286"/>
      <c r="UW429" s="286"/>
      <c r="UX429" s="286"/>
      <c r="UY429" s="286"/>
      <c r="UZ429" s="286"/>
      <c r="VA429" s="286"/>
      <c r="VB429" s="286"/>
      <c r="VC429" s="286"/>
      <c r="VD429" s="286"/>
      <c r="VE429" s="286"/>
      <c r="VF429" s="286"/>
      <c r="VG429" s="286"/>
      <c r="VH429" s="286"/>
      <c r="VI429" s="286"/>
      <c r="VJ429" s="286"/>
      <c r="VK429" s="286"/>
      <c r="VL429" s="286"/>
      <c r="VM429" s="286"/>
      <c r="VN429" s="286"/>
      <c r="VO429" s="286"/>
      <c r="VP429" s="286"/>
      <c r="VQ429" s="286"/>
      <c r="VR429" s="286"/>
      <c r="VS429" s="286"/>
      <c r="VT429" s="286"/>
      <c r="VU429" s="286"/>
      <c r="VV429" s="286"/>
      <c r="VW429" s="286"/>
      <c r="VX429" s="286"/>
      <c r="VY429" s="286"/>
      <c r="VZ429" s="286"/>
      <c r="WA429" s="286"/>
      <c r="WB429" s="286"/>
      <c r="WC429" s="286"/>
    </row>
    <row r="430" spans="1:601" s="291" customFormat="1" ht="57" customHeight="1">
      <c r="A430" s="1073"/>
      <c r="B430" s="670" t="s">
        <v>1064</v>
      </c>
      <c r="C430" s="650" t="s">
        <v>1065</v>
      </c>
      <c r="D430" s="652" t="s">
        <v>1059</v>
      </c>
      <c r="E430" s="652" t="s">
        <v>1066</v>
      </c>
      <c r="F430" s="646" t="s">
        <v>60</v>
      </c>
      <c r="G430" s="657">
        <v>39814</v>
      </c>
      <c r="H430" s="657" t="s">
        <v>31</v>
      </c>
      <c r="I430" s="381" t="s">
        <v>501</v>
      </c>
      <c r="J430" s="381" t="s">
        <v>32</v>
      </c>
      <c r="K430" s="381" t="s">
        <v>1067</v>
      </c>
      <c r="L430" s="381" t="s">
        <v>35</v>
      </c>
      <c r="M430" s="284">
        <f>SUM(M431:M437)</f>
        <v>7238747.0199999996</v>
      </c>
      <c r="N430" s="284">
        <f>SUM(N431:N437)</f>
        <v>7238747.0199999996</v>
      </c>
      <c r="O430" s="284">
        <f>SUM(O431:O437)</f>
        <v>0</v>
      </c>
      <c r="P430" s="284">
        <f>SUM(P431:P437)</f>
        <v>0</v>
      </c>
      <c r="Q430" s="284">
        <f t="shared" ref="Q430:R430" si="26">SUM(Q431:Q437)</f>
        <v>0</v>
      </c>
      <c r="R430" s="284">
        <f t="shared" si="26"/>
        <v>0</v>
      </c>
      <c r="S430" s="529"/>
      <c r="T430" s="285"/>
      <c r="U430" s="285"/>
      <c r="V430" s="285"/>
      <c r="W430" s="285"/>
      <c r="X430" s="285"/>
      <c r="Y430" s="285"/>
      <c r="Z430" s="285"/>
      <c r="AA430" s="285"/>
      <c r="AB430" s="285"/>
      <c r="AC430" s="285"/>
      <c r="AD430" s="285"/>
      <c r="AE430" s="285"/>
      <c r="AF430" s="285"/>
      <c r="AG430" s="285"/>
      <c r="AH430" s="285"/>
      <c r="AI430" s="285"/>
      <c r="AJ430" s="285"/>
      <c r="AK430" s="285"/>
      <c r="AL430" s="285"/>
      <c r="AM430" s="285"/>
      <c r="AN430" s="285"/>
      <c r="AO430" s="285"/>
      <c r="AP430" s="285"/>
      <c r="AQ430" s="285"/>
      <c r="AR430" s="285"/>
      <c r="AS430" s="285"/>
      <c r="AT430" s="285"/>
      <c r="AU430" s="285"/>
      <c r="AV430" s="285"/>
      <c r="AW430" s="285"/>
      <c r="AX430" s="285"/>
      <c r="AY430" s="285"/>
      <c r="AZ430" s="285"/>
      <c r="BA430" s="286"/>
      <c r="BB430" s="286"/>
      <c r="BC430" s="286"/>
      <c r="BD430" s="286"/>
      <c r="BE430" s="286"/>
      <c r="BF430" s="286"/>
      <c r="BG430" s="286"/>
      <c r="BH430" s="286"/>
      <c r="BI430" s="286"/>
      <c r="BJ430" s="286"/>
      <c r="BK430" s="286"/>
      <c r="BL430" s="286"/>
      <c r="BM430" s="286"/>
      <c r="BN430" s="286"/>
      <c r="BO430" s="286"/>
      <c r="BP430" s="286"/>
      <c r="BQ430" s="286"/>
      <c r="BR430" s="286"/>
      <c r="BS430" s="286"/>
      <c r="BT430" s="286"/>
      <c r="BU430" s="286"/>
      <c r="BV430" s="286"/>
      <c r="BW430" s="286"/>
      <c r="BX430" s="286"/>
      <c r="BY430" s="286"/>
      <c r="BZ430" s="286"/>
      <c r="CA430" s="286"/>
      <c r="CB430" s="286"/>
      <c r="CC430" s="286"/>
      <c r="CD430" s="286"/>
      <c r="CE430" s="286"/>
      <c r="CF430" s="286"/>
      <c r="CG430" s="286"/>
      <c r="CH430" s="286"/>
      <c r="CI430" s="286"/>
      <c r="CJ430" s="286"/>
      <c r="CK430" s="286"/>
      <c r="CL430" s="286"/>
      <c r="CM430" s="286"/>
      <c r="CN430" s="286"/>
      <c r="CO430" s="286"/>
      <c r="CP430" s="286"/>
      <c r="CQ430" s="286"/>
      <c r="CR430" s="286"/>
      <c r="CS430" s="286"/>
      <c r="CT430" s="286"/>
      <c r="CU430" s="286"/>
      <c r="CV430" s="286"/>
      <c r="CW430" s="286"/>
      <c r="CX430" s="286"/>
      <c r="CY430" s="286"/>
      <c r="CZ430" s="286"/>
      <c r="DA430" s="286"/>
      <c r="DB430" s="286"/>
      <c r="DC430" s="286"/>
      <c r="DD430" s="286"/>
      <c r="DE430" s="286"/>
      <c r="DF430" s="286"/>
      <c r="DG430" s="286"/>
      <c r="DH430" s="286"/>
      <c r="DI430" s="286"/>
      <c r="DJ430" s="286"/>
      <c r="DK430" s="286"/>
      <c r="DL430" s="286"/>
      <c r="DM430" s="286"/>
      <c r="DN430" s="286"/>
      <c r="DO430" s="286"/>
      <c r="DP430" s="286"/>
      <c r="DQ430" s="286"/>
      <c r="DR430" s="286"/>
      <c r="DS430" s="286"/>
      <c r="DT430" s="286"/>
      <c r="DU430" s="286"/>
      <c r="DV430" s="286"/>
      <c r="DW430" s="286"/>
      <c r="DX430" s="286"/>
      <c r="DY430" s="286"/>
      <c r="DZ430" s="286"/>
      <c r="EA430" s="286"/>
      <c r="EB430" s="286"/>
      <c r="EC430" s="286"/>
      <c r="ED430" s="286"/>
      <c r="EE430" s="286"/>
      <c r="EF430" s="286"/>
      <c r="EG430" s="286"/>
      <c r="EH430" s="286"/>
      <c r="EI430" s="286"/>
      <c r="EJ430" s="286"/>
      <c r="EK430" s="286"/>
      <c r="EL430" s="286"/>
      <c r="EM430" s="286"/>
      <c r="EN430" s="286"/>
      <c r="EO430" s="286"/>
      <c r="EP430" s="286"/>
      <c r="EQ430" s="286"/>
      <c r="ER430" s="286"/>
      <c r="ES430" s="286"/>
      <c r="ET430" s="286"/>
      <c r="EU430" s="286"/>
      <c r="EV430" s="286"/>
      <c r="EW430" s="286"/>
      <c r="EX430" s="286"/>
      <c r="EY430" s="286"/>
      <c r="EZ430" s="286"/>
      <c r="FA430" s="286"/>
      <c r="FB430" s="286"/>
      <c r="FC430" s="286"/>
      <c r="FD430" s="286"/>
      <c r="FE430" s="286"/>
      <c r="FF430" s="286"/>
      <c r="FG430" s="286"/>
      <c r="FH430" s="286"/>
      <c r="FI430" s="286"/>
      <c r="FJ430" s="286"/>
      <c r="FK430" s="286"/>
      <c r="FL430" s="286"/>
      <c r="FM430" s="286"/>
      <c r="FN430" s="286"/>
      <c r="FO430" s="286"/>
      <c r="FP430" s="286"/>
      <c r="FQ430" s="286"/>
      <c r="FR430" s="286"/>
      <c r="FS430" s="286"/>
      <c r="FT430" s="286"/>
      <c r="FU430" s="286"/>
      <c r="FV430" s="286"/>
      <c r="FW430" s="286"/>
      <c r="FX430" s="286"/>
      <c r="FY430" s="286"/>
      <c r="FZ430" s="286"/>
      <c r="GA430" s="286"/>
      <c r="GB430" s="286"/>
      <c r="GC430" s="286"/>
      <c r="GD430" s="286"/>
      <c r="GE430" s="286"/>
      <c r="GF430" s="286"/>
      <c r="GG430" s="286"/>
      <c r="GH430" s="286"/>
      <c r="GI430" s="286"/>
      <c r="GJ430" s="286"/>
      <c r="GK430" s="286"/>
      <c r="GL430" s="286"/>
      <c r="GM430" s="286"/>
      <c r="GN430" s="286"/>
      <c r="GO430" s="286"/>
      <c r="GP430" s="286"/>
      <c r="GQ430" s="286"/>
      <c r="GR430" s="286"/>
      <c r="GS430" s="286"/>
      <c r="GT430" s="286"/>
      <c r="GU430" s="286"/>
      <c r="GV430" s="286"/>
      <c r="GW430" s="286"/>
      <c r="GX430" s="286"/>
      <c r="GY430" s="286"/>
      <c r="GZ430" s="286"/>
      <c r="HA430" s="286"/>
      <c r="HB430" s="286"/>
      <c r="HC430" s="286"/>
      <c r="HD430" s="286"/>
      <c r="HE430" s="286"/>
      <c r="HF430" s="286"/>
      <c r="HG430" s="286"/>
      <c r="HH430" s="286"/>
      <c r="HI430" s="286"/>
      <c r="HJ430" s="286"/>
      <c r="HK430" s="286"/>
      <c r="HL430" s="286"/>
      <c r="HM430" s="286"/>
      <c r="HN430" s="286"/>
      <c r="HO430" s="286"/>
      <c r="HP430" s="286"/>
      <c r="HQ430" s="286"/>
      <c r="HR430" s="286"/>
      <c r="HS430" s="286"/>
      <c r="HT430" s="286"/>
      <c r="HU430" s="286"/>
      <c r="HV430" s="286"/>
      <c r="HW430" s="286"/>
      <c r="HX430" s="286"/>
      <c r="HY430" s="286"/>
      <c r="HZ430" s="286"/>
      <c r="IA430" s="286"/>
      <c r="IB430" s="286"/>
      <c r="IC430" s="286"/>
      <c r="ID430" s="286"/>
      <c r="IE430" s="286"/>
      <c r="IF430" s="286"/>
      <c r="IG430" s="286"/>
      <c r="IH430" s="286"/>
      <c r="II430" s="286"/>
      <c r="IJ430" s="286"/>
      <c r="IK430" s="286"/>
      <c r="IL430" s="286"/>
      <c r="IM430" s="286"/>
      <c r="IN430" s="286"/>
      <c r="IO430" s="286"/>
      <c r="IP430" s="286"/>
      <c r="IQ430" s="286"/>
      <c r="IR430" s="286"/>
      <c r="IS430" s="286"/>
      <c r="IT430" s="286"/>
      <c r="IU430" s="286"/>
      <c r="IV430" s="286"/>
      <c r="IW430" s="286"/>
      <c r="IX430" s="286"/>
      <c r="IY430" s="286"/>
      <c r="IZ430" s="286"/>
      <c r="JA430" s="286"/>
      <c r="JB430" s="286"/>
      <c r="JC430" s="286"/>
      <c r="JD430" s="286"/>
      <c r="JE430" s="286"/>
      <c r="JF430" s="286"/>
      <c r="JG430" s="286"/>
      <c r="JH430" s="286"/>
      <c r="JI430" s="286"/>
      <c r="JJ430" s="286"/>
      <c r="JK430" s="286"/>
      <c r="JL430" s="286"/>
      <c r="JM430" s="286"/>
      <c r="JN430" s="286"/>
      <c r="JO430" s="286"/>
      <c r="JP430" s="286"/>
      <c r="JQ430" s="286"/>
      <c r="JR430" s="286"/>
      <c r="JS430" s="286"/>
      <c r="JT430" s="286"/>
      <c r="JU430" s="286"/>
      <c r="JV430" s="286"/>
      <c r="JW430" s="286"/>
      <c r="JX430" s="286"/>
      <c r="JY430" s="286"/>
      <c r="JZ430" s="286"/>
      <c r="KA430" s="286"/>
      <c r="KB430" s="286"/>
      <c r="KC430" s="286"/>
      <c r="KD430" s="286"/>
      <c r="KE430" s="286"/>
      <c r="KF430" s="286"/>
      <c r="KG430" s="286"/>
      <c r="KH430" s="286"/>
      <c r="KI430" s="286"/>
      <c r="KJ430" s="286"/>
      <c r="KK430" s="286"/>
      <c r="KL430" s="286"/>
      <c r="KM430" s="286"/>
      <c r="KN430" s="286"/>
      <c r="KO430" s="286"/>
      <c r="KP430" s="286"/>
      <c r="KQ430" s="286"/>
      <c r="KR430" s="286"/>
      <c r="KS430" s="286"/>
      <c r="KT430" s="286"/>
      <c r="KU430" s="286"/>
      <c r="KV430" s="286"/>
      <c r="KW430" s="286"/>
      <c r="KX430" s="286"/>
      <c r="KY430" s="286"/>
      <c r="KZ430" s="286"/>
      <c r="LA430" s="286"/>
      <c r="LB430" s="286"/>
      <c r="LC430" s="286"/>
      <c r="LD430" s="286"/>
      <c r="LE430" s="286"/>
      <c r="LF430" s="286"/>
      <c r="LG430" s="286"/>
      <c r="LH430" s="286"/>
      <c r="LI430" s="286"/>
      <c r="LJ430" s="286"/>
      <c r="LK430" s="286"/>
      <c r="LL430" s="286"/>
      <c r="LM430" s="286"/>
      <c r="LN430" s="286"/>
      <c r="LO430" s="286"/>
      <c r="LP430" s="286"/>
      <c r="LQ430" s="286"/>
      <c r="LR430" s="286"/>
      <c r="LS430" s="286"/>
      <c r="LT430" s="286"/>
      <c r="LU430" s="286"/>
      <c r="LV430" s="286"/>
      <c r="LW430" s="286"/>
      <c r="LX430" s="286"/>
      <c r="LY430" s="286"/>
      <c r="LZ430" s="286"/>
      <c r="MA430" s="286"/>
      <c r="MB430" s="286"/>
      <c r="MC430" s="286"/>
      <c r="MD430" s="286"/>
      <c r="ME430" s="286"/>
      <c r="MF430" s="286"/>
      <c r="MG430" s="286"/>
      <c r="MH430" s="286"/>
      <c r="MI430" s="286"/>
      <c r="MJ430" s="286"/>
      <c r="MK430" s="286"/>
      <c r="ML430" s="286"/>
      <c r="MM430" s="286"/>
      <c r="MN430" s="286"/>
      <c r="MO430" s="286"/>
      <c r="MP430" s="286"/>
      <c r="MQ430" s="286"/>
      <c r="MR430" s="286"/>
      <c r="MS430" s="286"/>
      <c r="MT430" s="286"/>
      <c r="MU430" s="286"/>
      <c r="MV430" s="286"/>
      <c r="MW430" s="286"/>
      <c r="MX430" s="286"/>
      <c r="MY430" s="286"/>
      <c r="MZ430" s="286"/>
      <c r="NA430" s="286"/>
      <c r="NB430" s="286"/>
      <c r="NC430" s="286"/>
      <c r="ND430" s="286"/>
      <c r="NE430" s="286"/>
      <c r="NF430" s="286"/>
      <c r="NG430" s="286"/>
      <c r="NH430" s="286"/>
      <c r="NI430" s="286"/>
      <c r="NJ430" s="286"/>
      <c r="NK430" s="286"/>
      <c r="NL430" s="286"/>
      <c r="NM430" s="286"/>
      <c r="NN430" s="286"/>
      <c r="NO430" s="286"/>
      <c r="NP430" s="286"/>
      <c r="NQ430" s="286"/>
      <c r="NR430" s="286"/>
      <c r="NS430" s="286"/>
      <c r="NT430" s="286"/>
      <c r="NU430" s="286"/>
      <c r="NV430" s="286"/>
      <c r="NW430" s="286"/>
      <c r="NX430" s="286"/>
      <c r="NY430" s="286"/>
      <c r="NZ430" s="286"/>
      <c r="OA430" s="286"/>
      <c r="OB430" s="286"/>
      <c r="OC430" s="286"/>
      <c r="OD430" s="286"/>
      <c r="OE430" s="286"/>
      <c r="OF430" s="286"/>
      <c r="OG430" s="286"/>
      <c r="OH430" s="286"/>
      <c r="OI430" s="286"/>
      <c r="OJ430" s="286"/>
      <c r="OK430" s="286"/>
      <c r="OL430" s="286"/>
      <c r="OM430" s="286"/>
      <c r="ON430" s="286"/>
      <c r="OO430" s="286"/>
      <c r="OP430" s="286"/>
      <c r="OQ430" s="286"/>
      <c r="OR430" s="286"/>
      <c r="OS430" s="286"/>
      <c r="OT430" s="286"/>
      <c r="OU430" s="286"/>
      <c r="OV430" s="286"/>
      <c r="OW430" s="286"/>
      <c r="OX430" s="286"/>
      <c r="OY430" s="286"/>
      <c r="OZ430" s="286"/>
      <c r="PA430" s="286"/>
      <c r="PB430" s="286"/>
      <c r="PC430" s="286"/>
      <c r="PD430" s="286"/>
      <c r="PE430" s="286"/>
      <c r="PF430" s="286"/>
      <c r="PG430" s="286"/>
      <c r="PH430" s="286"/>
      <c r="PI430" s="286"/>
      <c r="PJ430" s="286"/>
      <c r="PK430" s="286"/>
      <c r="PL430" s="286"/>
      <c r="PM430" s="286"/>
      <c r="PN430" s="286"/>
      <c r="PO430" s="286"/>
      <c r="PP430" s="286"/>
      <c r="PQ430" s="286"/>
      <c r="PR430" s="286"/>
      <c r="PS430" s="286"/>
      <c r="PT430" s="286"/>
      <c r="PU430" s="286"/>
      <c r="PV430" s="286"/>
      <c r="PW430" s="286"/>
      <c r="PX430" s="286"/>
      <c r="PY430" s="286"/>
      <c r="PZ430" s="286"/>
      <c r="QA430" s="286"/>
      <c r="QB430" s="286"/>
      <c r="QC430" s="286"/>
      <c r="QD430" s="286"/>
      <c r="QE430" s="286"/>
      <c r="QF430" s="286"/>
      <c r="QG430" s="286"/>
      <c r="QH430" s="286"/>
      <c r="QI430" s="286"/>
      <c r="QJ430" s="286"/>
      <c r="QK430" s="286"/>
      <c r="QL430" s="286"/>
      <c r="QM430" s="286"/>
      <c r="QN430" s="286"/>
      <c r="QO430" s="286"/>
      <c r="QP430" s="286"/>
      <c r="QQ430" s="286"/>
      <c r="QR430" s="286"/>
      <c r="QS430" s="286"/>
      <c r="QT430" s="286"/>
      <c r="QU430" s="286"/>
      <c r="QV430" s="286"/>
      <c r="QW430" s="286"/>
      <c r="QX430" s="286"/>
      <c r="QY430" s="286"/>
      <c r="QZ430" s="286"/>
      <c r="RA430" s="286"/>
      <c r="RB430" s="286"/>
      <c r="RC430" s="286"/>
      <c r="RD430" s="286"/>
      <c r="RE430" s="286"/>
      <c r="RF430" s="286"/>
      <c r="RG430" s="286"/>
      <c r="RH430" s="286"/>
      <c r="RI430" s="286"/>
      <c r="RJ430" s="286"/>
      <c r="RK430" s="286"/>
      <c r="RL430" s="286"/>
      <c r="RM430" s="286"/>
      <c r="RN430" s="286"/>
      <c r="RO430" s="286"/>
      <c r="RP430" s="286"/>
      <c r="RQ430" s="286"/>
      <c r="RR430" s="286"/>
      <c r="RS430" s="286"/>
      <c r="RT430" s="286"/>
      <c r="RU430" s="286"/>
      <c r="RV430" s="286"/>
      <c r="RW430" s="286"/>
      <c r="RX430" s="286"/>
      <c r="RY430" s="286"/>
      <c r="RZ430" s="286"/>
      <c r="SA430" s="286"/>
      <c r="SB430" s="286"/>
      <c r="SC430" s="286"/>
      <c r="SD430" s="286"/>
      <c r="SE430" s="286"/>
      <c r="SF430" s="286"/>
      <c r="SG430" s="286"/>
      <c r="SH430" s="286"/>
      <c r="SI430" s="286"/>
      <c r="SJ430" s="286"/>
      <c r="SK430" s="286"/>
      <c r="SL430" s="286"/>
      <c r="SM430" s="286"/>
      <c r="SN430" s="286"/>
      <c r="SO430" s="286"/>
      <c r="SP430" s="286"/>
      <c r="SQ430" s="286"/>
      <c r="SR430" s="286"/>
      <c r="SS430" s="286"/>
      <c r="ST430" s="286"/>
      <c r="SU430" s="286"/>
      <c r="SV430" s="286"/>
      <c r="SW430" s="286"/>
      <c r="SX430" s="286"/>
      <c r="SY430" s="286"/>
      <c r="SZ430" s="286"/>
      <c r="TA430" s="286"/>
      <c r="TB430" s="286"/>
      <c r="TC430" s="286"/>
      <c r="TD430" s="286"/>
      <c r="TE430" s="286"/>
      <c r="TF430" s="286"/>
      <c r="TG430" s="286"/>
      <c r="TH430" s="286"/>
      <c r="TI430" s="286"/>
      <c r="TJ430" s="286"/>
      <c r="TK430" s="286"/>
      <c r="TL430" s="286"/>
      <c r="TM430" s="286"/>
      <c r="TN430" s="286"/>
      <c r="TO430" s="286"/>
      <c r="TP430" s="286"/>
      <c r="TQ430" s="286"/>
      <c r="TR430" s="286"/>
      <c r="TS430" s="286"/>
      <c r="TT430" s="286"/>
      <c r="TU430" s="286"/>
      <c r="TV430" s="286"/>
      <c r="TW430" s="286"/>
      <c r="TX430" s="286"/>
      <c r="TY430" s="286"/>
      <c r="TZ430" s="286"/>
      <c r="UA430" s="286"/>
      <c r="UB430" s="286"/>
      <c r="UC430" s="286"/>
      <c r="UD430" s="286"/>
      <c r="UE430" s="286"/>
      <c r="UF430" s="286"/>
      <c r="UG430" s="286"/>
      <c r="UH430" s="286"/>
      <c r="UI430" s="286"/>
      <c r="UJ430" s="286"/>
      <c r="UK430" s="286"/>
      <c r="UL430" s="286"/>
      <c r="UM430" s="286"/>
      <c r="UN430" s="286"/>
      <c r="UO430" s="286"/>
      <c r="UP430" s="286"/>
      <c r="UQ430" s="286"/>
      <c r="UR430" s="286"/>
      <c r="US430" s="286"/>
      <c r="UT430" s="286"/>
      <c r="UU430" s="286"/>
      <c r="UV430" s="286"/>
      <c r="UW430" s="286"/>
      <c r="UX430" s="286"/>
      <c r="UY430" s="286"/>
      <c r="UZ430" s="286"/>
      <c r="VA430" s="286"/>
      <c r="VB430" s="286"/>
      <c r="VC430" s="286"/>
      <c r="VD430" s="286"/>
      <c r="VE430" s="286"/>
      <c r="VF430" s="286"/>
      <c r="VG430" s="286"/>
      <c r="VH430" s="286"/>
      <c r="VI430" s="286"/>
      <c r="VJ430" s="286"/>
      <c r="VK430" s="286"/>
      <c r="VL430" s="286"/>
      <c r="VM430" s="286"/>
      <c r="VN430" s="286"/>
      <c r="VO430" s="286"/>
      <c r="VP430" s="286"/>
      <c r="VQ430" s="286"/>
      <c r="VR430" s="286"/>
      <c r="VS430" s="286"/>
      <c r="VT430" s="286"/>
      <c r="VU430" s="286"/>
      <c r="VV430" s="286"/>
      <c r="VW430" s="286"/>
      <c r="VX430" s="286"/>
      <c r="VY430" s="286"/>
      <c r="VZ430" s="286"/>
      <c r="WA430" s="286"/>
      <c r="WB430" s="286"/>
      <c r="WC430" s="286"/>
    </row>
    <row r="431" spans="1:601" s="285" customFormat="1" ht="15">
      <c r="A431" s="1073"/>
      <c r="B431" s="676"/>
      <c r="C431" s="669"/>
      <c r="D431" s="671"/>
      <c r="E431" s="671"/>
      <c r="F431" s="773"/>
      <c r="G431" s="773"/>
      <c r="H431" s="773"/>
      <c r="I431" s="383" t="s">
        <v>501</v>
      </c>
      <c r="J431" s="383" t="s">
        <v>32</v>
      </c>
      <c r="K431" s="315" t="s">
        <v>1067</v>
      </c>
      <c r="L431" s="383" t="s">
        <v>182</v>
      </c>
      <c r="M431" s="288">
        <v>2139887.5299999998</v>
      </c>
      <c r="N431" s="288">
        <v>2139887.5299999998</v>
      </c>
      <c r="O431" s="292"/>
      <c r="P431" s="292"/>
      <c r="Q431" s="288"/>
      <c r="R431" s="288"/>
      <c r="S431" s="530">
        <v>3</v>
      </c>
      <c r="BA431" s="286"/>
      <c r="BB431" s="286"/>
      <c r="BC431" s="286"/>
      <c r="BD431" s="286"/>
      <c r="BE431" s="286"/>
      <c r="BF431" s="286"/>
      <c r="BG431" s="286"/>
      <c r="BH431" s="286"/>
      <c r="BI431" s="286"/>
      <c r="BJ431" s="286"/>
      <c r="BK431" s="286"/>
      <c r="BL431" s="286"/>
      <c r="BM431" s="286"/>
      <c r="BN431" s="286"/>
      <c r="BO431" s="286"/>
      <c r="BP431" s="286"/>
      <c r="BQ431" s="286"/>
      <c r="BR431" s="286"/>
      <c r="BS431" s="286"/>
      <c r="BT431" s="286"/>
      <c r="BU431" s="286"/>
      <c r="BV431" s="286"/>
      <c r="BW431" s="286"/>
      <c r="BX431" s="286"/>
      <c r="BY431" s="286"/>
      <c r="BZ431" s="286"/>
      <c r="CA431" s="286"/>
      <c r="CB431" s="286"/>
      <c r="CC431" s="286"/>
      <c r="CD431" s="286"/>
      <c r="CE431" s="286"/>
      <c r="CF431" s="286"/>
      <c r="CG431" s="286"/>
      <c r="CH431" s="286"/>
      <c r="CI431" s="286"/>
      <c r="CJ431" s="286"/>
      <c r="CK431" s="286"/>
      <c r="CL431" s="286"/>
      <c r="CM431" s="286"/>
      <c r="CN431" s="286"/>
      <c r="CO431" s="286"/>
      <c r="CP431" s="286"/>
      <c r="CQ431" s="286"/>
      <c r="CR431" s="286"/>
      <c r="CS431" s="286"/>
      <c r="CT431" s="286"/>
      <c r="CU431" s="286"/>
      <c r="CV431" s="286"/>
      <c r="CW431" s="286"/>
      <c r="CX431" s="286"/>
      <c r="CY431" s="286"/>
      <c r="CZ431" s="286"/>
      <c r="DA431" s="286"/>
      <c r="DB431" s="286"/>
      <c r="DC431" s="286"/>
      <c r="DD431" s="286"/>
      <c r="DE431" s="286"/>
      <c r="DF431" s="286"/>
      <c r="DG431" s="286"/>
      <c r="DH431" s="286"/>
      <c r="DI431" s="286"/>
      <c r="DJ431" s="286"/>
      <c r="DK431" s="286"/>
      <c r="DL431" s="286"/>
      <c r="DM431" s="286"/>
      <c r="DN431" s="286"/>
      <c r="DO431" s="286"/>
      <c r="DP431" s="286"/>
      <c r="DQ431" s="286"/>
      <c r="DR431" s="286"/>
      <c r="DS431" s="286"/>
      <c r="DT431" s="286"/>
      <c r="DU431" s="286"/>
      <c r="DV431" s="286"/>
      <c r="DW431" s="286"/>
      <c r="DX431" s="286"/>
      <c r="DY431" s="286"/>
      <c r="DZ431" s="286"/>
      <c r="EA431" s="286"/>
      <c r="EB431" s="286"/>
      <c r="EC431" s="286"/>
      <c r="ED431" s="286"/>
      <c r="EE431" s="286"/>
      <c r="EF431" s="286"/>
      <c r="EG431" s="286"/>
      <c r="EH431" s="286"/>
      <c r="EI431" s="286"/>
      <c r="EJ431" s="286"/>
      <c r="EK431" s="286"/>
      <c r="EL431" s="286"/>
      <c r="EM431" s="286"/>
      <c r="EN431" s="286"/>
      <c r="EO431" s="286"/>
      <c r="EP431" s="286"/>
      <c r="EQ431" s="286"/>
      <c r="ER431" s="286"/>
      <c r="ES431" s="286"/>
      <c r="ET431" s="286"/>
      <c r="EU431" s="286"/>
      <c r="EV431" s="286"/>
      <c r="EW431" s="286"/>
      <c r="EX431" s="286"/>
      <c r="EY431" s="286"/>
      <c r="EZ431" s="286"/>
      <c r="FA431" s="286"/>
      <c r="FB431" s="286"/>
      <c r="FC431" s="286"/>
      <c r="FD431" s="286"/>
      <c r="FE431" s="286"/>
      <c r="FF431" s="286"/>
      <c r="FG431" s="286"/>
      <c r="FH431" s="286"/>
      <c r="FI431" s="286"/>
      <c r="FJ431" s="286"/>
      <c r="FK431" s="286"/>
      <c r="FL431" s="286"/>
      <c r="FM431" s="286"/>
      <c r="FN431" s="286"/>
      <c r="FO431" s="286"/>
      <c r="FP431" s="286"/>
      <c r="FQ431" s="286"/>
      <c r="FR431" s="286"/>
      <c r="FS431" s="286"/>
      <c r="FT431" s="286"/>
      <c r="FU431" s="286"/>
      <c r="FV431" s="286"/>
      <c r="FW431" s="286"/>
      <c r="FX431" s="286"/>
      <c r="FY431" s="286"/>
      <c r="FZ431" s="286"/>
      <c r="GA431" s="286"/>
      <c r="GB431" s="286"/>
      <c r="GC431" s="286"/>
      <c r="GD431" s="286"/>
      <c r="GE431" s="286"/>
      <c r="GF431" s="286"/>
      <c r="GG431" s="286"/>
      <c r="GH431" s="286"/>
      <c r="GI431" s="286"/>
      <c r="GJ431" s="286"/>
      <c r="GK431" s="286"/>
      <c r="GL431" s="286"/>
      <c r="GM431" s="286"/>
      <c r="GN431" s="286"/>
      <c r="GO431" s="286"/>
      <c r="GP431" s="286"/>
      <c r="GQ431" s="286"/>
      <c r="GR431" s="286"/>
      <c r="GS431" s="286"/>
      <c r="GT431" s="286"/>
      <c r="GU431" s="286"/>
      <c r="GV431" s="286"/>
      <c r="GW431" s="286"/>
      <c r="GX431" s="286"/>
      <c r="GY431" s="286"/>
      <c r="GZ431" s="286"/>
      <c r="HA431" s="286"/>
      <c r="HB431" s="286"/>
      <c r="HC431" s="286"/>
      <c r="HD431" s="286"/>
      <c r="HE431" s="286"/>
      <c r="HF431" s="286"/>
      <c r="HG431" s="286"/>
      <c r="HH431" s="286"/>
      <c r="HI431" s="286"/>
      <c r="HJ431" s="286"/>
      <c r="HK431" s="286"/>
      <c r="HL431" s="286"/>
      <c r="HM431" s="286"/>
      <c r="HN431" s="286"/>
      <c r="HO431" s="286"/>
      <c r="HP431" s="286"/>
      <c r="HQ431" s="286"/>
      <c r="HR431" s="286"/>
      <c r="HS431" s="286"/>
      <c r="HT431" s="286"/>
      <c r="HU431" s="286"/>
      <c r="HV431" s="286"/>
      <c r="HW431" s="286"/>
      <c r="HX431" s="286"/>
      <c r="HY431" s="286"/>
      <c r="HZ431" s="286"/>
      <c r="IA431" s="286"/>
      <c r="IB431" s="286"/>
      <c r="IC431" s="286"/>
      <c r="ID431" s="286"/>
      <c r="IE431" s="286"/>
      <c r="IF431" s="286"/>
      <c r="IG431" s="286"/>
      <c r="IH431" s="286"/>
      <c r="II431" s="286"/>
      <c r="IJ431" s="286"/>
      <c r="IK431" s="286"/>
      <c r="IL431" s="286"/>
      <c r="IM431" s="286"/>
      <c r="IN431" s="286"/>
      <c r="IO431" s="286"/>
      <c r="IP431" s="286"/>
      <c r="IQ431" s="286"/>
      <c r="IR431" s="286"/>
      <c r="IS431" s="286"/>
      <c r="IT431" s="286"/>
      <c r="IU431" s="286"/>
      <c r="IV431" s="286"/>
      <c r="IW431" s="286"/>
      <c r="IX431" s="286"/>
      <c r="IY431" s="286"/>
      <c r="IZ431" s="286"/>
      <c r="JA431" s="286"/>
      <c r="JB431" s="286"/>
      <c r="JC431" s="286"/>
      <c r="JD431" s="286"/>
      <c r="JE431" s="286"/>
      <c r="JF431" s="286"/>
      <c r="JG431" s="286"/>
      <c r="JH431" s="286"/>
      <c r="JI431" s="286"/>
      <c r="JJ431" s="286"/>
      <c r="JK431" s="286"/>
      <c r="JL431" s="286"/>
      <c r="JM431" s="286"/>
      <c r="JN431" s="286"/>
      <c r="JO431" s="286"/>
      <c r="JP431" s="286"/>
      <c r="JQ431" s="286"/>
      <c r="JR431" s="286"/>
      <c r="JS431" s="286"/>
      <c r="JT431" s="286"/>
      <c r="JU431" s="286"/>
      <c r="JV431" s="286"/>
      <c r="JW431" s="286"/>
      <c r="JX431" s="286"/>
      <c r="JY431" s="286"/>
      <c r="JZ431" s="286"/>
      <c r="KA431" s="286"/>
      <c r="KB431" s="286"/>
      <c r="KC431" s="286"/>
      <c r="KD431" s="286"/>
      <c r="KE431" s="286"/>
      <c r="KF431" s="286"/>
      <c r="KG431" s="286"/>
      <c r="KH431" s="286"/>
      <c r="KI431" s="286"/>
      <c r="KJ431" s="286"/>
      <c r="KK431" s="286"/>
      <c r="KL431" s="286"/>
      <c r="KM431" s="286"/>
      <c r="KN431" s="286"/>
      <c r="KO431" s="286"/>
      <c r="KP431" s="286"/>
      <c r="KQ431" s="286"/>
      <c r="KR431" s="286"/>
      <c r="KS431" s="286"/>
      <c r="KT431" s="286"/>
      <c r="KU431" s="286"/>
      <c r="KV431" s="286"/>
      <c r="KW431" s="286"/>
      <c r="KX431" s="286"/>
      <c r="KY431" s="286"/>
      <c r="KZ431" s="286"/>
      <c r="LA431" s="286"/>
      <c r="LB431" s="286"/>
      <c r="LC431" s="286"/>
      <c r="LD431" s="286"/>
      <c r="LE431" s="286"/>
      <c r="LF431" s="286"/>
      <c r="LG431" s="286"/>
      <c r="LH431" s="286"/>
      <c r="LI431" s="286"/>
      <c r="LJ431" s="286"/>
      <c r="LK431" s="286"/>
      <c r="LL431" s="286"/>
      <c r="LM431" s="286"/>
      <c r="LN431" s="286"/>
      <c r="LO431" s="286"/>
      <c r="LP431" s="286"/>
      <c r="LQ431" s="286"/>
      <c r="LR431" s="286"/>
      <c r="LS431" s="286"/>
      <c r="LT431" s="286"/>
      <c r="LU431" s="286"/>
      <c r="LV431" s="286"/>
      <c r="LW431" s="286"/>
      <c r="LX431" s="286"/>
      <c r="LY431" s="286"/>
      <c r="LZ431" s="286"/>
      <c r="MA431" s="286"/>
      <c r="MB431" s="286"/>
      <c r="MC431" s="286"/>
      <c r="MD431" s="286"/>
      <c r="ME431" s="286"/>
      <c r="MF431" s="286"/>
      <c r="MG431" s="286"/>
      <c r="MH431" s="286"/>
      <c r="MI431" s="286"/>
      <c r="MJ431" s="286"/>
      <c r="MK431" s="286"/>
      <c r="ML431" s="286"/>
      <c r="MM431" s="286"/>
      <c r="MN431" s="286"/>
      <c r="MO431" s="286"/>
      <c r="MP431" s="286"/>
      <c r="MQ431" s="286"/>
      <c r="MR431" s="286"/>
      <c r="MS431" s="286"/>
      <c r="MT431" s="286"/>
      <c r="MU431" s="286"/>
      <c r="MV431" s="286"/>
      <c r="MW431" s="286"/>
      <c r="MX431" s="286"/>
      <c r="MY431" s="286"/>
      <c r="MZ431" s="286"/>
      <c r="NA431" s="286"/>
      <c r="NB431" s="286"/>
      <c r="NC431" s="286"/>
      <c r="ND431" s="286"/>
      <c r="NE431" s="286"/>
      <c r="NF431" s="286"/>
      <c r="NG431" s="286"/>
      <c r="NH431" s="286"/>
      <c r="NI431" s="286"/>
      <c r="NJ431" s="286"/>
      <c r="NK431" s="286"/>
      <c r="NL431" s="286"/>
      <c r="NM431" s="286"/>
      <c r="NN431" s="286"/>
      <c r="NO431" s="286"/>
      <c r="NP431" s="286"/>
      <c r="NQ431" s="286"/>
      <c r="NR431" s="286"/>
      <c r="NS431" s="286"/>
      <c r="NT431" s="286"/>
      <c r="NU431" s="286"/>
      <c r="NV431" s="286"/>
      <c r="NW431" s="286"/>
      <c r="NX431" s="286"/>
      <c r="NY431" s="286"/>
      <c r="NZ431" s="286"/>
      <c r="OA431" s="286"/>
      <c r="OB431" s="286"/>
      <c r="OC431" s="286"/>
      <c r="OD431" s="286"/>
      <c r="OE431" s="286"/>
      <c r="OF431" s="286"/>
      <c r="OG431" s="286"/>
      <c r="OH431" s="286"/>
      <c r="OI431" s="286"/>
      <c r="OJ431" s="286"/>
      <c r="OK431" s="286"/>
      <c r="OL431" s="286"/>
      <c r="OM431" s="286"/>
      <c r="ON431" s="286"/>
      <c r="OO431" s="286"/>
      <c r="OP431" s="286"/>
      <c r="OQ431" s="286"/>
      <c r="OR431" s="286"/>
      <c r="OS431" s="286"/>
      <c r="OT431" s="286"/>
      <c r="OU431" s="286"/>
      <c r="OV431" s="286"/>
      <c r="OW431" s="286"/>
      <c r="OX431" s="286"/>
      <c r="OY431" s="286"/>
      <c r="OZ431" s="286"/>
      <c r="PA431" s="286"/>
      <c r="PB431" s="286"/>
      <c r="PC431" s="286"/>
      <c r="PD431" s="286"/>
      <c r="PE431" s="286"/>
      <c r="PF431" s="286"/>
      <c r="PG431" s="286"/>
      <c r="PH431" s="286"/>
      <c r="PI431" s="286"/>
      <c r="PJ431" s="286"/>
      <c r="PK431" s="286"/>
      <c r="PL431" s="286"/>
      <c r="PM431" s="286"/>
      <c r="PN431" s="286"/>
      <c r="PO431" s="286"/>
      <c r="PP431" s="286"/>
      <c r="PQ431" s="286"/>
      <c r="PR431" s="286"/>
      <c r="PS431" s="286"/>
      <c r="PT431" s="286"/>
      <c r="PU431" s="286"/>
      <c r="PV431" s="286"/>
      <c r="PW431" s="286"/>
      <c r="PX431" s="286"/>
      <c r="PY431" s="286"/>
      <c r="PZ431" s="286"/>
      <c r="QA431" s="286"/>
      <c r="QB431" s="286"/>
      <c r="QC431" s="286"/>
      <c r="QD431" s="286"/>
      <c r="QE431" s="286"/>
      <c r="QF431" s="286"/>
      <c r="QG431" s="286"/>
      <c r="QH431" s="286"/>
      <c r="QI431" s="286"/>
      <c r="QJ431" s="286"/>
      <c r="QK431" s="286"/>
      <c r="QL431" s="286"/>
      <c r="QM431" s="286"/>
      <c r="QN431" s="286"/>
      <c r="QO431" s="286"/>
      <c r="QP431" s="286"/>
      <c r="QQ431" s="286"/>
      <c r="QR431" s="286"/>
      <c r="QS431" s="286"/>
      <c r="QT431" s="286"/>
      <c r="QU431" s="286"/>
      <c r="QV431" s="286"/>
      <c r="QW431" s="286"/>
      <c r="QX431" s="286"/>
      <c r="QY431" s="286"/>
      <c r="QZ431" s="286"/>
      <c r="RA431" s="286"/>
      <c r="RB431" s="286"/>
      <c r="RC431" s="286"/>
      <c r="RD431" s="286"/>
      <c r="RE431" s="286"/>
      <c r="RF431" s="286"/>
      <c r="RG431" s="286"/>
      <c r="RH431" s="286"/>
      <c r="RI431" s="286"/>
      <c r="RJ431" s="286"/>
      <c r="RK431" s="286"/>
      <c r="RL431" s="286"/>
      <c r="RM431" s="286"/>
      <c r="RN431" s="286"/>
      <c r="RO431" s="286"/>
      <c r="RP431" s="286"/>
      <c r="RQ431" s="286"/>
      <c r="RR431" s="286"/>
      <c r="RS431" s="286"/>
      <c r="RT431" s="286"/>
      <c r="RU431" s="286"/>
      <c r="RV431" s="286"/>
      <c r="RW431" s="286"/>
      <c r="RX431" s="286"/>
      <c r="RY431" s="286"/>
      <c r="RZ431" s="286"/>
      <c r="SA431" s="286"/>
      <c r="SB431" s="286"/>
      <c r="SC431" s="286"/>
      <c r="SD431" s="286"/>
      <c r="SE431" s="286"/>
      <c r="SF431" s="286"/>
      <c r="SG431" s="286"/>
      <c r="SH431" s="286"/>
      <c r="SI431" s="286"/>
      <c r="SJ431" s="286"/>
      <c r="SK431" s="286"/>
      <c r="SL431" s="286"/>
      <c r="SM431" s="286"/>
      <c r="SN431" s="286"/>
      <c r="SO431" s="286"/>
      <c r="SP431" s="286"/>
      <c r="SQ431" s="286"/>
      <c r="SR431" s="286"/>
      <c r="SS431" s="286"/>
      <c r="ST431" s="286"/>
      <c r="SU431" s="286"/>
      <c r="SV431" s="286"/>
      <c r="SW431" s="286"/>
      <c r="SX431" s="286"/>
      <c r="SY431" s="286"/>
      <c r="SZ431" s="286"/>
      <c r="TA431" s="286"/>
      <c r="TB431" s="286"/>
      <c r="TC431" s="286"/>
      <c r="TD431" s="286"/>
      <c r="TE431" s="286"/>
      <c r="TF431" s="286"/>
      <c r="TG431" s="286"/>
      <c r="TH431" s="286"/>
      <c r="TI431" s="286"/>
      <c r="TJ431" s="286"/>
      <c r="TK431" s="286"/>
      <c r="TL431" s="286"/>
      <c r="TM431" s="286"/>
      <c r="TN431" s="286"/>
      <c r="TO431" s="286"/>
      <c r="TP431" s="286"/>
      <c r="TQ431" s="286"/>
      <c r="TR431" s="286"/>
      <c r="TS431" s="286"/>
      <c r="TT431" s="286"/>
      <c r="TU431" s="286"/>
      <c r="TV431" s="286"/>
      <c r="TW431" s="286"/>
      <c r="TX431" s="286"/>
      <c r="TY431" s="286"/>
      <c r="TZ431" s="286"/>
      <c r="UA431" s="286"/>
      <c r="UB431" s="286"/>
      <c r="UC431" s="286"/>
      <c r="UD431" s="286"/>
      <c r="UE431" s="286"/>
      <c r="UF431" s="286"/>
      <c r="UG431" s="286"/>
      <c r="UH431" s="286"/>
      <c r="UI431" s="286"/>
      <c r="UJ431" s="286"/>
      <c r="UK431" s="286"/>
      <c r="UL431" s="286"/>
      <c r="UM431" s="286"/>
      <c r="UN431" s="286"/>
      <c r="UO431" s="286"/>
      <c r="UP431" s="286"/>
      <c r="UQ431" s="286"/>
      <c r="UR431" s="286"/>
      <c r="US431" s="286"/>
      <c r="UT431" s="286"/>
      <c r="UU431" s="286"/>
      <c r="UV431" s="286"/>
      <c r="UW431" s="286"/>
      <c r="UX431" s="286"/>
      <c r="UY431" s="286"/>
      <c r="UZ431" s="286"/>
      <c r="VA431" s="286"/>
      <c r="VB431" s="286"/>
      <c r="VC431" s="286"/>
      <c r="VD431" s="286"/>
      <c r="VE431" s="286"/>
      <c r="VF431" s="286"/>
      <c r="VG431" s="286"/>
      <c r="VH431" s="286"/>
      <c r="VI431" s="286"/>
      <c r="VJ431" s="286"/>
      <c r="VK431" s="286"/>
      <c r="VL431" s="286"/>
      <c r="VM431" s="286"/>
      <c r="VN431" s="286"/>
      <c r="VO431" s="286"/>
      <c r="VP431" s="286"/>
      <c r="VQ431" s="286"/>
      <c r="VR431" s="286"/>
      <c r="VS431" s="286"/>
      <c r="VT431" s="286"/>
      <c r="VU431" s="286"/>
      <c r="VV431" s="286"/>
      <c r="VW431" s="286"/>
      <c r="VX431" s="286"/>
      <c r="VY431" s="286"/>
      <c r="VZ431" s="286"/>
      <c r="WA431" s="286"/>
      <c r="WB431" s="286"/>
      <c r="WC431" s="286"/>
    </row>
    <row r="432" spans="1:601" s="285" customFormat="1" ht="15">
      <c r="A432" s="1073"/>
      <c r="B432" s="676"/>
      <c r="C432" s="669"/>
      <c r="D432" s="671"/>
      <c r="E432" s="671"/>
      <c r="F432" s="773"/>
      <c r="G432" s="773"/>
      <c r="H432" s="773"/>
      <c r="I432" s="383" t="s">
        <v>501</v>
      </c>
      <c r="J432" s="383" t="s">
        <v>32</v>
      </c>
      <c r="K432" s="315" t="s">
        <v>1067</v>
      </c>
      <c r="L432" s="383" t="s">
        <v>183</v>
      </c>
      <c r="M432" s="288">
        <v>637643.18000000005</v>
      </c>
      <c r="N432" s="288">
        <v>637643.18000000005</v>
      </c>
      <c r="O432" s="292"/>
      <c r="P432" s="292"/>
      <c r="Q432" s="288"/>
      <c r="R432" s="288"/>
      <c r="S432" s="530">
        <v>3</v>
      </c>
      <c r="BA432" s="286"/>
      <c r="BB432" s="286"/>
      <c r="BC432" s="286"/>
      <c r="BD432" s="286"/>
      <c r="BE432" s="286"/>
      <c r="BF432" s="286"/>
      <c r="BG432" s="286"/>
      <c r="BH432" s="286"/>
      <c r="BI432" s="286"/>
      <c r="BJ432" s="286"/>
      <c r="BK432" s="286"/>
      <c r="BL432" s="286"/>
      <c r="BM432" s="286"/>
      <c r="BN432" s="286"/>
      <c r="BO432" s="286"/>
      <c r="BP432" s="286"/>
      <c r="BQ432" s="286"/>
      <c r="BR432" s="286"/>
      <c r="BS432" s="286"/>
      <c r="BT432" s="286"/>
      <c r="BU432" s="286"/>
      <c r="BV432" s="286"/>
      <c r="BW432" s="286"/>
      <c r="BX432" s="286"/>
      <c r="BY432" s="286"/>
      <c r="BZ432" s="286"/>
      <c r="CA432" s="286"/>
      <c r="CB432" s="286"/>
      <c r="CC432" s="286"/>
      <c r="CD432" s="286"/>
      <c r="CE432" s="286"/>
      <c r="CF432" s="286"/>
      <c r="CG432" s="286"/>
      <c r="CH432" s="286"/>
      <c r="CI432" s="286"/>
      <c r="CJ432" s="286"/>
      <c r="CK432" s="286"/>
      <c r="CL432" s="286"/>
      <c r="CM432" s="286"/>
      <c r="CN432" s="286"/>
      <c r="CO432" s="286"/>
      <c r="CP432" s="286"/>
      <c r="CQ432" s="286"/>
      <c r="CR432" s="286"/>
      <c r="CS432" s="286"/>
      <c r="CT432" s="286"/>
      <c r="CU432" s="286"/>
      <c r="CV432" s="286"/>
      <c r="CW432" s="286"/>
      <c r="CX432" s="286"/>
      <c r="CY432" s="286"/>
      <c r="CZ432" s="286"/>
      <c r="DA432" s="286"/>
      <c r="DB432" s="286"/>
      <c r="DC432" s="286"/>
      <c r="DD432" s="286"/>
      <c r="DE432" s="286"/>
      <c r="DF432" s="286"/>
      <c r="DG432" s="286"/>
      <c r="DH432" s="286"/>
      <c r="DI432" s="286"/>
      <c r="DJ432" s="286"/>
      <c r="DK432" s="286"/>
      <c r="DL432" s="286"/>
      <c r="DM432" s="286"/>
      <c r="DN432" s="286"/>
      <c r="DO432" s="286"/>
      <c r="DP432" s="286"/>
      <c r="DQ432" s="286"/>
      <c r="DR432" s="286"/>
      <c r="DS432" s="286"/>
      <c r="DT432" s="286"/>
      <c r="DU432" s="286"/>
      <c r="DV432" s="286"/>
      <c r="DW432" s="286"/>
      <c r="DX432" s="286"/>
      <c r="DY432" s="286"/>
      <c r="DZ432" s="286"/>
      <c r="EA432" s="286"/>
      <c r="EB432" s="286"/>
      <c r="EC432" s="286"/>
      <c r="ED432" s="286"/>
      <c r="EE432" s="286"/>
      <c r="EF432" s="286"/>
      <c r="EG432" s="286"/>
      <c r="EH432" s="286"/>
      <c r="EI432" s="286"/>
      <c r="EJ432" s="286"/>
      <c r="EK432" s="286"/>
      <c r="EL432" s="286"/>
      <c r="EM432" s="286"/>
      <c r="EN432" s="286"/>
      <c r="EO432" s="286"/>
      <c r="EP432" s="286"/>
      <c r="EQ432" s="286"/>
      <c r="ER432" s="286"/>
      <c r="ES432" s="286"/>
      <c r="ET432" s="286"/>
      <c r="EU432" s="286"/>
      <c r="EV432" s="286"/>
      <c r="EW432" s="286"/>
      <c r="EX432" s="286"/>
      <c r="EY432" s="286"/>
      <c r="EZ432" s="286"/>
      <c r="FA432" s="286"/>
      <c r="FB432" s="286"/>
      <c r="FC432" s="286"/>
      <c r="FD432" s="286"/>
      <c r="FE432" s="286"/>
      <c r="FF432" s="286"/>
      <c r="FG432" s="286"/>
      <c r="FH432" s="286"/>
      <c r="FI432" s="286"/>
      <c r="FJ432" s="286"/>
      <c r="FK432" s="286"/>
      <c r="FL432" s="286"/>
      <c r="FM432" s="286"/>
      <c r="FN432" s="286"/>
      <c r="FO432" s="286"/>
      <c r="FP432" s="286"/>
      <c r="FQ432" s="286"/>
      <c r="FR432" s="286"/>
      <c r="FS432" s="286"/>
      <c r="FT432" s="286"/>
      <c r="FU432" s="286"/>
      <c r="FV432" s="286"/>
      <c r="FW432" s="286"/>
      <c r="FX432" s="286"/>
      <c r="FY432" s="286"/>
      <c r="FZ432" s="286"/>
      <c r="GA432" s="286"/>
      <c r="GB432" s="286"/>
      <c r="GC432" s="286"/>
      <c r="GD432" s="286"/>
      <c r="GE432" s="286"/>
      <c r="GF432" s="286"/>
      <c r="GG432" s="286"/>
      <c r="GH432" s="286"/>
      <c r="GI432" s="286"/>
      <c r="GJ432" s="286"/>
      <c r="GK432" s="286"/>
      <c r="GL432" s="286"/>
      <c r="GM432" s="286"/>
      <c r="GN432" s="286"/>
      <c r="GO432" s="286"/>
      <c r="GP432" s="286"/>
      <c r="GQ432" s="286"/>
      <c r="GR432" s="286"/>
      <c r="GS432" s="286"/>
      <c r="GT432" s="286"/>
      <c r="GU432" s="286"/>
      <c r="GV432" s="286"/>
      <c r="GW432" s="286"/>
      <c r="GX432" s="286"/>
      <c r="GY432" s="286"/>
      <c r="GZ432" s="286"/>
      <c r="HA432" s="286"/>
      <c r="HB432" s="286"/>
      <c r="HC432" s="286"/>
      <c r="HD432" s="286"/>
      <c r="HE432" s="286"/>
      <c r="HF432" s="286"/>
      <c r="HG432" s="286"/>
      <c r="HH432" s="286"/>
      <c r="HI432" s="286"/>
      <c r="HJ432" s="286"/>
      <c r="HK432" s="286"/>
      <c r="HL432" s="286"/>
      <c r="HM432" s="286"/>
      <c r="HN432" s="286"/>
      <c r="HO432" s="286"/>
      <c r="HP432" s="286"/>
      <c r="HQ432" s="286"/>
      <c r="HR432" s="286"/>
      <c r="HS432" s="286"/>
      <c r="HT432" s="286"/>
      <c r="HU432" s="286"/>
      <c r="HV432" s="286"/>
      <c r="HW432" s="286"/>
      <c r="HX432" s="286"/>
      <c r="HY432" s="286"/>
      <c r="HZ432" s="286"/>
      <c r="IA432" s="286"/>
      <c r="IB432" s="286"/>
      <c r="IC432" s="286"/>
      <c r="ID432" s="286"/>
      <c r="IE432" s="286"/>
      <c r="IF432" s="286"/>
      <c r="IG432" s="286"/>
      <c r="IH432" s="286"/>
      <c r="II432" s="286"/>
      <c r="IJ432" s="286"/>
      <c r="IK432" s="286"/>
      <c r="IL432" s="286"/>
      <c r="IM432" s="286"/>
      <c r="IN432" s="286"/>
      <c r="IO432" s="286"/>
      <c r="IP432" s="286"/>
      <c r="IQ432" s="286"/>
      <c r="IR432" s="286"/>
      <c r="IS432" s="286"/>
      <c r="IT432" s="286"/>
      <c r="IU432" s="286"/>
      <c r="IV432" s="286"/>
      <c r="IW432" s="286"/>
      <c r="IX432" s="286"/>
      <c r="IY432" s="286"/>
      <c r="IZ432" s="286"/>
      <c r="JA432" s="286"/>
      <c r="JB432" s="286"/>
      <c r="JC432" s="286"/>
      <c r="JD432" s="286"/>
      <c r="JE432" s="286"/>
      <c r="JF432" s="286"/>
      <c r="JG432" s="286"/>
      <c r="JH432" s="286"/>
      <c r="JI432" s="286"/>
      <c r="JJ432" s="286"/>
      <c r="JK432" s="286"/>
      <c r="JL432" s="286"/>
      <c r="JM432" s="286"/>
      <c r="JN432" s="286"/>
      <c r="JO432" s="286"/>
      <c r="JP432" s="286"/>
      <c r="JQ432" s="286"/>
      <c r="JR432" s="286"/>
      <c r="JS432" s="286"/>
      <c r="JT432" s="286"/>
      <c r="JU432" s="286"/>
      <c r="JV432" s="286"/>
      <c r="JW432" s="286"/>
      <c r="JX432" s="286"/>
      <c r="JY432" s="286"/>
      <c r="JZ432" s="286"/>
      <c r="KA432" s="286"/>
      <c r="KB432" s="286"/>
      <c r="KC432" s="286"/>
      <c r="KD432" s="286"/>
      <c r="KE432" s="286"/>
      <c r="KF432" s="286"/>
      <c r="KG432" s="286"/>
      <c r="KH432" s="286"/>
      <c r="KI432" s="286"/>
      <c r="KJ432" s="286"/>
      <c r="KK432" s="286"/>
      <c r="KL432" s="286"/>
      <c r="KM432" s="286"/>
      <c r="KN432" s="286"/>
      <c r="KO432" s="286"/>
      <c r="KP432" s="286"/>
      <c r="KQ432" s="286"/>
      <c r="KR432" s="286"/>
      <c r="KS432" s="286"/>
      <c r="KT432" s="286"/>
      <c r="KU432" s="286"/>
      <c r="KV432" s="286"/>
      <c r="KW432" s="286"/>
      <c r="KX432" s="286"/>
      <c r="KY432" s="286"/>
      <c r="KZ432" s="286"/>
      <c r="LA432" s="286"/>
      <c r="LB432" s="286"/>
      <c r="LC432" s="286"/>
      <c r="LD432" s="286"/>
      <c r="LE432" s="286"/>
      <c r="LF432" s="286"/>
      <c r="LG432" s="286"/>
      <c r="LH432" s="286"/>
      <c r="LI432" s="286"/>
      <c r="LJ432" s="286"/>
      <c r="LK432" s="286"/>
      <c r="LL432" s="286"/>
      <c r="LM432" s="286"/>
      <c r="LN432" s="286"/>
      <c r="LO432" s="286"/>
      <c r="LP432" s="286"/>
      <c r="LQ432" s="286"/>
      <c r="LR432" s="286"/>
      <c r="LS432" s="286"/>
      <c r="LT432" s="286"/>
      <c r="LU432" s="286"/>
      <c r="LV432" s="286"/>
      <c r="LW432" s="286"/>
      <c r="LX432" s="286"/>
      <c r="LY432" s="286"/>
      <c r="LZ432" s="286"/>
      <c r="MA432" s="286"/>
      <c r="MB432" s="286"/>
      <c r="MC432" s="286"/>
      <c r="MD432" s="286"/>
      <c r="ME432" s="286"/>
      <c r="MF432" s="286"/>
      <c r="MG432" s="286"/>
      <c r="MH432" s="286"/>
      <c r="MI432" s="286"/>
      <c r="MJ432" s="286"/>
      <c r="MK432" s="286"/>
      <c r="ML432" s="286"/>
      <c r="MM432" s="286"/>
      <c r="MN432" s="286"/>
      <c r="MO432" s="286"/>
      <c r="MP432" s="286"/>
      <c r="MQ432" s="286"/>
      <c r="MR432" s="286"/>
      <c r="MS432" s="286"/>
      <c r="MT432" s="286"/>
      <c r="MU432" s="286"/>
      <c r="MV432" s="286"/>
      <c r="MW432" s="286"/>
      <c r="MX432" s="286"/>
      <c r="MY432" s="286"/>
      <c r="MZ432" s="286"/>
      <c r="NA432" s="286"/>
      <c r="NB432" s="286"/>
      <c r="NC432" s="286"/>
      <c r="ND432" s="286"/>
      <c r="NE432" s="286"/>
      <c r="NF432" s="286"/>
      <c r="NG432" s="286"/>
      <c r="NH432" s="286"/>
      <c r="NI432" s="286"/>
      <c r="NJ432" s="286"/>
      <c r="NK432" s="286"/>
      <c r="NL432" s="286"/>
      <c r="NM432" s="286"/>
      <c r="NN432" s="286"/>
      <c r="NO432" s="286"/>
      <c r="NP432" s="286"/>
      <c r="NQ432" s="286"/>
      <c r="NR432" s="286"/>
      <c r="NS432" s="286"/>
      <c r="NT432" s="286"/>
      <c r="NU432" s="286"/>
      <c r="NV432" s="286"/>
      <c r="NW432" s="286"/>
      <c r="NX432" s="286"/>
      <c r="NY432" s="286"/>
      <c r="NZ432" s="286"/>
      <c r="OA432" s="286"/>
      <c r="OB432" s="286"/>
      <c r="OC432" s="286"/>
      <c r="OD432" s="286"/>
      <c r="OE432" s="286"/>
      <c r="OF432" s="286"/>
      <c r="OG432" s="286"/>
      <c r="OH432" s="286"/>
      <c r="OI432" s="286"/>
      <c r="OJ432" s="286"/>
      <c r="OK432" s="286"/>
      <c r="OL432" s="286"/>
      <c r="OM432" s="286"/>
      <c r="ON432" s="286"/>
      <c r="OO432" s="286"/>
      <c r="OP432" s="286"/>
      <c r="OQ432" s="286"/>
      <c r="OR432" s="286"/>
      <c r="OS432" s="286"/>
      <c r="OT432" s="286"/>
      <c r="OU432" s="286"/>
      <c r="OV432" s="286"/>
      <c r="OW432" s="286"/>
      <c r="OX432" s="286"/>
      <c r="OY432" s="286"/>
      <c r="OZ432" s="286"/>
      <c r="PA432" s="286"/>
      <c r="PB432" s="286"/>
      <c r="PC432" s="286"/>
      <c r="PD432" s="286"/>
      <c r="PE432" s="286"/>
      <c r="PF432" s="286"/>
      <c r="PG432" s="286"/>
      <c r="PH432" s="286"/>
      <c r="PI432" s="286"/>
      <c r="PJ432" s="286"/>
      <c r="PK432" s="286"/>
      <c r="PL432" s="286"/>
      <c r="PM432" s="286"/>
      <c r="PN432" s="286"/>
      <c r="PO432" s="286"/>
      <c r="PP432" s="286"/>
      <c r="PQ432" s="286"/>
      <c r="PR432" s="286"/>
      <c r="PS432" s="286"/>
      <c r="PT432" s="286"/>
      <c r="PU432" s="286"/>
      <c r="PV432" s="286"/>
      <c r="PW432" s="286"/>
      <c r="PX432" s="286"/>
      <c r="PY432" s="286"/>
      <c r="PZ432" s="286"/>
      <c r="QA432" s="286"/>
      <c r="QB432" s="286"/>
      <c r="QC432" s="286"/>
      <c r="QD432" s="286"/>
      <c r="QE432" s="286"/>
      <c r="QF432" s="286"/>
      <c r="QG432" s="286"/>
      <c r="QH432" s="286"/>
      <c r="QI432" s="286"/>
      <c r="QJ432" s="286"/>
      <c r="QK432" s="286"/>
      <c r="QL432" s="286"/>
      <c r="QM432" s="286"/>
      <c r="QN432" s="286"/>
      <c r="QO432" s="286"/>
      <c r="QP432" s="286"/>
      <c r="QQ432" s="286"/>
      <c r="QR432" s="286"/>
      <c r="QS432" s="286"/>
      <c r="QT432" s="286"/>
      <c r="QU432" s="286"/>
      <c r="QV432" s="286"/>
      <c r="QW432" s="286"/>
      <c r="QX432" s="286"/>
      <c r="QY432" s="286"/>
      <c r="QZ432" s="286"/>
      <c r="RA432" s="286"/>
      <c r="RB432" s="286"/>
      <c r="RC432" s="286"/>
      <c r="RD432" s="286"/>
      <c r="RE432" s="286"/>
      <c r="RF432" s="286"/>
      <c r="RG432" s="286"/>
      <c r="RH432" s="286"/>
      <c r="RI432" s="286"/>
      <c r="RJ432" s="286"/>
      <c r="RK432" s="286"/>
      <c r="RL432" s="286"/>
      <c r="RM432" s="286"/>
      <c r="RN432" s="286"/>
      <c r="RO432" s="286"/>
      <c r="RP432" s="286"/>
      <c r="RQ432" s="286"/>
      <c r="RR432" s="286"/>
      <c r="RS432" s="286"/>
      <c r="RT432" s="286"/>
      <c r="RU432" s="286"/>
      <c r="RV432" s="286"/>
      <c r="RW432" s="286"/>
      <c r="RX432" s="286"/>
      <c r="RY432" s="286"/>
      <c r="RZ432" s="286"/>
      <c r="SA432" s="286"/>
      <c r="SB432" s="286"/>
      <c r="SC432" s="286"/>
      <c r="SD432" s="286"/>
      <c r="SE432" s="286"/>
      <c r="SF432" s="286"/>
      <c r="SG432" s="286"/>
      <c r="SH432" s="286"/>
      <c r="SI432" s="286"/>
      <c r="SJ432" s="286"/>
      <c r="SK432" s="286"/>
      <c r="SL432" s="286"/>
      <c r="SM432" s="286"/>
      <c r="SN432" s="286"/>
      <c r="SO432" s="286"/>
      <c r="SP432" s="286"/>
      <c r="SQ432" s="286"/>
      <c r="SR432" s="286"/>
      <c r="SS432" s="286"/>
      <c r="ST432" s="286"/>
      <c r="SU432" s="286"/>
      <c r="SV432" s="286"/>
      <c r="SW432" s="286"/>
      <c r="SX432" s="286"/>
      <c r="SY432" s="286"/>
      <c r="SZ432" s="286"/>
      <c r="TA432" s="286"/>
      <c r="TB432" s="286"/>
      <c r="TC432" s="286"/>
      <c r="TD432" s="286"/>
      <c r="TE432" s="286"/>
      <c r="TF432" s="286"/>
      <c r="TG432" s="286"/>
      <c r="TH432" s="286"/>
      <c r="TI432" s="286"/>
      <c r="TJ432" s="286"/>
      <c r="TK432" s="286"/>
      <c r="TL432" s="286"/>
      <c r="TM432" s="286"/>
      <c r="TN432" s="286"/>
      <c r="TO432" s="286"/>
      <c r="TP432" s="286"/>
      <c r="TQ432" s="286"/>
      <c r="TR432" s="286"/>
      <c r="TS432" s="286"/>
      <c r="TT432" s="286"/>
      <c r="TU432" s="286"/>
      <c r="TV432" s="286"/>
      <c r="TW432" s="286"/>
      <c r="TX432" s="286"/>
      <c r="TY432" s="286"/>
      <c r="TZ432" s="286"/>
      <c r="UA432" s="286"/>
      <c r="UB432" s="286"/>
      <c r="UC432" s="286"/>
      <c r="UD432" s="286"/>
      <c r="UE432" s="286"/>
      <c r="UF432" s="286"/>
      <c r="UG432" s="286"/>
      <c r="UH432" s="286"/>
      <c r="UI432" s="286"/>
      <c r="UJ432" s="286"/>
      <c r="UK432" s="286"/>
      <c r="UL432" s="286"/>
      <c r="UM432" s="286"/>
      <c r="UN432" s="286"/>
      <c r="UO432" s="286"/>
      <c r="UP432" s="286"/>
      <c r="UQ432" s="286"/>
      <c r="UR432" s="286"/>
      <c r="US432" s="286"/>
      <c r="UT432" s="286"/>
      <c r="UU432" s="286"/>
      <c r="UV432" s="286"/>
      <c r="UW432" s="286"/>
      <c r="UX432" s="286"/>
      <c r="UY432" s="286"/>
      <c r="UZ432" s="286"/>
      <c r="VA432" s="286"/>
      <c r="VB432" s="286"/>
      <c r="VC432" s="286"/>
      <c r="VD432" s="286"/>
      <c r="VE432" s="286"/>
      <c r="VF432" s="286"/>
      <c r="VG432" s="286"/>
      <c r="VH432" s="286"/>
      <c r="VI432" s="286"/>
      <c r="VJ432" s="286"/>
      <c r="VK432" s="286"/>
      <c r="VL432" s="286"/>
      <c r="VM432" s="286"/>
      <c r="VN432" s="286"/>
      <c r="VO432" s="286"/>
      <c r="VP432" s="286"/>
      <c r="VQ432" s="286"/>
      <c r="VR432" s="286"/>
      <c r="VS432" s="286"/>
      <c r="VT432" s="286"/>
      <c r="VU432" s="286"/>
      <c r="VV432" s="286"/>
      <c r="VW432" s="286"/>
      <c r="VX432" s="286"/>
      <c r="VY432" s="286"/>
      <c r="VZ432" s="286"/>
      <c r="WA432" s="286"/>
      <c r="WB432" s="286"/>
      <c r="WC432" s="286"/>
    </row>
    <row r="433" spans="1:601" s="285" customFormat="1" ht="15">
      <c r="A433" s="1073"/>
      <c r="B433" s="676"/>
      <c r="C433" s="669"/>
      <c r="D433" s="671"/>
      <c r="E433" s="671"/>
      <c r="F433" s="773"/>
      <c r="G433" s="773"/>
      <c r="H433" s="773"/>
      <c r="I433" s="383" t="s">
        <v>501</v>
      </c>
      <c r="J433" s="383" t="s">
        <v>32</v>
      </c>
      <c r="K433" s="315" t="s">
        <v>1067</v>
      </c>
      <c r="L433" s="383" t="s">
        <v>184</v>
      </c>
      <c r="M433" s="288">
        <v>9026</v>
      </c>
      <c r="N433" s="288">
        <v>9026</v>
      </c>
      <c r="O433" s="292"/>
      <c r="P433" s="292"/>
      <c r="Q433" s="288"/>
      <c r="R433" s="288"/>
      <c r="S433" s="530">
        <v>3</v>
      </c>
      <c r="BA433" s="286"/>
      <c r="BB433" s="286"/>
      <c r="BC433" s="286"/>
      <c r="BD433" s="286"/>
      <c r="BE433" s="286"/>
      <c r="BF433" s="286"/>
      <c r="BG433" s="286"/>
      <c r="BH433" s="286"/>
      <c r="BI433" s="286"/>
      <c r="BJ433" s="286"/>
      <c r="BK433" s="286"/>
      <c r="BL433" s="286"/>
      <c r="BM433" s="286"/>
      <c r="BN433" s="286"/>
      <c r="BO433" s="286"/>
      <c r="BP433" s="286"/>
      <c r="BQ433" s="286"/>
      <c r="BR433" s="286"/>
      <c r="BS433" s="286"/>
      <c r="BT433" s="286"/>
      <c r="BU433" s="286"/>
      <c r="BV433" s="286"/>
      <c r="BW433" s="286"/>
      <c r="BX433" s="286"/>
      <c r="BY433" s="286"/>
      <c r="BZ433" s="286"/>
      <c r="CA433" s="286"/>
      <c r="CB433" s="286"/>
      <c r="CC433" s="286"/>
      <c r="CD433" s="286"/>
      <c r="CE433" s="286"/>
      <c r="CF433" s="286"/>
      <c r="CG433" s="286"/>
      <c r="CH433" s="286"/>
      <c r="CI433" s="286"/>
      <c r="CJ433" s="286"/>
      <c r="CK433" s="286"/>
      <c r="CL433" s="286"/>
      <c r="CM433" s="286"/>
      <c r="CN433" s="286"/>
      <c r="CO433" s="286"/>
      <c r="CP433" s="286"/>
      <c r="CQ433" s="286"/>
      <c r="CR433" s="286"/>
      <c r="CS433" s="286"/>
      <c r="CT433" s="286"/>
      <c r="CU433" s="286"/>
      <c r="CV433" s="286"/>
      <c r="CW433" s="286"/>
      <c r="CX433" s="286"/>
      <c r="CY433" s="286"/>
      <c r="CZ433" s="286"/>
      <c r="DA433" s="286"/>
      <c r="DB433" s="286"/>
      <c r="DC433" s="286"/>
      <c r="DD433" s="286"/>
      <c r="DE433" s="286"/>
      <c r="DF433" s="286"/>
      <c r="DG433" s="286"/>
      <c r="DH433" s="286"/>
      <c r="DI433" s="286"/>
      <c r="DJ433" s="286"/>
      <c r="DK433" s="286"/>
      <c r="DL433" s="286"/>
      <c r="DM433" s="286"/>
      <c r="DN433" s="286"/>
      <c r="DO433" s="286"/>
      <c r="DP433" s="286"/>
      <c r="DQ433" s="286"/>
      <c r="DR433" s="286"/>
      <c r="DS433" s="286"/>
      <c r="DT433" s="286"/>
      <c r="DU433" s="286"/>
      <c r="DV433" s="286"/>
      <c r="DW433" s="286"/>
      <c r="DX433" s="286"/>
      <c r="DY433" s="286"/>
      <c r="DZ433" s="286"/>
      <c r="EA433" s="286"/>
      <c r="EB433" s="286"/>
      <c r="EC433" s="286"/>
      <c r="ED433" s="286"/>
      <c r="EE433" s="286"/>
      <c r="EF433" s="286"/>
      <c r="EG433" s="286"/>
      <c r="EH433" s="286"/>
      <c r="EI433" s="286"/>
      <c r="EJ433" s="286"/>
      <c r="EK433" s="286"/>
      <c r="EL433" s="286"/>
      <c r="EM433" s="286"/>
      <c r="EN433" s="286"/>
      <c r="EO433" s="286"/>
      <c r="EP433" s="286"/>
      <c r="EQ433" s="286"/>
      <c r="ER433" s="286"/>
      <c r="ES433" s="286"/>
      <c r="ET433" s="286"/>
      <c r="EU433" s="286"/>
      <c r="EV433" s="286"/>
      <c r="EW433" s="286"/>
      <c r="EX433" s="286"/>
      <c r="EY433" s="286"/>
      <c r="EZ433" s="286"/>
      <c r="FA433" s="286"/>
      <c r="FB433" s="286"/>
      <c r="FC433" s="286"/>
      <c r="FD433" s="286"/>
      <c r="FE433" s="286"/>
      <c r="FF433" s="286"/>
      <c r="FG433" s="286"/>
      <c r="FH433" s="286"/>
      <c r="FI433" s="286"/>
      <c r="FJ433" s="286"/>
      <c r="FK433" s="286"/>
      <c r="FL433" s="286"/>
      <c r="FM433" s="286"/>
      <c r="FN433" s="286"/>
      <c r="FO433" s="286"/>
      <c r="FP433" s="286"/>
      <c r="FQ433" s="286"/>
      <c r="FR433" s="286"/>
      <c r="FS433" s="286"/>
      <c r="FT433" s="286"/>
      <c r="FU433" s="286"/>
      <c r="FV433" s="286"/>
      <c r="FW433" s="286"/>
      <c r="FX433" s="286"/>
      <c r="FY433" s="286"/>
      <c r="FZ433" s="286"/>
      <c r="GA433" s="286"/>
      <c r="GB433" s="286"/>
      <c r="GC433" s="286"/>
      <c r="GD433" s="286"/>
      <c r="GE433" s="286"/>
      <c r="GF433" s="286"/>
      <c r="GG433" s="286"/>
      <c r="GH433" s="286"/>
      <c r="GI433" s="286"/>
      <c r="GJ433" s="286"/>
      <c r="GK433" s="286"/>
      <c r="GL433" s="286"/>
      <c r="GM433" s="286"/>
      <c r="GN433" s="286"/>
      <c r="GO433" s="286"/>
      <c r="GP433" s="286"/>
      <c r="GQ433" s="286"/>
      <c r="GR433" s="286"/>
      <c r="GS433" s="286"/>
      <c r="GT433" s="286"/>
      <c r="GU433" s="286"/>
      <c r="GV433" s="286"/>
      <c r="GW433" s="286"/>
      <c r="GX433" s="286"/>
      <c r="GY433" s="286"/>
      <c r="GZ433" s="286"/>
      <c r="HA433" s="286"/>
      <c r="HB433" s="286"/>
      <c r="HC433" s="286"/>
      <c r="HD433" s="286"/>
      <c r="HE433" s="286"/>
      <c r="HF433" s="286"/>
      <c r="HG433" s="286"/>
      <c r="HH433" s="286"/>
      <c r="HI433" s="286"/>
      <c r="HJ433" s="286"/>
      <c r="HK433" s="286"/>
      <c r="HL433" s="286"/>
      <c r="HM433" s="286"/>
      <c r="HN433" s="286"/>
      <c r="HO433" s="286"/>
      <c r="HP433" s="286"/>
      <c r="HQ433" s="286"/>
      <c r="HR433" s="286"/>
      <c r="HS433" s="286"/>
      <c r="HT433" s="286"/>
      <c r="HU433" s="286"/>
      <c r="HV433" s="286"/>
      <c r="HW433" s="286"/>
      <c r="HX433" s="286"/>
      <c r="HY433" s="286"/>
      <c r="HZ433" s="286"/>
      <c r="IA433" s="286"/>
      <c r="IB433" s="286"/>
      <c r="IC433" s="286"/>
      <c r="ID433" s="286"/>
      <c r="IE433" s="286"/>
      <c r="IF433" s="286"/>
      <c r="IG433" s="286"/>
      <c r="IH433" s="286"/>
      <c r="II433" s="286"/>
      <c r="IJ433" s="286"/>
      <c r="IK433" s="286"/>
      <c r="IL433" s="286"/>
      <c r="IM433" s="286"/>
      <c r="IN433" s="286"/>
      <c r="IO433" s="286"/>
      <c r="IP433" s="286"/>
      <c r="IQ433" s="286"/>
      <c r="IR433" s="286"/>
      <c r="IS433" s="286"/>
      <c r="IT433" s="286"/>
      <c r="IU433" s="286"/>
      <c r="IV433" s="286"/>
      <c r="IW433" s="286"/>
      <c r="IX433" s="286"/>
      <c r="IY433" s="286"/>
      <c r="IZ433" s="286"/>
      <c r="JA433" s="286"/>
      <c r="JB433" s="286"/>
      <c r="JC433" s="286"/>
      <c r="JD433" s="286"/>
      <c r="JE433" s="286"/>
      <c r="JF433" s="286"/>
      <c r="JG433" s="286"/>
      <c r="JH433" s="286"/>
      <c r="JI433" s="286"/>
      <c r="JJ433" s="286"/>
      <c r="JK433" s="286"/>
      <c r="JL433" s="286"/>
      <c r="JM433" s="286"/>
      <c r="JN433" s="286"/>
      <c r="JO433" s="286"/>
      <c r="JP433" s="286"/>
      <c r="JQ433" s="286"/>
      <c r="JR433" s="286"/>
      <c r="JS433" s="286"/>
      <c r="JT433" s="286"/>
      <c r="JU433" s="286"/>
      <c r="JV433" s="286"/>
      <c r="JW433" s="286"/>
      <c r="JX433" s="286"/>
      <c r="JY433" s="286"/>
      <c r="JZ433" s="286"/>
      <c r="KA433" s="286"/>
      <c r="KB433" s="286"/>
      <c r="KC433" s="286"/>
      <c r="KD433" s="286"/>
      <c r="KE433" s="286"/>
      <c r="KF433" s="286"/>
      <c r="KG433" s="286"/>
      <c r="KH433" s="286"/>
      <c r="KI433" s="286"/>
      <c r="KJ433" s="286"/>
      <c r="KK433" s="286"/>
      <c r="KL433" s="286"/>
      <c r="KM433" s="286"/>
      <c r="KN433" s="286"/>
      <c r="KO433" s="286"/>
      <c r="KP433" s="286"/>
      <c r="KQ433" s="286"/>
      <c r="KR433" s="286"/>
      <c r="KS433" s="286"/>
      <c r="KT433" s="286"/>
      <c r="KU433" s="286"/>
      <c r="KV433" s="286"/>
      <c r="KW433" s="286"/>
      <c r="KX433" s="286"/>
      <c r="KY433" s="286"/>
      <c r="KZ433" s="286"/>
      <c r="LA433" s="286"/>
      <c r="LB433" s="286"/>
      <c r="LC433" s="286"/>
      <c r="LD433" s="286"/>
      <c r="LE433" s="286"/>
      <c r="LF433" s="286"/>
      <c r="LG433" s="286"/>
      <c r="LH433" s="286"/>
      <c r="LI433" s="286"/>
      <c r="LJ433" s="286"/>
      <c r="LK433" s="286"/>
      <c r="LL433" s="286"/>
      <c r="LM433" s="286"/>
      <c r="LN433" s="286"/>
      <c r="LO433" s="286"/>
      <c r="LP433" s="286"/>
      <c r="LQ433" s="286"/>
      <c r="LR433" s="286"/>
      <c r="LS433" s="286"/>
      <c r="LT433" s="286"/>
      <c r="LU433" s="286"/>
      <c r="LV433" s="286"/>
      <c r="LW433" s="286"/>
      <c r="LX433" s="286"/>
      <c r="LY433" s="286"/>
      <c r="LZ433" s="286"/>
      <c r="MA433" s="286"/>
      <c r="MB433" s="286"/>
      <c r="MC433" s="286"/>
      <c r="MD433" s="286"/>
      <c r="ME433" s="286"/>
      <c r="MF433" s="286"/>
      <c r="MG433" s="286"/>
      <c r="MH433" s="286"/>
      <c r="MI433" s="286"/>
      <c r="MJ433" s="286"/>
      <c r="MK433" s="286"/>
      <c r="ML433" s="286"/>
      <c r="MM433" s="286"/>
      <c r="MN433" s="286"/>
      <c r="MO433" s="286"/>
      <c r="MP433" s="286"/>
      <c r="MQ433" s="286"/>
      <c r="MR433" s="286"/>
      <c r="MS433" s="286"/>
      <c r="MT433" s="286"/>
      <c r="MU433" s="286"/>
      <c r="MV433" s="286"/>
      <c r="MW433" s="286"/>
      <c r="MX433" s="286"/>
      <c r="MY433" s="286"/>
      <c r="MZ433" s="286"/>
      <c r="NA433" s="286"/>
      <c r="NB433" s="286"/>
      <c r="NC433" s="286"/>
      <c r="ND433" s="286"/>
      <c r="NE433" s="286"/>
      <c r="NF433" s="286"/>
      <c r="NG433" s="286"/>
      <c r="NH433" s="286"/>
      <c r="NI433" s="286"/>
      <c r="NJ433" s="286"/>
      <c r="NK433" s="286"/>
      <c r="NL433" s="286"/>
      <c r="NM433" s="286"/>
      <c r="NN433" s="286"/>
      <c r="NO433" s="286"/>
      <c r="NP433" s="286"/>
      <c r="NQ433" s="286"/>
      <c r="NR433" s="286"/>
      <c r="NS433" s="286"/>
      <c r="NT433" s="286"/>
      <c r="NU433" s="286"/>
      <c r="NV433" s="286"/>
      <c r="NW433" s="286"/>
      <c r="NX433" s="286"/>
      <c r="NY433" s="286"/>
      <c r="NZ433" s="286"/>
      <c r="OA433" s="286"/>
      <c r="OB433" s="286"/>
      <c r="OC433" s="286"/>
      <c r="OD433" s="286"/>
      <c r="OE433" s="286"/>
      <c r="OF433" s="286"/>
      <c r="OG433" s="286"/>
      <c r="OH433" s="286"/>
      <c r="OI433" s="286"/>
      <c r="OJ433" s="286"/>
      <c r="OK433" s="286"/>
      <c r="OL433" s="286"/>
      <c r="OM433" s="286"/>
      <c r="ON433" s="286"/>
      <c r="OO433" s="286"/>
      <c r="OP433" s="286"/>
      <c r="OQ433" s="286"/>
      <c r="OR433" s="286"/>
      <c r="OS433" s="286"/>
      <c r="OT433" s="286"/>
      <c r="OU433" s="286"/>
      <c r="OV433" s="286"/>
      <c r="OW433" s="286"/>
      <c r="OX433" s="286"/>
      <c r="OY433" s="286"/>
      <c r="OZ433" s="286"/>
      <c r="PA433" s="286"/>
      <c r="PB433" s="286"/>
      <c r="PC433" s="286"/>
      <c r="PD433" s="286"/>
      <c r="PE433" s="286"/>
      <c r="PF433" s="286"/>
      <c r="PG433" s="286"/>
      <c r="PH433" s="286"/>
      <c r="PI433" s="286"/>
      <c r="PJ433" s="286"/>
      <c r="PK433" s="286"/>
      <c r="PL433" s="286"/>
      <c r="PM433" s="286"/>
      <c r="PN433" s="286"/>
      <c r="PO433" s="286"/>
      <c r="PP433" s="286"/>
      <c r="PQ433" s="286"/>
      <c r="PR433" s="286"/>
      <c r="PS433" s="286"/>
      <c r="PT433" s="286"/>
      <c r="PU433" s="286"/>
      <c r="PV433" s="286"/>
      <c r="PW433" s="286"/>
      <c r="PX433" s="286"/>
      <c r="PY433" s="286"/>
      <c r="PZ433" s="286"/>
      <c r="QA433" s="286"/>
      <c r="QB433" s="286"/>
      <c r="QC433" s="286"/>
      <c r="QD433" s="286"/>
      <c r="QE433" s="286"/>
      <c r="QF433" s="286"/>
      <c r="QG433" s="286"/>
      <c r="QH433" s="286"/>
      <c r="QI433" s="286"/>
      <c r="QJ433" s="286"/>
      <c r="QK433" s="286"/>
      <c r="QL433" s="286"/>
      <c r="QM433" s="286"/>
      <c r="QN433" s="286"/>
      <c r="QO433" s="286"/>
      <c r="QP433" s="286"/>
      <c r="QQ433" s="286"/>
      <c r="QR433" s="286"/>
      <c r="QS433" s="286"/>
      <c r="QT433" s="286"/>
      <c r="QU433" s="286"/>
      <c r="QV433" s="286"/>
      <c r="QW433" s="286"/>
      <c r="QX433" s="286"/>
      <c r="QY433" s="286"/>
      <c r="QZ433" s="286"/>
      <c r="RA433" s="286"/>
      <c r="RB433" s="286"/>
      <c r="RC433" s="286"/>
      <c r="RD433" s="286"/>
      <c r="RE433" s="286"/>
      <c r="RF433" s="286"/>
      <c r="RG433" s="286"/>
      <c r="RH433" s="286"/>
      <c r="RI433" s="286"/>
      <c r="RJ433" s="286"/>
      <c r="RK433" s="286"/>
      <c r="RL433" s="286"/>
      <c r="RM433" s="286"/>
      <c r="RN433" s="286"/>
      <c r="RO433" s="286"/>
      <c r="RP433" s="286"/>
      <c r="RQ433" s="286"/>
      <c r="RR433" s="286"/>
      <c r="RS433" s="286"/>
      <c r="RT433" s="286"/>
      <c r="RU433" s="286"/>
      <c r="RV433" s="286"/>
      <c r="RW433" s="286"/>
      <c r="RX433" s="286"/>
      <c r="RY433" s="286"/>
      <c r="RZ433" s="286"/>
      <c r="SA433" s="286"/>
      <c r="SB433" s="286"/>
      <c r="SC433" s="286"/>
      <c r="SD433" s="286"/>
      <c r="SE433" s="286"/>
      <c r="SF433" s="286"/>
      <c r="SG433" s="286"/>
      <c r="SH433" s="286"/>
      <c r="SI433" s="286"/>
      <c r="SJ433" s="286"/>
      <c r="SK433" s="286"/>
      <c r="SL433" s="286"/>
      <c r="SM433" s="286"/>
      <c r="SN433" s="286"/>
      <c r="SO433" s="286"/>
      <c r="SP433" s="286"/>
      <c r="SQ433" s="286"/>
      <c r="SR433" s="286"/>
      <c r="SS433" s="286"/>
      <c r="ST433" s="286"/>
      <c r="SU433" s="286"/>
      <c r="SV433" s="286"/>
      <c r="SW433" s="286"/>
      <c r="SX433" s="286"/>
      <c r="SY433" s="286"/>
      <c r="SZ433" s="286"/>
      <c r="TA433" s="286"/>
      <c r="TB433" s="286"/>
      <c r="TC433" s="286"/>
      <c r="TD433" s="286"/>
      <c r="TE433" s="286"/>
      <c r="TF433" s="286"/>
      <c r="TG433" s="286"/>
      <c r="TH433" s="286"/>
      <c r="TI433" s="286"/>
      <c r="TJ433" s="286"/>
      <c r="TK433" s="286"/>
      <c r="TL433" s="286"/>
      <c r="TM433" s="286"/>
      <c r="TN433" s="286"/>
      <c r="TO433" s="286"/>
      <c r="TP433" s="286"/>
      <c r="TQ433" s="286"/>
      <c r="TR433" s="286"/>
      <c r="TS433" s="286"/>
      <c r="TT433" s="286"/>
      <c r="TU433" s="286"/>
      <c r="TV433" s="286"/>
      <c r="TW433" s="286"/>
      <c r="TX433" s="286"/>
      <c r="TY433" s="286"/>
      <c r="TZ433" s="286"/>
      <c r="UA433" s="286"/>
      <c r="UB433" s="286"/>
      <c r="UC433" s="286"/>
      <c r="UD433" s="286"/>
      <c r="UE433" s="286"/>
      <c r="UF433" s="286"/>
      <c r="UG433" s="286"/>
      <c r="UH433" s="286"/>
      <c r="UI433" s="286"/>
      <c r="UJ433" s="286"/>
      <c r="UK433" s="286"/>
      <c r="UL433" s="286"/>
      <c r="UM433" s="286"/>
      <c r="UN433" s="286"/>
      <c r="UO433" s="286"/>
      <c r="UP433" s="286"/>
      <c r="UQ433" s="286"/>
      <c r="UR433" s="286"/>
      <c r="US433" s="286"/>
      <c r="UT433" s="286"/>
      <c r="UU433" s="286"/>
      <c r="UV433" s="286"/>
      <c r="UW433" s="286"/>
      <c r="UX433" s="286"/>
      <c r="UY433" s="286"/>
      <c r="UZ433" s="286"/>
      <c r="VA433" s="286"/>
      <c r="VB433" s="286"/>
      <c r="VC433" s="286"/>
      <c r="VD433" s="286"/>
      <c r="VE433" s="286"/>
      <c r="VF433" s="286"/>
      <c r="VG433" s="286"/>
      <c r="VH433" s="286"/>
      <c r="VI433" s="286"/>
      <c r="VJ433" s="286"/>
      <c r="VK433" s="286"/>
      <c r="VL433" s="286"/>
      <c r="VM433" s="286"/>
      <c r="VN433" s="286"/>
      <c r="VO433" s="286"/>
      <c r="VP433" s="286"/>
      <c r="VQ433" s="286"/>
      <c r="VR433" s="286"/>
      <c r="VS433" s="286"/>
      <c r="VT433" s="286"/>
      <c r="VU433" s="286"/>
      <c r="VV433" s="286"/>
      <c r="VW433" s="286"/>
      <c r="VX433" s="286"/>
      <c r="VY433" s="286"/>
      <c r="VZ433" s="286"/>
      <c r="WA433" s="286"/>
      <c r="WB433" s="286"/>
      <c r="WC433" s="286"/>
    </row>
    <row r="434" spans="1:601" s="285" customFormat="1" ht="15">
      <c r="A434" s="1073"/>
      <c r="B434" s="676"/>
      <c r="C434" s="669"/>
      <c r="D434" s="671"/>
      <c r="E434" s="671"/>
      <c r="F434" s="773"/>
      <c r="G434" s="773"/>
      <c r="H434" s="773"/>
      <c r="I434" s="383" t="s">
        <v>501</v>
      </c>
      <c r="J434" s="383" t="s">
        <v>32</v>
      </c>
      <c r="K434" s="315" t="s">
        <v>1067</v>
      </c>
      <c r="L434" s="383" t="s">
        <v>43</v>
      </c>
      <c r="M434" s="288">
        <v>3583484.73</v>
      </c>
      <c r="N434" s="288">
        <v>3583484.73</v>
      </c>
      <c r="O434" s="292"/>
      <c r="P434" s="292"/>
      <c r="Q434" s="288"/>
      <c r="R434" s="288"/>
      <c r="S434" s="530">
        <v>3</v>
      </c>
      <c r="BA434" s="286"/>
      <c r="BB434" s="286"/>
      <c r="BC434" s="286"/>
      <c r="BD434" s="286"/>
      <c r="BE434" s="286"/>
      <c r="BF434" s="286"/>
      <c r="BG434" s="286"/>
      <c r="BH434" s="286"/>
      <c r="BI434" s="286"/>
      <c r="BJ434" s="286"/>
      <c r="BK434" s="286"/>
      <c r="BL434" s="286"/>
      <c r="BM434" s="286"/>
      <c r="BN434" s="286"/>
      <c r="BO434" s="286"/>
      <c r="BP434" s="286"/>
      <c r="BQ434" s="286"/>
      <c r="BR434" s="286"/>
      <c r="BS434" s="286"/>
      <c r="BT434" s="286"/>
      <c r="BU434" s="286"/>
      <c r="BV434" s="286"/>
      <c r="BW434" s="286"/>
      <c r="BX434" s="286"/>
      <c r="BY434" s="286"/>
      <c r="BZ434" s="286"/>
      <c r="CA434" s="286"/>
      <c r="CB434" s="286"/>
      <c r="CC434" s="286"/>
      <c r="CD434" s="286"/>
      <c r="CE434" s="286"/>
      <c r="CF434" s="286"/>
      <c r="CG434" s="286"/>
      <c r="CH434" s="286"/>
      <c r="CI434" s="286"/>
      <c r="CJ434" s="286"/>
      <c r="CK434" s="286"/>
      <c r="CL434" s="286"/>
      <c r="CM434" s="286"/>
      <c r="CN434" s="286"/>
      <c r="CO434" s="286"/>
      <c r="CP434" s="286"/>
      <c r="CQ434" s="286"/>
      <c r="CR434" s="286"/>
      <c r="CS434" s="286"/>
      <c r="CT434" s="286"/>
      <c r="CU434" s="286"/>
      <c r="CV434" s="286"/>
      <c r="CW434" s="286"/>
      <c r="CX434" s="286"/>
      <c r="CY434" s="286"/>
      <c r="CZ434" s="286"/>
      <c r="DA434" s="286"/>
      <c r="DB434" s="286"/>
      <c r="DC434" s="286"/>
      <c r="DD434" s="286"/>
      <c r="DE434" s="286"/>
      <c r="DF434" s="286"/>
      <c r="DG434" s="286"/>
      <c r="DH434" s="286"/>
      <c r="DI434" s="286"/>
      <c r="DJ434" s="286"/>
      <c r="DK434" s="286"/>
      <c r="DL434" s="286"/>
      <c r="DM434" s="286"/>
      <c r="DN434" s="286"/>
      <c r="DO434" s="286"/>
      <c r="DP434" s="286"/>
      <c r="DQ434" s="286"/>
      <c r="DR434" s="286"/>
      <c r="DS434" s="286"/>
      <c r="DT434" s="286"/>
      <c r="DU434" s="286"/>
      <c r="DV434" s="286"/>
      <c r="DW434" s="286"/>
      <c r="DX434" s="286"/>
      <c r="DY434" s="286"/>
      <c r="DZ434" s="286"/>
      <c r="EA434" s="286"/>
      <c r="EB434" s="286"/>
      <c r="EC434" s="286"/>
      <c r="ED434" s="286"/>
      <c r="EE434" s="286"/>
      <c r="EF434" s="286"/>
      <c r="EG434" s="286"/>
      <c r="EH434" s="286"/>
      <c r="EI434" s="286"/>
      <c r="EJ434" s="286"/>
      <c r="EK434" s="286"/>
      <c r="EL434" s="286"/>
      <c r="EM434" s="286"/>
      <c r="EN434" s="286"/>
      <c r="EO434" s="286"/>
      <c r="EP434" s="286"/>
      <c r="EQ434" s="286"/>
      <c r="ER434" s="286"/>
      <c r="ES434" s="286"/>
      <c r="ET434" s="286"/>
      <c r="EU434" s="286"/>
      <c r="EV434" s="286"/>
      <c r="EW434" s="286"/>
      <c r="EX434" s="286"/>
      <c r="EY434" s="286"/>
      <c r="EZ434" s="286"/>
      <c r="FA434" s="286"/>
      <c r="FB434" s="286"/>
      <c r="FC434" s="286"/>
      <c r="FD434" s="286"/>
      <c r="FE434" s="286"/>
      <c r="FF434" s="286"/>
      <c r="FG434" s="286"/>
      <c r="FH434" s="286"/>
      <c r="FI434" s="286"/>
      <c r="FJ434" s="286"/>
      <c r="FK434" s="286"/>
      <c r="FL434" s="286"/>
      <c r="FM434" s="286"/>
      <c r="FN434" s="286"/>
      <c r="FO434" s="286"/>
      <c r="FP434" s="286"/>
      <c r="FQ434" s="286"/>
      <c r="FR434" s="286"/>
      <c r="FS434" s="286"/>
      <c r="FT434" s="286"/>
      <c r="FU434" s="286"/>
      <c r="FV434" s="286"/>
      <c r="FW434" s="286"/>
      <c r="FX434" s="286"/>
      <c r="FY434" s="286"/>
      <c r="FZ434" s="286"/>
      <c r="GA434" s="286"/>
      <c r="GB434" s="286"/>
      <c r="GC434" s="286"/>
      <c r="GD434" s="286"/>
      <c r="GE434" s="286"/>
      <c r="GF434" s="286"/>
      <c r="GG434" s="286"/>
      <c r="GH434" s="286"/>
      <c r="GI434" s="286"/>
      <c r="GJ434" s="286"/>
      <c r="GK434" s="286"/>
      <c r="GL434" s="286"/>
      <c r="GM434" s="286"/>
      <c r="GN434" s="286"/>
      <c r="GO434" s="286"/>
      <c r="GP434" s="286"/>
      <c r="GQ434" s="286"/>
      <c r="GR434" s="286"/>
      <c r="GS434" s="286"/>
      <c r="GT434" s="286"/>
      <c r="GU434" s="286"/>
      <c r="GV434" s="286"/>
      <c r="GW434" s="286"/>
      <c r="GX434" s="286"/>
      <c r="GY434" s="286"/>
      <c r="GZ434" s="286"/>
      <c r="HA434" s="286"/>
      <c r="HB434" s="286"/>
      <c r="HC434" s="286"/>
      <c r="HD434" s="286"/>
      <c r="HE434" s="286"/>
      <c r="HF434" s="286"/>
      <c r="HG434" s="286"/>
      <c r="HH434" s="286"/>
      <c r="HI434" s="286"/>
      <c r="HJ434" s="286"/>
      <c r="HK434" s="286"/>
      <c r="HL434" s="286"/>
      <c r="HM434" s="286"/>
      <c r="HN434" s="286"/>
      <c r="HO434" s="286"/>
      <c r="HP434" s="286"/>
      <c r="HQ434" s="286"/>
      <c r="HR434" s="286"/>
      <c r="HS434" s="286"/>
      <c r="HT434" s="286"/>
      <c r="HU434" s="286"/>
      <c r="HV434" s="286"/>
      <c r="HW434" s="286"/>
      <c r="HX434" s="286"/>
      <c r="HY434" s="286"/>
      <c r="HZ434" s="286"/>
      <c r="IA434" s="286"/>
      <c r="IB434" s="286"/>
      <c r="IC434" s="286"/>
      <c r="ID434" s="286"/>
      <c r="IE434" s="286"/>
      <c r="IF434" s="286"/>
      <c r="IG434" s="286"/>
      <c r="IH434" s="286"/>
      <c r="II434" s="286"/>
      <c r="IJ434" s="286"/>
      <c r="IK434" s="286"/>
      <c r="IL434" s="286"/>
      <c r="IM434" s="286"/>
      <c r="IN434" s="286"/>
      <c r="IO434" s="286"/>
      <c r="IP434" s="286"/>
      <c r="IQ434" s="286"/>
      <c r="IR434" s="286"/>
      <c r="IS434" s="286"/>
      <c r="IT434" s="286"/>
      <c r="IU434" s="286"/>
      <c r="IV434" s="286"/>
      <c r="IW434" s="286"/>
      <c r="IX434" s="286"/>
      <c r="IY434" s="286"/>
      <c r="IZ434" s="286"/>
      <c r="JA434" s="286"/>
      <c r="JB434" s="286"/>
      <c r="JC434" s="286"/>
      <c r="JD434" s="286"/>
      <c r="JE434" s="286"/>
      <c r="JF434" s="286"/>
      <c r="JG434" s="286"/>
      <c r="JH434" s="286"/>
      <c r="JI434" s="286"/>
      <c r="JJ434" s="286"/>
      <c r="JK434" s="286"/>
      <c r="JL434" s="286"/>
      <c r="JM434" s="286"/>
      <c r="JN434" s="286"/>
      <c r="JO434" s="286"/>
      <c r="JP434" s="286"/>
      <c r="JQ434" s="286"/>
      <c r="JR434" s="286"/>
      <c r="JS434" s="286"/>
      <c r="JT434" s="286"/>
      <c r="JU434" s="286"/>
      <c r="JV434" s="286"/>
      <c r="JW434" s="286"/>
      <c r="JX434" s="286"/>
      <c r="JY434" s="286"/>
      <c r="JZ434" s="286"/>
      <c r="KA434" s="286"/>
      <c r="KB434" s="286"/>
      <c r="KC434" s="286"/>
      <c r="KD434" s="286"/>
      <c r="KE434" s="286"/>
      <c r="KF434" s="286"/>
      <c r="KG434" s="286"/>
      <c r="KH434" s="286"/>
      <c r="KI434" s="286"/>
      <c r="KJ434" s="286"/>
      <c r="KK434" s="286"/>
      <c r="KL434" s="286"/>
      <c r="KM434" s="286"/>
      <c r="KN434" s="286"/>
      <c r="KO434" s="286"/>
      <c r="KP434" s="286"/>
      <c r="KQ434" s="286"/>
      <c r="KR434" s="286"/>
      <c r="KS434" s="286"/>
      <c r="KT434" s="286"/>
      <c r="KU434" s="286"/>
      <c r="KV434" s="286"/>
      <c r="KW434" s="286"/>
      <c r="KX434" s="286"/>
      <c r="KY434" s="286"/>
      <c r="KZ434" s="286"/>
      <c r="LA434" s="286"/>
      <c r="LB434" s="286"/>
      <c r="LC434" s="286"/>
      <c r="LD434" s="286"/>
      <c r="LE434" s="286"/>
      <c r="LF434" s="286"/>
      <c r="LG434" s="286"/>
      <c r="LH434" s="286"/>
      <c r="LI434" s="286"/>
      <c r="LJ434" s="286"/>
      <c r="LK434" s="286"/>
      <c r="LL434" s="286"/>
      <c r="LM434" s="286"/>
      <c r="LN434" s="286"/>
      <c r="LO434" s="286"/>
      <c r="LP434" s="286"/>
      <c r="LQ434" s="286"/>
      <c r="LR434" s="286"/>
      <c r="LS434" s="286"/>
      <c r="LT434" s="286"/>
      <c r="LU434" s="286"/>
      <c r="LV434" s="286"/>
      <c r="LW434" s="286"/>
      <c r="LX434" s="286"/>
      <c r="LY434" s="286"/>
      <c r="LZ434" s="286"/>
      <c r="MA434" s="286"/>
      <c r="MB434" s="286"/>
      <c r="MC434" s="286"/>
      <c r="MD434" s="286"/>
      <c r="ME434" s="286"/>
      <c r="MF434" s="286"/>
      <c r="MG434" s="286"/>
      <c r="MH434" s="286"/>
      <c r="MI434" s="286"/>
      <c r="MJ434" s="286"/>
      <c r="MK434" s="286"/>
      <c r="ML434" s="286"/>
      <c r="MM434" s="286"/>
      <c r="MN434" s="286"/>
      <c r="MO434" s="286"/>
      <c r="MP434" s="286"/>
      <c r="MQ434" s="286"/>
      <c r="MR434" s="286"/>
      <c r="MS434" s="286"/>
      <c r="MT434" s="286"/>
      <c r="MU434" s="286"/>
      <c r="MV434" s="286"/>
      <c r="MW434" s="286"/>
      <c r="MX434" s="286"/>
      <c r="MY434" s="286"/>
      <c r="MZ434" s="286"/>
      <c r="NA434" s="286"/>
      <c r="NB434" s="286"/>
      <c r="NC434" s="286"/>
      <c r="ND434" s="286"/>
      <c r="NE434" s="286"/>
      <c r="NF434" s="286"/>
      <c r="NG434" s="286"/>
      <c r="NH434" s="286"/>
      <c r="NI434" s="286"/>
      <c r="NJ434" s="286"/>
      <c r="NK434" s="286"/>
      <c r="NL434" s="286"/>
      <c r="NM434" s="286"/>
      <c r="NN434" s="286"/>
      <c r="NO434" s="286"/>
      <c r="NP434" s="286"/>
      <c r="NQ434" s="286"/>
      <c r="NR434" s="286"/>
      <c r="NS434" s="286"/>
      <c r="NT434" s="286"/>
      <c r="NU434" s="286"/>
      <c r="NV434" s="286"/>
      <c r="NW434" s="286"/>
      <c r="NX434" s="286"/>
      <c r="NY434" s="286"/>
      <c r="NZ434" s="286"/>
      <c r="OA434" s="286"/>
      <c r="OB434" s="286"/>
      <c r="OC434" s="286"/>
      <c r="OD434" s="286"/>
      <c r="OE434" s="286"/>
      <c r="OF434" s="286"/>
      <c r="OG434" s="286"/>
      <c r="OH434" s="286"/>
      <c r="OI434" s="286"/>
      <c r="OJ434" s="286"/>
      <c r="OK434" s="286"/>
      <c r="OL434" s="286"/>
      <c r="OM434" s="286"/>
      <c r="ON434" s="286"/>
      <c r="OO434" s="286"/>
      <c r="OP434" s="286"/>
      <c r="OQ434" s="286"/>
      <c r="OR434" s="286"/>
      <c r="OS434" s="286"/>
      <c r="OT434" s="286"/>
      <c r="OU434" s="286"/>
      <c r="OV434" s="286"/>
      <c r="OW434" s="286"/>
      <c r="OX434" s="286"/>
      <c r="OY434" s="286"/>
      <c r="OZ434" s="286"/>
      <c r="PA434" s="286"/>
      <c r="PB434" s="286"/>
      <c r="PC434" s="286"/>
      <c r="PD434" s="286"/>
      <c r="PE434" s="286"/>
      <c r="PF434" s="286"/>
      <c r="PG434" s="286"/>
      <c r="PH434" s="286"/>
      <c r="PI434" s="286"/>
      <c r="PJ434" s="286"/>
      <c r="PK434" s="286"/>
      <c r="PL434" s="286"/>
      <c r="PM434" s="286"/>
      <c r="PN434" s="286"/>
      <c r="PO434" s="286"/>
      <c r="PP434" s="286"/>
      <c r="PQ434" s="286"/>
      <c r="PR434" s="286"/>
      <c r="PS434" s="286"/>
      <c r="PT434" s="286"/>
      <c r="PU434" s="286"/>
      <c r="PV434" s="286"/>
      <c r="PW434" s="286"/>
      <c r="PX434" s="286"/>
      <c r="PY434" s="286"/>
      <c r="PZ434" s="286"/>
      <c r="QA434" s="286"/>
      <c r="QB434" s="286"/>
      <c r="QC434" s="286"/>
      <c r="QD434" s="286"/>
      <c r="QE434" s="286"/>
      <c r="QF434" s="286"/>
      <c r="QG434" s="286"/>
      <c r="QH434" s="286"/>
      <c r="QI434" s="286"/>
      <c r="QJ434" s="286"/>
      <c r="QK434" s="286"/>
      <c r="QL434" s="286"/>
      <c r="QM434" s="286"/>
      <c r="QN434" s="286"/>
      <c r="QO434" s="286"/>
      <c r="QP434" s="286"/>
      <c r="QQ434" s="286"/>
      <c r="QR434" s="286"/>
      <c r="QS434" s="286"/>
      <c r="QT434" s="286"/>
      <c r="QU434" s="286"/>
      <c r="QV434" s="286"/>
      <c r="QW434" s="286"/>
      <c r="QX434" s="286"/>
      <c r="QY434" s="286"/>
      <c r="QZ434" s="286"/>
      <c r="RA434" s="286"/>
      <c r="RB434" s="286"/>
      <c r="RC434" s="286"/>
      <c r="RD434" s="286"/>
      <c r="RE434" s="286"/>
      <c r="RF434" s="286"/>
      <c r="RG434" s="286"/>
      <c r="RH434" s="286"/>
      <c r="RI434" s="286"/>
      <c r="RJ434" s="286"/>
      <c r="RK434" s="286"/>
      <c r="RL434" s="286"/>
      <c r="RM434" s="286"/>
      <c r="RN434" s="286"/>
      <c r="RO434" s="286"/>
      <c r="RP434" s="286"/>
      <c r="RQ434" s="286"/>
      <c r="RR434" s="286"/>
      <c r="RS434" s="286"/>
      <c r="RT434" s="286"/>
      <c r="RU434" s="286"/>
      <c r="RV434" s="286"/>
      <c r="RW434" s="286"/>
      <c r="RX434" s="286"/>
      <c r="RY434" s="286"/>
      <c r="RZ434" s="286"/>
      <c r="SA434" s="286"/>
      <c r="SB434" s="286"/>
      <c r="SC434" s="286"/>
      <c r="SD434" s="286"/>
      <c r="SE434" s="286"/>
      <c r="SF434" s="286"/>
      <c r="SG434" s="286"/>
      <c r="SH434" s="286"/>
      <c r="SI434" s="286"/>
      <c r="SJ434" s="286"/>
      <c r="SK434" s="286"/>
      <c r="SL434" s="286"/>
      <c r="SM434" s="286"/>
      <c r="SN434" s="286"/>
      <c r="SO434" s="286"/>
      <c r="SP434" s="286"/>
      <c r="SQ434" s="286"/>
      <c r="SR434" s="286"/>
      <c r="SS434" s="286"/>
      <c r="ST434" s="286"/>
      <c r="SU434" s="286"/>
      <c r="SV434" s="286"/>
      <c r="SW434" s="286"/>
      <c r="SX434" s="286"/>
      <c r="SY434" s="286"/>
      <c r="SZ434" s="286"/>
      <c r="TA434" s="286"/>
      <c r="TB434" s="286"/>
      <c r="TC434" s="286"/>
      <c r="TD434" s="286"/>
      <c r="TE434" s="286"/>
      <c r="TF434" s="286"/>
      <c r="TG434" s="286"/>
      <c r="TH434" s="286"/>
      <c r="TI434" s="286"/>
      <c r="TJ434" s="286"/>
      <c r="TK434" s="286"/>
      <c r="TL434" s="286"/>
      <c r="TM434" s="286"/>
      <c r="TN434" s="286"/>
      <c r="TO434" s="286"/>
      <c r="TP434" s="286"/>
      <c r="TQ434" s="286"/>
      <c r="TR434" s="286"/>
      <c r="TS434" s="286"/>
      <c r="TT434" s="286"/>
      <c r="TU434" s="286"/>
      <c r="TV434" s="286"/>
      <c r="TW434" s="286"/>
      <c r="TX434" s="286"/>
      <c r="TY434" s="286"/>
      <c r="TZ434" s="286"/>
      <c r="UA434" s="286"/>
      <c r="UB434" s="286"/>
      <c r="UC434" s="286"/>
      <c r="UD434" s="286"/>
      <c r="UE434" s="286"/>
      <c r="UF434" s="286"/>
      <c r="UG434" s="286"/>
      <c r="UH434" s="286"/>
      <c r="UI434" s="286"/>
      <c r="UJ434" s="286"/>
      <c r="UK434" s="286"/>
      <c r="UL434" s="286"/>
      <c r="UM434" s="286"/>
      <c r="UN434" s="286"/>
      <c r="UO434" s="286"/>
      <c r="UP434" s="286"/>
      <c r="UQ434" s="286"/>
      <c r="UR434" s="286"/>
      <c r="US434" s="286"/>
      <c r="UT434" s="286"/>
      <c r="UU434" s="286"/>
      <c r="UV434" s="286"/>
      <c r="UW434" s="286"/>
      <c r="UX434" s="286"/>
      <c r="UY434" s="286"/>
      <c r="UZ434" s="286"/>
      <c r="VA434" s="286"/>
      <c r="VB434" s="286"/>
      <c r="VC434" s="286"/>
      <c r="VD434" s="286"/>
      <c r="VE434" s="286"/>
      <c r="VF434" s="286"/>
      <c r="VG434" s="286"/>
      <c r="VH434" s="286"/>
      <c r="VI434" s="286"/>
      <c r="VJ434" s="286"/>
      <c r="VK434" s="286"/>
      <c r="VL434" s="286"/>
      <c r="VM434" s="286"/>
      <c r="VN434" s="286"/>
      <c r="VO434" s="286"/>
      <c r="VP434" s="286"/>
      <c r="VQ434" s="286"/>
      <c r="VR434" s="286"/>
      <c r="VS434" s="286"/>
      <c r="VT434" s="286"/>
      <c r="VU434" s="286"/>
      <c r="VV434" s="286"/>
      <c r="VW434" s="286"/>
      <c r="VX434" s="286"/>
      <c r="VY434" s="286"/>
      <c r="VZ434" s="286"/>
      <c r="WA434" s="286"/>
      <c r="WB434" s="286"/>
      <c r="WC434" s="286"/>
    </row>
    <row r="435" spans="1:601" s="285" customFormat="1" ht="15">
      <c r="A435" s="1073"/>
      <c r="B435" s="676"/>
      <c r="C435" s="669"/>
      <c r="D435" s="671"/>
      <c r="E435" s="671"/>
      <c r="F435" s="773"/>
      <c r="G435" s="773"/>
      <c r="H435" s="773"/>
      <c r="I435" s="383" t="s">
        <v>501</v>
      </c>
      <c r="J435" s="383" t="s">
        <v>32</v>
      </c>
      <c r="K435" s="315" t="s">
        <v>1067</v>
      </c>
      <c r="L435" s="383" t="s">
        <v>129</v>
      </c>
      <c r="M435" s="288">
        <v>777879.93</v>
      </c>
      <c r="N435" s="288">
        <v>777879.93</v>
      </c>
      <c r="O435" s="292"/>
      <c r="P435" s="292"/>
      <c r="Q435" s="288"/>
      <c r="R435" s="288"/>
      <c r="S435" s="530">
        <v>3</v>
      </c>
      <c r="BA435" s="286"/>
      <c r="BB435" s="286"/>
      <c r="BC435" s="286"/>
      <c r="BD435" s="286"/>
      <c r="BE435" s="286"/>
      <c r="BF435" s="286"/>
      <c r="BG435" s="286"/>
      <c r="BH435" s="286"/>
      <c r="BI435" s="286"/>
      <c r="BJ435" s="286"/>
      <c r="BK435" s="286"/>
      <c r="BL435" s="286"/>
      <c r="BM435" s="286"/>
      <c r="BN435" s="286"/>
      <c r="BO435" s="286"/>
      <c r="BP435" s="286"/>
      <c r="BQ435" s="286"/>
      <c r="BR435" s="286"/>
      <c r="BS435" s="286"/>
      <c r="BT435" s="286"/>
      <c r="BU435" s="286"/>
      <c r="BV435" s="286"/>
      <c r="BW435" s="286"/>
      <c r="BX435" s="286"/>
      <c r="BY435" s="286"/>
      <c r="BZ435" s="286"/>
      <c r="CA435" s="286"/>
      <c r="CB435" s="286"/>
      <c r="CC435" s="286"/>
      <c r="CD435" s="286"/>
      <c r="CE435" s="286"/>
      <c r="CF435" s="286"/>
      <c r="CG435" s="286"/>
      <c r="CH435" s="286"/>
      <c r="CI435" s="286"/>
      <c r="CJ435" s="286"/>
      <c r="CK435" s="286"/>
      <c r="CL435" s="286"/>
      <c r="CM435" s="286"/>
      <c r="CN435" s="286"/>
      <c r="CO435" s="286"/>
      <c r="CP435" s="286"/>
      <c r="CQ435" s="286"/>
      <c r="CR435" s="286"/>
      <c r="CS435" s="286"/>
      <c r="CT435" s="286"/>
      <c r="CU435" s="286"/>
      <c r="CV435" s="286"/>
      <c r="CW435" s="286"/>
      <c r="CX435" s="286"/>
      <c r="CY435" s="286"/>
      <c r="CZ435" s="286"/>
      <c r="DA435" s="286"/>
      <c r="DB435" s="286"/>
      <c r="DC435" s="286"/>
      <c r="DD435" s="286"/>
      <c r="DE435" s="286"/>
      <c r="DF435" s="286"/>
      <c r="DG435" s="286"/>
      <c r="DH435" s="286"/>
      <c r="DI435" s="286"/>
      <c r="DJ435" s="286"/>
      <c r="DK435" s="286"/>
      <c r="DL435" s="286"/>
      <c r="DM435" s="286"/>
      <c r="DN435" s="286"/>
      <c r="DO435" s="286"/>
      <c r="DP435" s="286"/>
      <c r="DQ435" s="286"/>
      <c r="DR435" s="286"/>
      <c r="DS435" s="286"/>
      <c r="DT435" s="286"/>
      <c r="DU435" s="286"/>
      <c r="DV435" s="286"/>
      <c r="DW435" s="286"/>
      <c r="DX435" s="286"/>
      <c r="DY435" s="286"/>
      <c r="DZ435" s="286"/>
      <c r="EA435" s="286"/>
      <c r="EB435" s="286"/>
      <c r="EC435" s="286"/>
      <c r="ED435" s="286"/>
      <c r="EE435" s="286"/>
      <c r="EF435" s="286"/>
      <c r="EG435" s="286"/>
      <c r="EH435" s="286"/>
      <c r="EI435" s="286"/>
      <c r="EJ435" s="286"/>
      <c r="EK435" s="286"/>
      <c r="EL435" s="286"/>
      <c r="EM435" s="286"/>
      <c r="EN435" s="286"/>
      <c r="EO435" s="286"/>
      <c r="EP435" s="286"/>
      <c r="EQ435" s="286"/>
      <c r="ER435" s="286"/>
      <c r="ES435" s="286"/>
      <c r="ET435" s="286"/>
      <c r="EU435" s="286"/>
      <c r="EV435" s="286"/>
      <c r="EW435" s="286"/>
      <c r="EX435" s="286"/>
      <c r="EY435" s="286"/>
      <c r="EZ435" s="286"/>
      <c r="FA435" s="286"/>
      <c r="FB435" s="286"/>
      <c r="FC435" s="286"/>
      <c r="FD435" s="286"/>
      <c r="FE435" s="286"/>
      <c r="FF435" s="286"/>
      <c r="FG435" s="286"/>
      <c r="FH435" s="286"/>
      <c r="FI435" s="286"/>
      <c r="FJ435" s="286"/>
      <c r="FK435" s="286"/>
      <c r="FL435" s="286"/>
      <c r="FM435" s="286"/>
      <c r="FN435" s="286"/>
      <c r="FO435" s="286"/>
      <c r="FP435" s="286"/>
      <c r="FQ435" s="286"/>
      <c r="FR435" s="286"/>
      <c r="FS435" s="286"/>
      <c r="FT435" s="286"/>
      <c r="FU435" s="286"/>
      <c r="FV435" s="286"/>
      <c r="FW435" s="286"/>
      <c r="FX435" s="286"/>
      <c r="FY435" s="286"/>
      <c r="FZ435" s="286"/>
      <c r="GA435" s="286"/>
      <c r="GB435" s="286"/>
      <c r="GC435" s="286"/>
      <c r="GD435" s="286"/>
      <c r="GE435" s="286"/>
      <c r="GF435" s="286"/>
      <c r="GG435" s="286"/>
      <c r="GH435" s="286"/>
      <c r="GI435" s="286"/>
      <c r="GJ435" s="286"/>
      <c r="GK435" s="286"/>
      <c r="GL435" s="286"/>
      <c r="GM435" s="286"/>
      <c r="GN435" s="286"/>
      <c r="GO435" s="286"/>
      <c r="GP435" s="286"/>
      <c r="GQ435" s="286"/>
      <c r="GR435" s="286"/>
      <c r="GS435" s="286"/>
      <c r="GT435" s="286"/>
      <c r="GU435" s="286"/>
      <c r="GV435" s="286"/>
      <c r="GW435" s="286"/>
      <c r="GX435" s="286"/>
      <c r="GY435" s="286"/>
      <c r="GZ435" s="286"/>
      <c r="HA435" s="286"/>
      <c r="HB435" s="286"/>
      <c r="HC435" s="286"/>
      <c r="HD435" s="286"/>
      <c r="HE435" s="286"/>
      <c r="HF435" s="286"/>
      <c r="HG435" s="286"/>
      <c r="HH435" s="286"/>
      <c r="HI435" s="286"/>
      <c r="HJ435" s="286"/>
      <c r="HK435" s="286"/>
      <c r="HL435" s="286"/>
      <c r="HM435" s="286"/>
      <c r="HN435" s="286"/>
      <c r="HO435" s="286"/>
      <c r="HP435" s="286"/>
      <c r="HQ435" s="286"/>
      <c r="HR435" s="286"/>
      <c r="HS435" s="286"/>
      <c r="HT435" s="286"/>
      <c r="HU435" s="286"/>
      <c r="HV435" s="286"/>
      <c r="HW435" s="286"/>
      <c r="HX435" s="286"/>
      <c r="HY435" s="286"/>
      <c r="HZ435" s="286"/>
      <c r="IA435" s="286"/>
      <c r="IB435" s="286"/>
      <c r="IC435" s="286"/>
      <c r="ID435" s="286"/>
      <c r="IE435" s="286"/>
      <c r="IF435" s="286"/>
      <c r="IG435" s="286"/>
      <c r="IH435" s="286"/>
      <c r="II435" s="286"/>
      <c r="IJ435" s="286"/>
      <c r="IK435" s="286"/>
      <c r="IL435" s="286"/>
      <c r="IM435" s="286"/>
      <c r="IN435" s="286"/>
      <c r="IO435" s="286"/>
      <c r="IP435" s="286"/>
      <c r="IQ435" s="286"/>
      <c r="IR435" s="286"/>
      <c r="IS435" s="286"/>
      <c r="IT435" s="286"/>
      <c r="IU435" s="286"/>
      <c r="IV435" s="286"/>
      <c r="IW435" s="286"/>
      <c r="IX435" s="286"/>
      <c r="IY435" s="286"/>
      <c r="IZ435" s="286"/>
      <c r="JA435" s="286"/>
      <c r="JB435" s="286"/>
      <c r="JC435" s="286"/>
      <c r="JD435" s="286"/>
      <c r="JE435" s="286"/>
      <c r="JF435" s="286"/>
      <c r="JG435" s="286"/>
      <c r="JH435" s="286"/>
      <c r="JI435" s="286"/>
      <c r="JJ435" s="286"/>
      <c r="JK435" s="286"/>
      <c r="JL435" s="286"/>
      <c r="JM435" s="286"/>
      <c r="JN435" s="286"/>
      <c r="JO435" s="286"/>
      <c r="JP435" s="286"/>
      <c r="JQ435" s="286"/>
      <c r="JR435" s="286"/>
      <c r="JS435" s="286"/>
      <c r="JT435" s="286"/>
      <c r="JU435" s="286"/>
      <c r="JV435" s="286"/>
      <c r="JW435" s="286"/>
      <c r="JX435" s="286"/>
      <c r="JY435" s="286"/>
      <c r="JZ435" s="286"/>
      <c r="KA435" s="286"/>
      <c r="KB435" s="286"/>
      <c r="KC435" s="286"/>
      <c r="KD435" s="286"/>
      <c r="KE435" s="286"/>
      <c r="KF435" s="286"/>
      <c r="KG435" s="286"/>
      <c r="KH435" s="286"/>
      <c r="KI435" s="286"/>
      <c r="KJ435" s="286"/>
      <c r="KK435" s="286"/>
      <c r="KL435" s="286"/>
      <c r="KM435" s="286"/>
      <c r="KN435" s="286"/>
      <c r="KO435" s="286"/>
      <c r="KP435" s="286"/>
      <c r="KQ435" s="286"/>
      <c r="KR435" s="286"/>
      <c r="KS435" s="286"/>
      <c r="KT435" s="286"/>
      <c r="KU435" s="286"/>
      <c r="KV435" s="286"/>
      <c r="KW435" s="286"/>
      <c r="KX435" s="286"/>
      <c r="KY435" s="286"/>
      <c r="KZ435" s="286"/>
      <c r="LA435" s="286"/>
      <c r="LB435" s="286"/>
      <c r="LC435" s="286"/>
      <c r="LD435" s="286"/>
      <c r="LE435" s="286"/>
      <c r="LF435" s="286"/>
      <c r="LG435" s="286"/>
      <c r="LH435" s="286"/>
      <c r="LI435" s="286"/>
      <c r="LJ435" s="286"/>
      <c r="LK435" s="286"/>
      <c r="LL435" s="286"/>
      <c r="LM435" s="286"/>
      <c r="LN435" s="286"/>
      <c r="LO435" s="286"/>
      <c r="LP435" s="286"/>
      <c r="LQ435" s="286"/>
      <c r="LR435" s="286"/>
      <c r="LS435" s="286"/>
      <c r="LT435" s="286"/>
      <c r="LU435" s="286"/>
      <c r="LV435" s="286"/>
      <c r="LW435" s="286"/>
      <c r="LX435" s="286"/>
      <c r="LY435" s="286"/>
      <c r="LZ435" s="286"/>
      <c r="MA435" s="286"/>
      <c r="MB435" s="286"/>
      <c r="MC435" s="286"/>
      <c r="MD435" s="286"/>
      <c r="ME435" s="286"/>
      <c r="MF435" s="286"/>
      <c r="MG435" s="286"/>
      <c r="MH435" s="286"/>
      <c r="MI435" s="286"/>
      <c r="MJ435" s="286"/>
      <c r="MK435" s="286"/>
      <c r="ML435" s="286"/>
      <c r="MM435" s="286"/>
      <c r="MN435" s="286"/>
      <c r="MO435" s="286"/>
      <c r="MP435" s="286"/>
      <c r="MQ435" s="286"/>
      <c r="MR435" s="286"/>
      <c r="MS435" s="286"/>
      <c r="MT435" s="286"/>
      <c r="MU435" s="286"/>
      <c r="MV435" s="286"/>
      <c r="MW435" s="286"/>
      <c r="MX435" s="286"/>
      <c r="MY435" s="286"/>
      <c r="MZ435" s="286"/>
      <c r="NA435" s="286"/>
      <c r="NB435" s="286"/>
      <c r="NC435" s="286"/>
      <c r="ND435" s="286"/>
      <c r="NE435" s="286"/>
      <c r="NF435" s="286"/>
      <c r="NG435" s="286"/>
      <c r="NH435" s="286"/>
      <c r="NI435" s="286"/>
      <c r="NJ435" s="286"/>
      <c r="NK435" s="286"/>
      <c r="NL435" s="286"/>
      <c r="NM435" s="286"/>
      <c r="NN435" s="286"/>
      <c r="NO435" s="286"/>
      <c r="NP435" s="286"/>
      <c r="NQ435" s="286"/>
      <c r="NR435" s="286"/>
      <c r="NS435" s="286"/>
      <c r="NT435" s="286"/>
      <c r="NU435" s="286"/>
      <c r="NV435" s="286"/>
      <c r="NW435" s="286"/>
      <c r="NX435" s="286"/>
      <c r="NY435" s="286"/>
      <c r="NZ435" s="286"/>
      <c r="OA435" s="286"/>
      <c r="OB435" s="286"/>
      <c r="OC435" s="286"/>
      <c r="OD435" s="286"/>
      <c r="OE435" s="286"/>
      <c r="OF435" s="286"/>
      <c r="OG435" s="286"/>
      <c r="OH435" s="286"/>
      <c r="OI435" s="286"/>
      <c r="OJ435" s="286"/>
      <c r="OK435" s="286"/>
      <c r="OL435" s="286"/>
      <c r="OM435" s="286"/>
      <c r="ON435" s="286"/>
      <c r="OO435" s="286"/>
      <c r="OP435" s="286"/>
      <c r="OQ435" s="286"/>
      <c r="OR435" s="286"/>
      <c r="OS435" s="286"/>
      <c r="OT435" s="286"/>
      <c r="OU435" s="286"/>
      <c r="OV435" s="286"/>
      <c r="OW435" s="286"/>
      <c r="OX435" s="286"/>
      <c r="OY435" s="286"/>
      <c r="OZ435" s="286"/>
      <c r="PA435" s="286"/>
      <c r="PB435" s="286"/>
      <c r="PC435" s="286"/>
      <c r="PD435" s="286"/>
      <c r="PE435" s="286"/>
      <c r="PF435" s="286"/>
      <c r="PG435" s="286"/>
      <c r="PH435" s="286"/>
      <c r="PI435" s="286"/>
      <c r="PJ435" s="286"/>
      <c r="PK435" s="286"/>
      <c r="PL435" s="286"/>
      <c r="PM435" s="286"/>
      <c r="PN435" s="286"/>
      <c r="PO435" s="286"/>
      <c r="PP435" s="286"/>
      <c r="PQ435" s="286"/>
      <c r="PR435" s="286"/>
      <c r="PS435" s="286"/>
      <c r="PT435" s="286"/>
      <c r="PU435" s="286"/>
      <c r="PV435" s="286"/>
      <c r="PW435" s="286"/>
      <c r="PX435" s="286"/>
      <c r="PY435" s="286"/>
      <c r="PZ435" s="286"/>
      <c r="QA435" s="286"/>
      <c r="QB435" s="286"/>
      <c r="QC435" s="286"/>
      <c r="QD435" s="286"/>
      <c r="QE435" s="286"/>
      <c r="QF435" s="286"/>
      <c r="QG435" s="286"/>
      <c r="QH435" s="286"/>
      <c r="QI435" s="286"/>
      <c r="QJ435" s="286"/>
      <c r="QK435" s="286"/>
      <c r="QL435" s="286"/>
      <c r="QM435" s="286"/>
      <c r="QN435" s="286"/>
      <c r="QO435" s="286"/>
      <c r="QP435" s="286"/>
      <c r="QQ435" s="286"/>
      <c r="QR435" s="286"/>
      <c r="QS435" s="286"/>
      <c r="QT435" s="286"/>
      <c r="QU435" s="286"/>
      <c r="QV435" s="286"/>
      <c r="QW435" s="286"/>
      <c r="QX435" s="286"/>
      <c r="QY435" s="286"/>
      <c r="QZ435" s="286"/>
      <c r="RA435" s="286"/>
      <c r="RB435" s="286"/>
      <c r="RC435" s="286"/>
      <c r="RD435" s="286"/>
      <c r="RE435" s="286"/>
      <c r="RF435" s="286"/>
      <c r="RG435" s="286"/>
      <c r="RH435" s="286"/>
      <c r="RI435" s="286"/>
      <c r="RJ435" s="286"/>
      <c r="RK435" s="286"/>
      <c r="RL435" s="286"/>
      <c r="RM435" s="286"/>
      <c r="RN435" s="286"/>
      <c r="RO435" s="286"/>
      <c r="RP435" s="286"/>
      <c r="RQ435" s="286"/>
      <c r="RR435" s="286"/>
      <c r="RS435" s="286"/>
      <c r="RT435" s="286"/>
      <c r="RU435" s="286"/>
      <c r="RV435" s="286"/>
      <c r="RW435" s="286"/>
      <c r="RX435" s="286"/>
      <c r="RY435" s="286"/>
      <c r="RZ435" s="286"/>
      <c r="SA435" s="286"/>
      <c r="SB435" s="286"/>
      <c r="SC435" s="286"/>
      <c r="SD435" s="286"/>
      <c r="SE435" s="286"/>
      <c r="SF435" s="286"/>
      <c r="SG435" s="286"/>
      <c r="SH435" s="286"/>
      <c r="SI435" s="286"/>
      <c r="SJ435" s="286"/>
      <c r="SK435" s="286"/>
      <c r="SL435" s="286"/>
      <c r="SM435" s="286"/>
      <c r="SN435" s="286"/>
      <c r="SO435" s="286"/>
      <c r="SP435" s="286"/>
      <c r="SQ435" s="286"/>
      <c r="SR435" s="286"/>
      <c r="SS435" s="286"/>
      <c r="ST435" s="286"/>
      <c r="SU435" s="286"/>
      <c r="SV435" s="286"/>
      <c r="SW435" s="286"/>
      <c r="SX435" s="286"/>
      <c r="SY435" s="286"/>
      <c r="SZ435" s="286"/>
      <c r="TA435" s="286"/>
      <c r="TB435" s="286"/>
      <c r="TC435" s="286"/>
      <c r="TD435" s="286"/>
      <c r="TE435" s="286"/>
      <c r="TF435" s="286"/>
      <c r="TG435" s="286"/>
      <c r="TH435" s="286"/>
      <c r="TI435" s="286"/>
      <c r="TJ435" s="286"/>
      <c r="TK435" s="286"/>
      <c r="TL435" s="286"/>
      <c r="TM435" s="286"/>
      <c r="TN435" s="286"/>
      <c r="TO435" s="286"/>
      <c r="TP435" s="286"/>
      <c r="TQ435" s="286"/>
      <c r="TR435" s="286"/>
      <c r="TS435" s="286"/>
      <c r="TT435" s="286"/>
      <c r="TU435" s="286"/>
      <c r="TV435" s="286"/>
      <c r="TW435" s="286"/>
      <c r="TX435" s="286"/>
      <c r="TY435" s="286"/>
      <c r="TZ435" s="286"/>
      <c r="UA435" s="286"/>
      <c r="UB435" s="286"/>
      <c r="UC435" s="286"/>
      <c r="UD435" s="286"/>
      <c r="UE435" s="286"/>
      <c r="UF435" s="286"/>
      <c r="UG435" s="286"/>
      <c r="UH435" s="286"/>
      <c r="UI435" s="286"/>
      <c r="UJ435" s="286"/>
      <c r="UK435" s="286"/>
      <c r="UL435" s="286"/>
      <c r="UM435" s="286"/>
      <c r="UN435" s="286"/>
      <c r="UO435" s="286"/>
      <c r="UP435" s="286"/>
      <c r="UQ435" s="286"/>
      <c r="UR435" s="286"/>
      <c r="US435" s="286"/>
      <c r="UT435" s="286"/>
      <c r="UU435" s="286"/>
      <c r="UV435" s="286"/>
      <c r="UW435" s="286"/>
      <c r="UX435" s="286"/>
      <c r="UY435" s="286"/>
      <c r="UZ435" s="286"/>
      <c r="VA435" s="286"/>
      <c r="VB435" s="286"/>
      <c r="VC435" s="286"/>
      <c r="VD435" s="286"/>
      <c r="VE435" s="286"/>
      <c r="VF435" s="286"/>
      <c r="VG435" s="286"/>
      <c r="VH435" s="286"/>
      <c r="VI435" s="286"/>
      <c r="VJ435" s="286"/>
      <c r="VK435" s="286"/>
      <c r="VL435" s="286"/>
      <c r="VM435" s="286"/>
      <c r="VN435" s="286"/>
      <c r="VO435" s="286"/>
      <c r="VP435" s="286"/>
      <c r="VQ435" s="286"/>
      <c r="VR435" s="286"/>
      <c r="VS435" s="286"/>
      <c r="VT435" s="286"/>
      <c r="VU435" s="286"/>
      <c r="VV435" s="286"/>
      <c r="VW435" s="286"/>
      <c r="VX435" s="286"/>
      <c r="VY435" s="286"/>
      <c r="VZ435" s="286"/>
      <c r="WA435" s="286"/>
      <c r="WB435" s="286"/>
      <c r="WC435" s="286"/>
    </row>
    <row r="436" spans="1:601" s="285" customFormat="1" ht="15">
      <c r="A436" s="1073"/>
      <c r="B436" s="676"/>
      <c r="C436" s="669"/>
      <c r="D436" s="671"/>
      <c r="E436" s="671"/>
      <c r="F436" s="773"/>
      <c r="G436" s="773"/>
      <c r="H436" s="773"/>
      <c r="I436" s="383" t="s">
        <v>501</v>
      </c>
      <c r="J436" s="383" t="s">
        <v>32</v>
      </c>
      <c r="K436" s="315" t="s">
        <v>1067</v>
      </c>
      <c r="L436" s="383" t="s">
        <v>135</v>
      </c>
      <c r="M436" s="288">
        <v>90715</v>
      </c>
      <c r="N436" s="288">
        <v>90715</v>
      </c>
      <c r="O436" s="292"/>
      <c r="P436" s="292"/>
      <c r="Q436" s="288"/>
      <c r="R436" s="288"/>
      <c r="S436" s="530">
        <v>3</v>
      </c>
      <c r="BA436" s="286"/>
      <c r="BB436" s="286"/>
      <c r="BC436" s="286"/>
      <c r="BD436" s="286"/>
      <c r="BE436" s="286"/>
      <c r="BF436" s="286"/>
      <c r="BG436" s="286"/>
      <c r="BH436" s="286"/>
      <c r="BI436" s="286"/>
      <c r="BJ436" s="286"/>
      <c r="BK436" s="286"/>
      <c r="BL436" s="286"/>
      <c r="BM436" s="286"/>
      <c r="BN436" s="286"/>
      <c r="BO436" s="286"/>
      <c r="BP436" s="286"/>
      <c r="BQ436" s="286"/>
      <c r="BR436" s="286"/>
      <c r="BS436" s="286"/>
      <c r="BT436" s="286"/>
      <c r="BU436" s="286"/>
      <c r="BV436" s="286"/>
      <c r="BW436" s="286"/>
      <c r="BX436" s="286"/>
      <c r="BY436" s="286"/>
      <c r="BZ436" s="286"/>
      <c r="CA436" s="286"/>
      <c r="CB436" s="286"/>
      <c r="CC436" s="286"/>
      <c r="CD436" s="286"/>
      <c r="CE436" s="286"/>
      <c r="CF436" s="286"/>
      <c r="CG436" s="286"/>
      <c r="CH436" s="286"/>
      <c r="CI436" s="286"/>
      <c r="CJ436" s="286"/>
      <c r="CK436" s="286"/>
      <c r="CL436" s="286"/>
      <c r="CM436" s="286"/>
      <c r="CN436" s="286"/>
      <c r="CO436" s="286"/>
      <c r="CP436" s="286"/>
      <c r="CQ436" s="286"/>
      <c r="CR436" s="286"/>
      <c r="CS436" s="286"/>
      <c r="CT436" s="286"/>
      <c r="CU436" s="286"/>
      <c r="CV436" s="286"/>
      <c r="CW436" s="286"/>
      <c r="CX436" s="286"/>
      <c r="CY436" s="286"/>
      <c r="CZ436" s="286"/>
      <c r="DA436" s="286"/>
      <c r="DB436" s="286"/>
      <c r="DC436" s="286"/>
      <c r="DD436" s="286"/>
      <c r="DE436" s="286"/>
      <c r="DF436" s="286"/>
      <c r="DG436" s="286"/>
      <c r="DH436" s="286"/>
      <c r="DI436" s="286"/>
      <c r="DJ436" s="286"/>
      <c r="DK436" s="286"/>
      <c r="DL436" s="286"/>
      <c r="DM436" s="286"/>
      <c r="DN436" s="286"/>
      <c r="DO436" s="286"/>
      <c r="DP436" s="286"/>
      <c r="DQ436" s="286"/>
      <c r="DR436" s="286"/>
      <c r="DS436" s="286"/>
      <c r="DT436" s="286"/>
      <c r="DU436" s="286"/>
      <c r="DV436" s="286"/>
      <c r="DW436" s="286"/>
      <c r="DX436" s="286"/>
      <c r="DY436" s="286"/>
      <c r="DZ436" s="286"/>
      <c r="EA436" s="286"/>
      <c r="EB436" s="286"/>
      <c r="EC436" s="286"/>
      <c r="ED436" s="286"/>
      <c r="EE436" s="286"/>
      <c r="EF436" s="286"/>
      <c r="EG436" s="286"/>
      <c r="EH436" s="286"/>
      <c r="EI436" s="286"/>
      <c r="EJ436" s="286"/>
      <c r="EK436" s="286"/>
      <c r="EL436" s="286"/>
      <c r="EM436" s="286"/>
      <c r="EN436" s="286"/>
      <c r="EO436" s="286"/>
      <c r="EP436" s="286"/>
      <c r="EQ436" s="286"/>
      <c r="ER436" s="286"/>
      <c r="ES436" s="286"/>
      <c r="ET436" s="286"/>
      <c r="EU436" s="286"/>
      <c r="EV436" s="286"/>
      <c r="EW436" s="286"/>
      <c r="EX436" s="286"/>
      <c r="EY436" s="286"/>
      <c r="EZ436" s="286"/>
      <c r="FA436" s="286"/>
      <c r="FB436" s="286"/>
      <c r="FC436" s="286"/>
      <c r="FD436" s="286"/>
      <c r="FE436" s="286"/>
      <c r="FF436" s="286"/>
      <c r="FG436" s="286"/>
      <c r="FH436" s="286"/>
      <c r="FI436" s="286"/>
      <c r="FJ436" s="286"/>
      <c r="FK436" s="286"/>
      <c r="FL436" s="286"/>
      <c r="FM436" s="286"/>
      <c r="FN436" s="286"/>
      <c r="FO436" s="286"/>
      <c r="FP436" s="286"/>
      <c r="FQ436" s="286"/>
      <c r="FR436" s="286"/>
      <c r="FS436" s="286"/>
      <c r="FT436" s="286"/>
      <c r="FU436" s="286"/>
      <c r="FV436" s="286"/>
      <c r="FW436" s="286"/>
      <c r="FX436" s="286"/>
      <c r="FY436" s="286"/>
      <c r="FZ436" s="286"/>
      <c r="GA436" s="286"/>
      <c r="GB436" s="286"/>
      <c r="GC436" s="286"/>
      <c r="GD436" s="286"/>
      <c r="GE436" s="286"/>
      <c r="GF436" s="286"/>
      <c r="GG436" s="286"/>
      <c r="GH436" s="286"/>
      <c r="GI436" s="286"/>
      <c r="GJ436" s="286"/>
      <c r="GK436" s="286"/>
      <c r="GL436" s="286"/>
      <c r="GM436" s="286"/>
      <c r="GN436" s="286"/>
      <c r="GO436" s="286"/>
      <c r="GP436" s="286"/>
      <c r="GQ436" s="286"/>
      <c r="GR436" s="286"/>
      <c r="GS436" s="286"/>
      <c r="GT436" s="286"/>
      <c r="GU436" s="286"/>
      <c r="GV436" s="286"/>
      <c r="GW436" s="286"/>
      <c r="GX436" s="286"/>
      <c r="GY436" s="286"/>
      <c r="GZ436" s="286"/>
      <c r="HA436" s="286"/>
      <c r="HB436" s="286"/>
      <c r="HC436" s="286"/>
      <c r="HD436" s="286"/>
      <c r="HE436" s="286"/>
      <c r="HF436" s="286"/>
      <c r="HG436" s="286"/>
      <c r="HH436" s="286"/>
      <c r="HI436" s="286"/>
      <c r="HJ436" s="286"/>
      <c r="HK436" s="286"/>
      <c r="HL436" s="286"/>
      <c r="HM436" s="286"/>
      <c r="HN436" s="286"/>
      <c r="HO436" s="286"/>
      <c r="HP436" s="286"/>
      <c r="HQ436" s="286"/>
      <c r="HR436" s="286"/>
      <c r="HS436" s="286"/>
      <c r="HT436" s="286"/>
      <c r="HU436" s="286"/>
      <c r="HV436" s="286"/>
      <c r="HW436" s="286"/>
      <c r="HX436" s="286"/>
      <c r="HY436" s="286"/>
      <c r="HZ436" s="286"/>
      <c r="IA436" s="286"/>
      <c r="IB436" s="286"/>
      <c r="IC436" s="286"/>
      <c r="ID436" s="286"/>
      <c r="IE436" s="286"/>
      <c r="IF436" s="286"/>
      <c r="IG436" s="286"/>
      <c r="IH436" s="286"/>
      <c r="II436" s="286"/>
      <c r="IJ436" s="286"/>
      <c r="IK436" s="286"/>
      <c r="IL436" s="286"/>
      <c r="IM436" s="286"/>
      <c r="IN436" s="286"/>
      <c r="IO436" s="286"/>
      <c r="IP436" s="286"/>
      <c r="IQ436" s="286"/>
      <c r="IR436" s="286"/>
      <c r="IS436" s="286"/>
      <c r="IT436" s="286"/>
      <c r="IU436" s="286"/>
      <c r="IV436" s="286"/>
      <c r="IW436" s="286"/>
      <c r="IX436" s="286"/>
      <c r="IY436" s="286"/>
      <c r="IZ436" s="286"/>
      <c r="JA436" s="286"/>
      <c r="JB436" s="286"/>
      <c r="JC436" s="286"/>
      <c r="JD436" s="286"/>
      <c r="JE436" s="286"/>
      <c r="JF436" s="286"/>
      <c r="JG436" s="286"/>
      <c r="JH436" s="286"/>
      <c r="JI436" s="286"/>
      <c r="JJ436" s="286"/>
      <c r="JK436" s="286"/>
      <c r="JL436" s="286"/>
      <c r="JM436" s="286"/>
      <c r="JN436" s="286"/>
      <c r="JO436" s="286"/>
      <c r="JP436" s="286"/>
      <c r="JQ436" s="286"/>
      <c r="JR436" s="286"/>
      <c r="JS436" s="286"/>
      <c r="JT436" s="286"/>
      <c r="JU436" s="286"/>
      <c r="JV436" s="286"/>
      <c r="JW436" s="286"/>
      <c r="JX436" s="286"/>
      <c r="JY436" s="286"/>
      <c r="JZ436" s="286"/>
      <c r="KA436" s="286"/>
      <c r="KB436" s="286"/>
      <c r="KC436" s="286"/>
      <c r="KD436" s="286"/>
      <c r="KE436" s="286"/>
      <c r="KF436" s="286"/>
      <c r="KG436" s="286"/>
      <c r="KH436" s="286"/>
      <c r="KI436" s="286"/>
      <c r="KJ436" s="286"/>
      <c r="KK436" s="286"/>
      <c r="KL436" s="286"/>
      <c r="KM436" s="286"/>
      <c r="KN436" s="286"/>
      <c r="KO436" s="286"/>
      <c r="KP436" s="286"/>
      <c r="KQ436" s="286"/>
      <c r="KR436" s="286"/>
      <c r="KS436" s="286"/>
      <c r="KT436" s="286"/>
      <c r="KU436" s="286"/>
      <c r="KV436" s="286"/>
      <c r="KW436" s="286"/>
      <c r="KX436" s="286"/>
      <c r="KY436" s="286"/>
      <c r="KZ436" s="286"/>
      <c r="LA436" s="286"/>
      <c r="LB436" s="286"/>
      <c r="LC436" s="286"/>
      <c r="LD436" s="286"/>
      <c r="LE436" s="286"/>
      <c r="LF436" s="286"/>
      <c r="LG436" s="286"/>
      <c r="LH436" s="286"/>
      <c r="LI436" s="286"/>
      <c r="LJ436" s="286"/>
      <c r="LK436" s="286"/>
      <c r="LL436" s="286"/>
      <c r="LM436" s="286"/>
      <c r="LN436" s="286"/>
      <c r="LO436" s="286"/>
      <c r="LP436" s="286"/>
      <c r="LQ436" s="286"/>
      <c r="LR436" s="286"/>
      <c r="LS436" s="286"/>
      <c r="LT436" s="286"/>
      <c r="LU436" s="286"/>
      <c r="LV436" s="286"/>
      <c r="LW436" s="286"/>
      <c r="LX436" s="286"/>
      <c r="LY436" s="286"/>
      <c r="LZ436" s="286"/>
      <c r="MA436" s="286"/>
      <c r="MB436" s="286"/>
      <c r="MC436" s="286"/>
      <c r="MD436" s="286"/>
      <c r="ME436" s="286"/>
      <c r="MF436" s="286"/>
      <c r="MG436" s="286"/>
      <c r="MH436" s="286"/>
      <c r="MI436" s="286"/>
      <c r="MJ436" s="286"/>
      <c r="MK436" s="286"/>
      <c r="ML436" s="286"/>
      <c r="MM436" s="286"/>
      <c r="MN436" s="286"/>
      <c r="MO436" s="286"/>
      <c r="MP436" s="286"/>
      <c r="MQ436" s="286"/>
      <c r="MR436" s="286"/>
      <c r="MS436" s="286"/>
      <c r="MT436" s="286"/>
      <c r="MU436" s="286"/>
      <c r="MV436" s="286"/>
      <c r="MW436" s="286"/>
      <c r="MX436" s="286"/>
      <c r="MY436" s="286"/>
      <c r="MZ436" s="286"/>
      <c r="NA436" s="286"/>
      <c r="NB436" s="286"/>
      <c r="NC436" s="286"/>
      <c r="ND436" s="286"/>
      <c r="NE436" s="286"/>
      <c r="NF436" s="286"/>
      <c r="NG436" s="286"/>
      <c r="NH436" s="286"/>
      <c r="NI436" s="286"/>
      <c r="NJ436" s="286"/>
      <c r="NK436" s="286"/>
      <c r="NL436" s="286"/>
      <c r="NM436" s="286"/>
      <c r="NN436" s="286"/>
      <c r="NO436" s="286"/>
      <c r="NP436" s="286"/>
      <c r="NQ436" s="286"/>
      <c r="NR436" s="286"/>
      <c r="NS436" s="286"/>
      <c r="NT436" s="286"/>
      <c r="NU436" s="286"/>
      <c r="NV436" s="286"/>
      <c r="NW436" s="286"/>
      <c r="NX436" s="286"/>
      <c r="NY436" s="286"/>
      <c r="NZ436" s="286"/>
      <c r="OA436" s="286"/>
      <c r="OB436" s="286"/>
      <c r="OC436" s="286"/>
      <c r="OD436" s="286"/>
      <c r="OE436" s="286"/>
      <c r="OF436" s="286"/>
      <c r="OG436" s="286"/>
      <c r="OH436" s="286"/>
      <c r="OI436" s="286"/>
      <c r="OJ436" s="286"/>
      <c r="OK436" s="286"/>
      <c r="OL436" s="286"/>
      <c r="OM436" s="286"/>
      <c r="ON436" s="286"/>
      <c r="OO436" s="286"/>
      <c r="OP436" s="286"/>
      <c r="OQ436" s="286"/>
      <c r="OR436" s="286"/>
      <c r="OS436" s="286"/>
      <c r="OT436" s="286"/>
      <c r="OU436" s="286"/>
      <c r="OV436" s="286"/>
      <c r="OW436" s="286"/>
      <c r="OX436" s="286"/>
      <c r="OY436" s="286"/>
      <c r="OZ436" s="286"/>
      <c r="PA436" s="286"/>
      <c r="PB436" s="286"/>
      <c r="PC436" s="286"/>
      <c r="PD436" s="286"/>
      <c r="PE436" s="286"/>
      <c r="PF436" s="286"/>
      <c r="PG436" s="286"/>
      <c r="PH436" s="286"/>
      <c r="PI436" s="286"/>
      <c r="PJ436" s="286"/>
      <c r="PK436" s="286"/>
      <c r="PL436" s="286"/>
      <c r="PM436" s="286"/>
      <c r="PN436" s="286"/>
      <c r="PO436" s="286"/>
      <c r="PP436" s="286"/>
      <c r="PQ436" s="286"/>
      <c r="PR436" s="286"/>
      <c r="PS436" s="286"/>
      <c r="PT436" s="286"/>
      <c r="PU436" s="286"/>
      <c r="PV436" s="286"/>
      <c r="PW436" s="286"/>
      <c r="PX436" s="286"/>
      <c r="PY436" s="286"/>
      <c r="PZ436" s="286"/>
      <c r="QA436" s="286"/>
      <c r="QB436" s="286"/>
      <c r="QC436" s="286"/>
      <c r="QD436" s="286"/>
      <c r="QE436" s="286"/>
      <c r="QF436" s="286"/>
      <c r="QG436" s="286"/>
      <c r="QH436" s="286"/>
      <c r="QI436" s="286"/>
      <c r="QJ436" s="286"/>
      <c r="QK436" s="286"/>
      <c r="QL436" s="286"/>
      <c r="QM436" s="286"/>
      <c r="QN436" s="286"/>
      <c r="QO436" s="286"/>
      <c r="QP436" s="286"/>
      <c r="QQ436" s="286"/>
      <c r="QR436" s="286"/>
      <c r="QS436" s="286"/>
      <c r="QT436" s="286"/>
      <c r="QU436" s="286"/>
      <c r="QV436" s="286"/>
      <c r="QW436" s="286"/>
      <c r="QX436" s="286"/>
      <c r="QY436" s="286"/>
      <c r="QZ436" s="286"/>
      <c r="RA436" s="286"/>
      <c r="RB436" s="286"/>
      <c r="RC436" s="286"/>
      <c r="RD436" s="286"/>
      <c r="RE436" s="286"/>
      <c r="RF436" s="286"/>
      <c r="RG436" s="286"/>
      <c r="RH436" s="286"/>
      <c r="RI436" s="286"/>
      <c r="RJ436" s="286"/>
      <c r="RK436" s="286"/>
      <c r="RL436" s="286"/>
      <c r="RM436" s="286"/>
      <c r="RN436" s="286"/>
      <c r="RO436" s="286"/>
      <c r="RP436" s="286"/>
      <c r="RQ436" s="286"/>
      <c r="RR436" s="286"/>
      <c r="RS436" s="286"/>
      <c r="RT436" s="286"/>
      <c r="RU436" s="286"/>
      <c r="RV436" s="286"/>
      <c r="RW436" s="286"/>
      <c r="RX436" s="286"/>
      <c r="RY436" s="286"/>
      <c r="RZ436" s="286"/>
      <c r="SA436" s="286"/>
      <c r="SB436" s="286"/>
      <c r="SC436" s="286"/>
      <c r="SD436" s="286"/>
      <c r="SE436" s="286"/>
      <c r="SF436" s="286"/>
      <c r="SG436" s="286"/>
      <c r="SH436" s="286"/>
      <c r="SI436" s="286"/>
      <c r="SJ436" s="286"/>
      <c r="SK436" s="286"/>
      <c r="SL436" s="286"/>
      <c r="SM436" s="286"/>
      <c r="SN436" s="286"/>
      <c r="SO436" s="286"/>
      <c r="SP436" s="286"/>
      <c r="SQ436" s="286"/>
      <c r="SR436" s="286"/>
      <c r="SS436" s="286"/>
      <c r="ST436" s="286"/>
      <c r="SU436" s="286"/>
      <c r="SV436" s="286"/>
      <c r="SW436" s="286"/>
      <c r="SX436" s="286"/>
      <c r="SY436" s="286"/>
      <c r="SZ436" s="286"/>
      <c r="TA436" s="286"/>
      <c r="TB436" s="286"/>
      <c r="TC436" s="286"/>
      <c r="TD436" s="286"/>
      <c r="TE436" s="286"/>
      <c r="TF436" s="286"/>
      <c r="TG436" s="286"/>
      <c r="TH436" s="286"/>
      <c r="TI436" s="286"/>
      <c r="TJ436" s="286"/>
      <c r="TK436" s="286"/>
      <c r="TL436" s="286"/>
      <c r="TM436" s="286"/>
      <c r="TN436" s="286"/>
      <c r="TO436" s="286"/>
      <c r="TP436" s="286"/>
      <c r="TQ436" s="286"/>
      <c r="TR436" s="286"/>
      <c r="TS436" s="286"/>
      <c r="TT436" s="286"/>
      <c r="TU436" s="286"/>
      <c r="TV436" s="286"/>
      <c r="TW436" s="286"/>
      <c r="TX436" s="286"/>
      <c r="TY436" s="286"/>
      <c r="TZ436" s="286"/>
      <c r="UA436" s="286"/>
      <c r="UB436" s="286"/>
      <c r="UC436" s="286"/>
      <c r="UD436" s="286"/>
      <c r="UE436" s="286"/>
      <c r="UF436" s="286"/>
      <c r="UG436" s="286"/>
      <c r="UH436" s="286"/>
      <c r="UI436" s="286"/>
      <c r="UJ436" s="286"/>
      <c r="UK436" s="286"/>
      <c r="UL436" s="286"/>
      <c r="UM436" s="286"/>
      <c r="UN436" s="286"/>
      <c r="UO436" s="286"/>
      <c r="UP436" s="286"/>
      <c r="UQ436" s="286"/>
      <c r="UR436" s="286"/>
      <c r="US436" s="286"/>
      <c r="UT436" s="286"/>
      <c r="UU436" s="286"/>
      <c r="UV436" s="286"/>
      <c r="UW436" s="286"/>
      <c r="UX436" s="286"/>
      <c r="UY436" s="286"/>
      <c r="UZ436" s="286"/>
      <c r="VA436" s="286"/>
      <c r="VB436" s="286"/>
      <c r="VC436" s="286"/>
      <c r="VD436" s="286"/>
      <c r="VE436" s="286"/>
      <c r="VF436" s="286"/>
      <c r="VG436" s="286"/>
      <c r="VH436" s="286"/>
      <c r="VI436" s="286"/>
      <c r="VJ436" s="286"/>
      <c r="VK436" s="286"/>
      <c r="VL436" s="286"/>
      <c r="VM436" s="286"/>
      <c r="VN436" s="286"/>
      <c r="VO436" s="286"/>
      <c r="VP436" s="286"/>
      <c r="VQ436" s="286"/>
      <c r="VR436" s="286"/>
      <c r="VS436" s="286"/>
      <c r="VT436" s="286"/>
      <c r="VU436" s="286"/>
      <c r="VV436" s="286"/>
      <c r="VW436" s="286"/>
      <c r="VX436" s="286"/>
      <c r="VY436" s="286"/>
      <c r="VZ436" s="286"/>
      <c r="WA436" s="286"/>
      <c r="WB436" s="286"/>
      <c r="WC436" s="286"/>
    </row>
    <row r="437" spans="1:601" s="285" customFormat="1" ht="15">
      <c r="A437" s="1073"/>
      <c r="B437" s="649"/>
      <c r="C437" s="651"/>
      <c r="D437" s="653"/>
      <c r="E437" s="653"/>
      <c r="F437" s="774"/>
      <c r="G437" s="774"/>
      <c r="H437" s="774"/>
      <c r="I437" s="383" t="s">
        <v>501</v>
      </c>
      <c r="J437" s="383" t="s">
        <v>32</v>
      </c>
      <c r="K437" s="315" t="s">
        <v>1067</v>
      </c>
      <c r="L437" s="383" t="s">
        <v>44</v>
      </c>
      <c r="M437" s="288">
        <v>110.65</v>
      </c>
      <c r="N437" s="288">
        <v>110.65</v>
      </c>
      <c r="O437" s="292"/>
      <c r="P437" s="292"/>
      <c r="Q437" s="288"/>
      <c r="R437" s="288"/>
      <c r="S437" s="530">
        <v>3</v>
      </c>
      <c r="BA437" s="286"/>
      <c r="BB437" s="286"/>
      <c r="BC437" s="286"/>
      <c r="BD437" s="286"/>
      <c r="BE437" s="286"/>
      <c r="BF437" s="286"/>
      <c r="BG437" s="286"/>
      <c r="BH437" s="286"/>
      <c r="BI437" s="286"/>
      <c r="BJ437" s="286"/>
      <c r="BK437" s="286"/>
      <c r="BL437" s="286"/>
      <c r="BM437" s="286"/>
      <c r="BN437" s="286"/>
      <c r="BO437" s="286"/>
      <c r="BP437" s="286"/>
      <c r="BQ437" s="286"/>
      <c r="BR437" s="286"/>
      <c r="BS437" s="286"/>
      <c r="BT437" s="286"/>
      <c r="BU437" s="286"/>
      <c r="BV437" s="286"/>
      <c r="BW437" s="286"/>
      <c r="BX437" s="286"/>
      <c r="BY437" s="286"/>
      <c r="BZ437" s="286"/>
      <c r="CA437" s="286"/>
      <c r="CB437" s="286"/>
      <c r="CC437" s="286"/>
      <c r="CD437" s="286"/>
      <c r="CE437" s="286"/>
      <c r="CF437" s="286"/>
      <c r="CG437" s="286"/>
      <c r="CH437" s="286"/>
      <c r="CI437" s="286"/>
      <c r="CJ437" s="286"/>
      <c r="CK437" s="286"/>
      <c r="CL437" s="286"/>
      <c r="CM437" s="286"/>
      <c r="CN437" s="286"/>
      <c r="CO437" s="286"/>
      <c r="CP437" s="286"/>
      <c r="CQ437" s="286"/>
      <c r="CR437" s="286"/>
      <c r="CS437" s="286"/>
      <c r="CT437" s="286"/>
      <c r="CU437" s="286"/>
      <c r="CV437" s="286"/>
      <c r="CW437" s="286"/>
      <c r="CX437" s="286"/>
      <c r="CY437" s="286"/>
      <c r="CZ437" s="286"/>
      <c r="DA437" s="286"/>
      <c r="DB437" s="286"/>
      <c r="DC437" s="286"/>
      <c r="DD437" s="286"/>
      <c r="DE437" s="286"/>
      <c r="DF437" s="286"/>
      <c r="DG437" s="286"/>
      <c r="DH437" s="286"/>
      <c r="DI437" s="286"/>
      <c r="DJ437" s="286"/>
      <c r="DK437" s="286"/>
      <c r="DL437" s="286"/>
      <c r="DM437" s="286"/>
      <c r="DN437" s="286"/>
      <c r="DO437" s="286"/>
      <c r="DP437" s="286"/>
      <c r="DQ437" s="286"/>
      <c r="DR437" s="286"/>
      <c r="DS437" s="286"/>
      <c r="DT437" s="286"/>
      <c r="DU437" s="286"/>
      <c r="DV437" s="286"/>
      <c r="DW437" s="286"/>
      <c r="DX437" s="286"/>
      <c r="DY437" s="286"/>
      <c r="DZ437" s="286"/>
      <c r="EA437" s="286"/>
      <c r="EB437" s="286"/>
      <c r="EC437" s="286"/>
      <c r="ED437" s="286"/>
      <c r="EE437" s="286"/>
      <c r="EF437" s="286"/>
      <c r="EG437" s="286"/>
      <c r="EH437" s="286"/>
      <c r="EI437" s="286"/>
      <c r="EJ437" s="286"/>
      <c r="EK437" s="286"/>
      <c r="EL437" s="286"/>
      <c r="EM437" s="286"/>
      <c r="EN437" s="286"/>
      <c r="EO437" s="286"/>
      <c r="EP437" s="286"/>
      <c r="EQ437" s="286"/>
      <c r="ER437" s="286"/>
      <c r="ES437" s="286"/>
      <c r="ET437" s="286"/>
      <c r="EU437" s="286"/>
      <c r="EV437" s="286"/>
      <c r="EW437" s="286"/>
      <c r="EX437" s="286"/>
      <c r="EY437" s="286"/>
      <c r="EZ437" s="286"/>
      <c r="FA437" s="286"/>
      <c r="FB437" s="286"/>
      <c r="FC437" s="286"/>
      <c r="FD437" s="286"/>
      <c r="FE437" s="286"/>
      <c r="FF437" s="286"/>
      <c r="FG437" s="286"/>
      <c r="FH437" s="286"/>
      <c r="FI437" s="286"/>
      <c r="FJ437" s="286"/>
      <c r="FK437" s="286"/>
      <c r="FL437" s="286"/>
      <c r="FM437" s="286"/>
      <c r="FN437" s="286"/>
      <c r="FO437" s="286"/>
      <c r="FP437" s="286"/>
      <c r="FQ437" s="286"/>
      <c r="FR437" s="286"/>
      <c r="FS437" s="286"/>
      <c r="FT437" s="286"/>
      <c r="FU437" s="286"/>
      <c r="FV437" s="286"/>
      <c r="FW437" s="286"/>
      <c r="FX437" s="286"/>
      <c r="FY437" s="286"/>
      <c r="FZ437" s="286"/>
      <c r="GA437" s="286"/>
      <c r="GB437" s="286"/>
      <c r="GC437" s="286"/>
      <c r="GD437" s="286"/>
      <c r="GE437" s="286"/>
      <c r="GF437" s="286"/>
      <c r="GG437" s="286"/>
      <c r="GH437" s="286"/>
      <c r="GI437" s="286"/>
      <c r="GJ437" s="286"/>
      <c r="GK437" s="286"/>
      <c r="GL437" s="286"/>
      <c r="GM437" s="286"/>
      <c r="GN437" s="286"/>
      <c r="GO437" s="286"/>
      <c r="GP437" s="286"/>
      <c r="GQ437" s="286"/>
      <c r="GR437" s="286"/>
      <c r="GS437" s="286"/>
      <c r="GT437" s="286"/>
      <c r="GU437" s="286"/>
      <c r="GV437" s="286"/>
      <c r="GW437" s="286"/>
      <c r="GX437" s="286"/>
      <c r="GY437" s="286"/>
      <c r="GZ437" s="286"/>
      <c r="HA437" s="286"/>
      <c r="HB437" s="286"/>
      <c r="HC437" s="286"/>
      <c r="HD437" s="286"/>
      <c r="HE437" s="286"/>
      <c r="HF437" s="286"/>
      <c r="HG437" s="286"/>
      <c r="HH437" s="286"/>
      <c r="HI437" s="286"/>
      <c r="HJ437" s="286"/>
      <c r="HK437" s="286"/>
      <c r="HL437" s="286"/>
      <c r="HM437" s="286"/>
      <c r="HN437" s="286"/>
      <c r="HO437" s="286"/>
      <c r="HP437" s="286"/>
      <c r="HQ437" s="286"/>
      <c r="HR437" s="286"/>
      <c r="HS437" s="286"/>
      <c r="HT437" s="286"/>
      <c r="HU437" s="286"/>
      <c r="HV437" s="286"/>
      <c r="HW437" s="286"/>
      <c r="HX437" s="286"/>
      <c r="HY437" s="286"/>
      <c r="HZ437" s="286"/>
      <c r="IA437" s="286"/>
      <c r="IB437" s="286"/>
      <c r="IC437" s="286"/>
      <c r="ID437" s="286"/>
      <c r="IE437" s="286"/>
      <c r="IF437" s="286"/>
      <c r="IG437" s="286"/>
      <c r="IH437" s="286"/>
      <c r="II437" s="286"/>
      <c r="IJ437" s="286"/>
      <c r="IK437" s="286"/>
      <c r="IL437" s="286"/>
      <c r="IM437" s="286"/>
      <c r="IN437" s="286"/>
      <c r="IO437" s="286"/>
      <c r="IP437" s="286"/>
      <c r="IQ437" s="286"/>
      <c r="IR437" s="286"/>
      <c r="IS437" s="286"/>
      <c r="IT437" s="286"/>
      <c r="IU437" s="286"/>
      <c r="IV437" s="286"/>
      <c r="IW437" s="286"/>
      <c r="IX437" s="286"/>
      <c r="IY437" s="286"/>
      <c r="IZ437" s="286"/>
      <c r="JA437" s="286"/>
      <c r="JB437" s="286"/>
      <c r="JC437" s="286"/>
      <c r="JD437" s="286"/>
      <c r="JE437" s="286"/>
      <c r="JF437" s="286"/>
      <c r="JG437" s="286"/>
      <c r="JH437" s="286"/>
      <c r="JI437" s="286"/>
      <c r="JJ437" s="286"/>
      <c r="JK437" s="286"/>
      <c r="JL437" s="286"/>
      <c r="JM437" s="286"/>
      <c r="JN437" s="286"/>
      <c r="JO437" s="286"/>
      <c r="JP437" s="286"/>
      <c r="JQ437" s="286"/>
      <c r="JR437" s="286"/>
      <c r="JS437" s="286"/>
      <c r="JT437" s="286"/>
      <c r="JU437" s="286"/>
      <c r="JV437" s="286"/>
      <c r="JW437" s="286"/>
      <c r="JX437" s="286"/>
      <c r="JY437" s="286"/>
      <c r="JZ437" s="286"/>
      <c r="KA437" s="286"/>
      <c r="KB437" s="286"/>
      <c r="KC437" s="286"/>
      <c r="KD437" s="286"/>
      <c r="KE437" s="286"/>
      <c r="KF437" s="286"/>
      <c r="KG437" s="286"/>
      <c r="KH437" s="286"/>
      <c r="KI437" s="286"/>
      <c r="KJ437" s="286"/>
      <c r="KK437" s="286"/>
      <c r="KL437" s="286"/>
      <c r="KM437" s="286"/>
      <c r="KN437" s="286"/>
      <c r="KO437" s="286"/>
      <c r="KP437" s="286"/>
      <c r="KQ437" s="286"/>
      <c r="KR437" s="286"/>
      <c r="KS437" s="286"/>
      <c r="KT437" s="286"/>
      <c r="KU437" s="286"/>
      <c r="KV437" s="286"/>
      <c r="KW437" s="286"/>
      <c r="KX437" s="286"/>
      <c r="KY437" s="286"/>
      <c r="KZ437" s="286"/>
      <c r="LA437" s="286"/>
      <c r="LB437" s="286"/>
      <c r="LC437" s="286"/>
      <c r="LD437" s="286"/>
      <c r="LE437" s="286"/>
      <c r="LF437" s="286"/>
      <c r="LG437" s="286"/>
      <c r="LH437" s="286"/>
      <c r="LI437" s="286"/>
      <c r="LJ437" s="286"/>
      <c r="LK437" s="286"/>
      <c r="LL437" s="286"/>
      <c r="LM437" s="286"/>
      <c r="LN437" s="286"/>
      <c r="LO437" s="286"/>
      <c r="LP437" s="286"/>
      <c r="LQ437" s="286"/>
      <c r="LR437" s="286"/>
      <c r="LS437" s="286"/>
      <c r="LT437" s="286"/>
      <c r="LU437" s="286"/>
      <c r="LV437" s="286"/>
      <c r="LW437" s="286"/>
      <c r="LX437" s="286"/>
      <c r="LY437" s="286"/>
      <c r="LZ437" s="286"/>
      <c r="MA437" s="286"/>
      <c r="MB437" s="286"/>
      <c r="MC437" s="286"/>
      <c r="MD437" s="286"/>
      <c r="ME437" s="286"/>
      <c r="MF437" s="286"/>
      <c r="MG437" s="286"/>
      <c r="MH437" s="286"/>
      <c r="MI437" s="286"/>
      <c r="MJ437" s="286"/>
      <c r="MK437" s="286"/>
      <c r="ML437" s="286"/>
      <c r="MM437" s="286"/>
      <c r="MN437" s="286"/>
      <c r="MO437" s="286"/>
      <c r="MP437" s="286"/>
      <c r="MQ437" s="286"/>
      <c r="MR437" s="286"/>
      <c r="MS437" s="286"/>
      <c r="MT437" s="286"/>
      <c r="MU437" s="286"/>
      <c r="MV437" s="286"/>
      <c r="MW437" s="286"/>
      <c r="MX437" s="286"/>
      <c r="MY437" s="286"/>
      <c r="MZ437" s="286"/>
      <c r="NA437" s="286"/>
      <c r="NB437" s="286"/>
      <c r="NC437" s="286"/>
      <c r="ND437" s="286"/>
      <c r="NE437" s="286"/>
      <c r="NF437" s="286"/>
      <c r="NG437" s="286"/>
      <c r="NH437" s="286"/>
      <c r="NI437" s="286"/>
      <c r="NJ437" s="286"/>
      <c r="NK437" s="286"/>
      <c r="NL437" s="286"/>
      <c r="NM437" s="286"/>
      <c r="NN437" s="286"/>
      <c r="NO437" s="286"/>
      <c r="NP437" s="286"/>
      <c r="NQ437" s="286"/>
      <c r="NR437" s="286"/>
      <c r="NS437" s="286"/>
      <c r="NT437" s="286"/>
      <c r="NU437" s="286"/>
      <c r="NV437" s="286"/>
      <c r="NW437" s="286"/>
      <c r="NX437" s="286"/>
      <c r="NY437" s="286"/>
      <c r="NZ437" s="286"/>
      <c r="OA437" s="286"/>
      <c r="OB437" s="286"/>
      <c r="OC437" s="286"/>
      <c r="OD437" s="286"/>
      <c r="OE437" s="286"/>
      <c r="OF437" s="286"/>
      <c r="OG437" s="286"/>
      <c r="OH437" s="286"/>
      <c r="OI437" s="286"/>
      <c r="OJ437" s="286"/>
      <c r="OK437" s="286"/>
      <c r="OL437" s="286"/>
      <c r="OM437" s="286"/>
      <c r="ON437" s="286"/>
      <c r="OO437" s="286"/>
      <c r="OP437" s="286"/>
      <c r="OQ437" s="286"/>
      <c r="OR437" s="286"/>
      <c r="OS437" s="286"/>
      <c r="OT437" s="286"/>
      <c r="OU437" s="286"/>
      <c r="OV437" s="286"/>
      <c r="OW437" s="286"/>
      <c r="OX437" s="286"/>
      <c r="OY437" s="286"/>
      <c r="OZ437" s="286"/>
      <c r="PA437" s="286"/>
      <c r="PB437" s="286"/>
      <c r="PC437" s="286"/>
      <c r="PD437" s="286"/>
      <c r="PE437" s="286"/>
      <c r="PF437" s="286"/>
      <c r="PG437" s="286"/>
      <c r="PH437" s="286"/>
      <c r="PI437" s="286"/>
      <c r="PJ437" s="286"/>
      <c r="PK437" s="286"/>
      <c r="PL437" s="286"/>
      <c r="PM437" s="286"/>
      <c r="PN437" s="286"/>
      <c r="PO437" s="286"/>
      <c r="PP437" s="286"/>
      <c r="PQ437" s="286"/>
      <c r="PR437" s="286"/>
      <c r="PS437" s="286"/>
      <c r="PT437" s="286"/>
      <c r="PU437" s="286"/>
      <c r="PV437" s="286"/>
      <c r="PW437" s="286"/>
      <c r="PX437" s="286"/>
      <c r="PY437" s="286"/>
      <c r="PZ437" s="286"/>
      <c r="QA437" s="286"/>
      <c r="QB437" s="286"/>
      <c r="QC437" s="286"/>
      <c r="QD437" s="286"/>
      <c r="QE437" s="286"/>
      <c r="QF437" s="286"/>
      <c r="QG437" s="286"/>
      <c r="QH437" s="286"/>
      <c r="QI437" s="286"/>
      <c r="QJ437" s="286"/>
      <c r="QK437" s="286"/>
      <c r="QL437" s="286"/>
      <c r="QM437" s="286"/>
      <c r="QN437" s="286"/>
      <c r="QO437" s="286"/>
      <c r="QP437" s="286"/>
      <c r="QQ437" s="286"/>
      <c r="QR437" s="286"/>
      <c r="QS437" s="286"/>
      <c r="QT437" s="286"/>
      <c r="QU437" s="286"/>
      <c r="QV437" s="286"/>
      <c r="QW437" s="286"/>
      <c r="QX437" s="286"/>
      <c r="QY437" s="286"/>
      <c r="QZ437" s="286"/>
      <c r="RA437" s="286"/>
      <c r="RB437" s="286"/>
      <c r="RC437" s="286"/>
      <c r="RD437" s="286"/>
      <c r="RE437" s="286"/>
      <c r="RF437" s="286"/>
      <c r="RG437" s="286"/>
      <c r="RH437" s="286"/>
      <c r="RI437" s="286"/>
      <c r="RJ437" s="286"/>
      <c r="RK437" s="286"/>
      <c r="RL437" s="286"/>
      <c r="RM437" s="286"/>
      <c r="RN437" s="286"/>
      <c r="RO437" s="286"/>
      <c r="RP437" s="286"/>
      <c r="RQ437" s="286"/>
      <c r="RR437" s="286"/>
      <c r="RS437" s="286"/>
      <c r="RT437" s="286"/>
      <c r="RU437" s="286"/>
      <c r="RV437" s="286"/>
      <c r="RW437" s="286"/>
      <c r="RX437" s="286"/>
      <c r="RY437" s="286"/>
      <c r="RZ437" s="286"/>
      <c r="SA437" s="286"/>
      <c r="SB437" s="286"/>
      <c r="SC437" s="286"/>
      <c r="SD437" s="286"/>
      <c r="SE437" s="286"/>
      <c r="SF437" s="286"/>
      <c r="SG437" s="286"/>
      <c r="SH437" s="286"/>
      <c r="SI437" s="286"/>
      <c r="SJ437" s="286"/>
      <c r="SK437" s="286"/>
      <c r="SL437" s="286"/>
      <c r="SM437" s="286"/>
      <c r="SN437" s="286"/>
      <c r="SO437" s="286"/>
      <c r="SP437" s="286"/>
      <c r="SQ437" s="286"/>
      <c r="SR437" s="286"/>
      <c r="SS437" s="286"/>
      <c r="ST437" s="286"/>
      <c r="SU437" s="286"/>
      <c r="SV437" s="286"/>
      <c r="SW437" s="286"/>
      <c r="SX437" s="286"/>
      <c r="SY437" s="286"/>
      <c r="SZ437" s="286"/>
      <c r="TA437" s="286"/>
      <c r="TB437" s="286"/>
      <c r="TC437" s="286"/>
      <c r="TD437" s="286"/>
      <c r="TE437" s="286"/>
      <c r="TF437" s="286"/>
      <c r="TG437" s="286"/>
      <c r="TH437" s="286"/>
      <c r="TI437" s="286"/>
      <c r="TJ437" s="286"/>
      <c r="TK437" s="286"/>
      <c r="TL437" s="286"/>
      <c r="TM437" s="286"/>
      <c r="TN437" s="286"/>
      <c r="TO437" s="286"/>
      <c r="TP437" s="286"/>
      <c r="TQ437" s="286"/>
      <c r="TR437" s="286"/>
      <c r="TS437" s="286"/>
      <c r="TT437" s="286"/>
      <c r="TU437" s="286"/>
      <c r="TV437" s="286"/>
      <c r="TW437" s="286"/>
      <c r="TX437" s="286"/>
      <c r="TY437" s="286"/>
      <c r="TZ437" s="286"/>
      <c r="UA437" s="286"/>
      <c r="UB437" s="286"/>
      <c r="UC437" s="286"/>
      <c r="UD437" s="286"/>
      <c r="UE437" s="286"/>
      <c r="UF437" s="286"/>
      <c r="UG437" s="286"/>
      <c r="UH437" s="286"/>
      <c r="UI437" s="286"/>
      <c r="UJ437" s="286"/>
      <c r="UK437" s="286"/>
      <c r="UL437" s="286"/>
      <c r="UM437" s="286"/>
      <c r="UN437" s="286"/>
      <c r="UO437" s="286"/>
      <c r="UP437" s="286"/>
      <c r="UQ437" s="286"/>
      <c r="UR437" s="286"/>
      <c r="US437" s="286"/>
      <c r="UT437" s="286"/>
      <c r="UU437" s="286"/>
      <c r="UV437" s="286"/>
      <c r="UW437" s="286"/>
      <c r="UX437" s="286"/>
      <c r="UY437" s="286"/>
      <c r="UZ437" s="286"/>
      <c r="VA437" s="286"/>
      <c r="VB437" s="286"/>
      <c r="VC437" s="286"/>
      <c r="VD437" s="286"/>
      <c r="VE437" s="286"/>
      <c r="VF437" s="286"/>
      <c r="VG437" s="286"/>
      <c r="VH437" s="286"/>
      <c r="VI437" s="286"/>
      <c r="VJ437" s="286"/>
      <c r="VK437" s="286"/>
      <c r="VL437" s="286"/>
      <c r="VM437" s="286"/>
      <c r="VN437" s="286"/>
      <c r="VO437" s="286"/>
      <c r="VP437" s="286"/>
      <c r="VQ437" s="286"/>
      <c r="VR437" s="286"/>
      <c r="VS437" s="286"/>
      <c r="VT437" s="286"/>
      <c r="VU437" s="286"/>
      <c r="VV437" s="286"/>
      <c r="VW437" s="286"/>
      <c r="VX437" s="286"/>
      <c r="VY437" s="286"/>
      <c r="VZ437" s="286"/>
      <c r="WA437" s="286"/>
      <c r="WB437" s="286"/>
      <c r="WC437" s="286"/>
    </row>
    <row r="438" spans="1:601" s="291" customFormat="1" ht="79.5" customHeight="1">
      <c r="A438" s="1073"/>
      <c r="B438" s="670" t="s">
        <v>1068</v>
      </c>
      <c r="C438" s="650" t="s">
        <v>1069</v>
      </c>
      <c r="D438" s="652" t="s">
        <v>1059</v>
      </c>
      <c r="E438" s="293" t="s">
        <v>1070</v>
      </c>
      <c r="F438" s="384" t="s">
        <v>60</v>
      </c>
      <c r="G438" s="385">
        <v>39814</v>
      </c>
      <c r="H438" s="296" t="s">
        <v>31</v>
      </c>
      <c r="I438" s="386" t="s">
        <v>501</v>
      </c>
      <c r="J438" s="386" t="s">
        <v>32</v>
      </c>
      <c r="K438" s="386" t="s">
        <v>1071</v>
      </c>
      <c r="L438" s="386" t="s">
        <v>35</v>
      </c>
      <c r="M438" s="284">
        <f t="shared" ref="M438:R438" si="27">M439+M440</f>
        <v>144039165.22999999</v>
      </c>
      <c r="N438" s="284">
        <f t="shared" si="27"/>
        <v>144038825.28</v>
      </c>
      <c r="O438" s="387">
        <f t="shared" si="27"/>
        <v>175193034.06</v>
      </c>
      <c r="P438" s="387">
        <f>P439+P440</f>
        <v>157109800</v>
      </c>
      <c r="Q438" s="284">
        <f t="shared" si="27"/>
        <v>169391900</v>
      </c>
      <c r="R438" s="284">
        <f t="shared" si="27"/>
        <v>169391900</v>
      </c>
      <c r="S438" s="530"/>
      <c r="T438" s="285"/>
      <c r="U438" s="285"/>
      <c r="V438" s="285"/>
      <c r="W438" s="285"/>
      <c r="X438" s="285"/>
      <c r="Y438" s="285"/>
      <c r="Z438" s="285"/>
      <c r="AA438" s="285"/>
      <c r="AB438" s="285"/>
      <c r="AC438" s="285"/>
      <c r="AD438" s="285"/>
      <c r="AE438" s="285"/>
      <c r="AF438" s="285"/>
      <c r="AG438" s="285"/>
      <c r="AH438" s="285"/>
      <c r="AI438" s="285"/>
      <c r="AJ438" s="285"/>
      <c r="AK438" s="285"/>
      <c r="AL438" s="285"/>
      <c r="AM438" s="285"/>
      <c r="AN438" s="285"/>
      <c r="AO438" s="285"/>
      <c r="AP438" s="285"/>
      <c r="AQ438" s="285"/>
      <c r="AR438" s="285"/>
      <c r="AS438" s="285"/>
      <c r="AT438" s="285"/>
      <c r="AU438" s="285"/>
      <c r="AV438" s="285"/>
      <c r="AW438" s="285"/>
      <c r="AX438" s="285"/>
      <c r="AY438" s="285"/>
      <c r="AZ438" s="285"/>
      <c r="BA438" s="286"/>
      <c r="BB438" s="286"/>
      <c r="BC438" s="286"/>
      <c r="BD438" s="286"/>
      <c r="BE438" s="286"/>
      <c r="BF438" s="286"/>
      <c r="BG438" s="286"/>
      <c r="BH438" s="286"/>
      <c r="BI438" s="286"/>
      <c r="BJ438" s="286"/>
      <c r="BK438" s="286"/>
      <c r="BL438" s="286"/>
      <c r="BM438" s="286"/>
      <c r="BN438" s="286"/>
      <c r="BO438" s="286"/>
      <c r="BP438" s="286"/>
      <c r="BQ438" s="286"/>
      <c r="BR438" s="286"/>
      <c r="BS438" s="286"/>
      <c r="BT438" s="286"/>
      <c r="BU438" s="286"/>
      <c r="BV438" s="286"/>
      <c r="BW438" s="286"/>
      <c r="BX438" s="286"/>
      <c r="BY438" s="286"/>
      <c r="BZ438" s="286"/>
      <c r="CA438" s="286"/>
      <c r="CB438" s="286"/>
      <c r="CC438" s="286"/>
      <c r="CD438" s="286"/>
      <c r="CE438" s="286"/>
      <c r="CF438" s="286"/>
      <c r="CG438" s="286"/>
      <c r="CH438" s="286"/>
      <c r="CI438" s="286"/>
      <c r="CJ438" s="286"/>
      <c r="CK438" s="286"/>
      <c r="CL438" s="286"/>
      <c r="CM438" s="286"/>
      <c r="CN438" s="286"/>
      <c r="CO438" s="286"/>
      <c r="CP438" s="286"/>
      <c r="CQ438" s="286"/>
      <c r="CR438" s="286"/>
      <c r="CS438" s="286"/>
      <c r="CT438" s="286"/>
      <c r="CU438" s="286"/>
      <c r="CV438" s="286"/>
      <c r="CW438" s="286"/>
      <c r="CX438" s="286"/>
      <c r="CY438" s="286"/>
      <c r="CZ438" s="286"/>
      <c r="DA438" s="286"/>
      <c r="DB438" s="286"/>
      <c r="DC438" s="286"/>
      <c r="DD438" s="286"/>
      <c r="DE438" s="286"/>
      <c r="DF438" s="286"/>
      <c r="DG438" s="286"/>
      <c r="DH438" s="286"/>
      <c r="DI438" s="286"/>
      <c r="DJ438" s="286"/>
      <c r="DK438" s="286"/>
      <c r="DL438" s="286"/>
      <c r="DM438" s="286"/>
      <c r="DN438" s="286"/>
      <c r="DO438" s="286"/>
      <c r="DP438" s="286"/>
      <c r="DQ438" s="286"/>
      <c r="DR438" s="286"/>
      <c r="DS438" s="286"/>
      <c r="DT438" s="286"/>
      <c r="DU438" s="286"/>
      <c r="DV438" s="286"/>
      <c r="DW438" s="286"/>
      <c r="DX438" s="286"/>
      <c r="DY438" s="286"/>
      <c r="DZ438" s="286"/>
      <c r="EA438" s="286"/>
      <c r="EB438" s="286"/>
      <c r="EC438" s="286"/>
      <c r="ED438" s="286"/>
      <c r="EE438" s="286"/>
      <c r="EF438" s="286"/>
      <c r="EG438" s="286"/>
      <c r="EH438" s="286"/>
      <c r="EI438" s="286"/>
      <c r="EJ438" s="286"/>
      <c r="EK438" s="286"/>
      <c r="EL438" s="286"/>
      <c r="EM438" s="286"/>
      <c r="EN438" s="286"/>
      <c r="EO438" s="286"/>
      <c r="EP438" s="286"/>
      <c r="EQ438" s="286"/>
      <c r="ER438" s="286"/>
      <c r="ES438" s="286"/>
      <c r="ET438" s="286"/>
      <c r="EU438" s="286"/>
      <c r="EV438" s="286"/>
      <c r="EW438" s="286"/>
      <c r="EX438" s="286"/>
      <c r="EY438" s="286"/>
      <c r="EZ438" s="286"/>
      <c r="FA438" s="286"/>
      <c r="FB438" s="286"/>
      <c r="FC438" s="286"/>
      <c r="FD438" s="286"/>
      <c r="FE438" s="286"/>
      <c r="FF438" s="286"/>
      <c r="FG438" s="286"/>
      <c r="FH438" s="286"/>
      <c r="FI438" s="286"/>
      <c r="FJ438" s="286"/>
      <c r="FK438" s="286"/>
      <c r="FL438" s="286"/>
      <c r="FM438" s="286"/>
      <c r="FN438" s="286"/>
      <c r="FO438" s="286"/>
      <c r="FP438" s="286"/>
      <c r="FQ438" s="286"/>
      <c r="FR438" s="286"/>
      <c r="FS438" s="286"/>
      <c r="FT438" s="286"/>
      <c r="FU438" s="286"/>
      <c r="FV438" s="286"/>
      <c r="FW438" s="286"/>
      <c r="FX438" s="286"/>
      <c r="FY438" s="286"/>
      <c r="FZ438" s="286"/>
      <c r="GA438" s="286"/>
      <c r="GB438" s="286"/>
      <c r="GC438" s="286"/>
      <c r="GD438" s="286"/>
      <c r="GE438" s="286"/>
      <c r="GF438" s="286"/>
      <c r="GG438" s="286"/>
      <c r="GH438" s="286"/>
      <c r="GI438" s="286"/>
      <c r="GJ438" s="286"/>
      <c r="GK438" s="286"/>
      <c r="GL438" s="286"/>
      <c r="GM438" s="286"/>
      <c r="GN438" s="286"/>
      <c r="GO438" s="286"/>
      <c r="GP438" s="286"/>
      <c r="GQ438" s="286"/>
      <c r="GR438" s="286"/>
      <c r="GS438" s="286"/>
      <c r="GT438" s="286"/>
      <c r="GU438" s="286"/>
      <c r="GV438" s="286"/>
      <c r="GW438" s="286"/>
      <c r="GX438" s="286"/>
      <c r="GY438" s="286"/>
      <c r="GZ438" s="286"/>
      <c r="HA438" s="286"/>
      <c r="HB438" s="286"/>
      <c r="HC438" s="286"/>
      <c r="HD438" s="286"/>
      <c r="HE438" s="286"/>
      <c r="HF438" s="286"/>
      <c r="HG438" s="286"/>
      <c r="HH438" s="286"/>
      <c r="HI438" s="286"/>
      <c r="HJ438" s="286"/>
      <c r="HK438" s="286"/>
      <c r="HL438" s="286"/>
      <c r="HM438" s="286"/>
      <c r="HN438" s="286"/>
      <c r="HO438" s="286"/>
      <c r="HP438" s="286"/>
      <c r="HQ438" s="286"/>
      <c r="HR438" s="286"/>
      <c r="HS438" s="286"/>
      <c r="HT438" s="286"/>
      <c r="HU438" s="286"/>
      <c r="HV438" s="286"/>
      <c r="HW438" s="286"/>
      <c r="HX438" s="286"/>
      <c r="HY438" s="286"/>
      <c r="HZ438" s="286"/>
      <c r="IA438" s="286"/>
      <c r="IB438" s="286"/>
      <c r="IC438" s="286"/>
      <c r="ID438" s="286"/>
      <c r="IE438" s="286"/>
      <c r="IF438" s="286"/>
      <c r="IG438" s="286"/>
      <c r="IH438" s="286"/>
      <c r="II438" s="286"/>
      <c r="IJ438" s="286"/>
      <c r="IK438" s="286"/>
      <c r="IL438" s="286"/>
      <c r="IM438" s="286"/>
      <c r="IN438" s="286"/>
      <c r="IO438" s="286"/>
      <c r="IP438" s="286"/>
      <c r="IQ438" s="286"/>
      <c r="IR438" s="286"/>
      <c r="IS438" s="286"/>
      <c r="IT438" s="286"/>
      <c r="IU438" s="286"/>
      <c r="IV438" s="286"/>
      <c r="IW438" s="286"/>
      <c r="IX438" s="286"/>
      <c r="IY438" s="286"/>
      <c r="IZ438" s="286"/>
      <c r="JA438" s="286"/>
      <c r="JB438" s="286"/>
      <c r="JC438" s="286"/>
      <c r="JD438" s="286"/>
      <c r="JE438" s="286"/>
      <c r="JF438" s="286"/>
      <c r="JG438" s="286"/>
      <c r="JH438" s="286"/>
      <c r="JI438" s="286"/>
      <c r="JJ438" s="286"/>
      <c r="JK438" s="286"/>
      <c r="JL438" s="286"/>
      <c r="JM438" s="286"/>
      <c r="JN438" s="286"/>
      <c r="JO438" s="286"/>
      <c r="JP438" s="286"/>
      <c r="JQ438" s="286"/>
      <c r="JR438" s="286"/>
      <c r="JS438" s="286"/>
      <c r="JT438" s="286"/>
      <c r="JU438" s="286"/>
      <c r="JV438" s="286"/>
      <c r="JW438" s="286"/>
      <c r="JX438" s="286"/>
      <c r="JY438" s="286"/>
      <c r="JZ438" s="286"/>
      <c r="KA438" s="286"/>
      <c r="KB438" s="286"/>
      <c r="KC438" s="286"/>
      <c r="KD438" s="286"/>
      <c r="KE438" s="286"/>
      <c r="KF438" s="286"/>
      <c r="KG438" s="286"/>
      <c r="KH438" s="286"/>
      <c r="KI438" s="286"/>
      <c r="KJ438" s="286"/>
      <c r="KK438" s="286"/>
      <c r="KL438" s="286"/>
      <c r="KM438" s="286"/>
      <c r="KN438" s="286"/>
      <c r="KO438" s="286"/>
      <c r="KP438" s="286"/>
      <c r="KQ438" s="286"/>
      <c r="KR438" s="286"/>
      <c r="KS438" s="286"/>
      <c r="KT438" s="286"/>
      <c r="KU438" s="286"/>
      <c r="KV438" s="286"/>
      <c r="KW438" s="286"/>
      <c r="KX438" s="286"/>
      <c r="KY438" s="286"/>
      <c r="KZ438" s="286"/>
      <c r="LA438" s="286"/>
      <c r="LB438" s="286"/>
      <c r="LC438" s="286"/>
      <c r="LD438" s="286"/>
      <c r="LE438" s="286"/>
      <c r="LF438" s="286"/>
      <c r="LG438" s="286"/>
      <c r="LH438" s="286"/>
      <c r="LI438" s="286"/>
      <c r="LJ438" s="286"/>
      <c r="LK438" s="286"/>
      <c r="LL438" s="286"/>
      <c r="LM438" s="286"/>
      <c r="LN438" s="286"/>
      <c r="LO438" s="286"/>
      <c r="LP438" s="286"/>
      <c r="LQ438" s="286"/>
      <c r="LR438" s="286"/>
      <c r="LS438" s="286"/>
      <c r="LT438" s="286"/>
      <c r="LU438" s="286"/>
      <c r="LV438" s="286"/>
      <c r="LW438" s="286"/>
      <c r="LX438" s="286"/>
      <c r="LY438" s="286"/>
      <c r="LZ438" s="286"/>
      <c r="MA438" s="286"/>
      <c r="MB438" s="286"/>
      <c r="MC438" s="286"/>
      <c r="MD438" s="286"/>
      <c r="ME438" s="286"/>
      <c r="MF438" s="286"/>
      <c r="MG438" s="286"/>
      <c r="MH438" s="286"/>
      <c r="MI438" s="286"/>
      <c r="MJ438" s="286"/>
      <c r="MK438" s="286"/>
      <c r="ML438" s="286"/>
      <c r="MM438" s="286"/>
      <c r="MN438" s="286"/>
      <c r="MO438" s="286"/>
      <c r="MP438" s="286"/>
      <c r="MQ438" s="286"/>
      <c r="MR438" s="286"/>
      <c r="MS438" s="286"/>
      <c r="MT438" s="286"/>
      <c r="MU438" s="286"/>
      <c r="MV438" s="286"/>
      <c r="MW438" s="286"/>
      <c r="MX438" s="286"/>
      <c r="MY438" s="286"/>
      <c r="MZ438" s="286"/>
      <c r="NA438" s="286"/>
      <c r="NB438" s="286"/>
      <c r="NC438" s="286"/>
      <c r="ND438" s="286"/>
      <c r="NE438" s="286"/>
      <c r="NF438" s="286"/>
      <c r="NG438" s="286"/>
      <c r="NH438" s="286"/>
      <c r="NI438" s="286"/>
      <c r="NJ438" s="286"/>
      <c r="NK438" s="286"/>
      <c r="NL438" s="286"/>
      <c r="NM438" s="286"/>
      <c r="NN438" s="286"/>
      <c r="NO438" s="286"/>
      <c r="NP438" s="286"/>
      <c r="NQ438" s="286"/>
      <c r="NR438" s="286"/>
      <c r="NS438" s="286"/>
      <c r="NT438" s="286"/>
      <c r="NU438" s="286"/>
      <c r="NV438" s="286"/>
      <c r="NW438" s="286"/>
      <c r="NX438" s="286"/>
      <c r="NY438" s="286"/>
      <c r="NZ438" s="286"/>
      <c r="OA438" s="286"/>
      <c r="OB438" s="286"/>
      <c r="OC438" s="286"/>
      <c r="OD438" s="286"/>
      <c r="OE438" s="286"/>
      <c r="OF438" s="286"/>
      <c r="OG438" s="286"/>
      <c r="OH438" s="286"/>
      <c r="OI438" s="286"/>
      <c r="OJ438" s="286"/>
      <c r="OK438" s="286"/>
      <c r="OL438" s="286"/>
      <c r="OM438" s="286"/>
      <c r="ON438" s="286"/>
      <c r="OO438" s="286"/>
      <c r="OP438" s="286"/>
      <c r="OQ438" s="286"/>
      <c r="OR438" s="286"/>
      <c r="OS438" s="286"/>
      <c r="OT438" s="286"/>
      <c r="OU438" s="286"/>
      <c r="OV438" s="286"/>
      <c r="OW438" s="286"/>
      <c r="OX438" s="286"/>
      <c r="OY438" s="286"/>
      <c r="OZ438" s="286"/>
      <c r="PA438" s="286"/>
      <c r="PB438" s="286"/>
      <c r="PC438" s="286"/>
      <c r="PD438" s="286"/>
      <c r="PE438" s="286"/>
      <c r="PF438" s="286"/>
      <c r="PG438" s="286"/>
      <c r="PH438" s="286"/>
      <c r="PI438" s="286"/>
      <c r="PJ438" s="286"/>
      <c r="PK438" s="286"/>
      <c r="PL438" s="286"/>
      <c r="PM438" s="286"/>
      <c r="PN438" s="286"/>
      <c r="PO438" s="286"/>
      <c r="PP438" s="286"/>
      <c r="PQ438" s="286"/>
      <c r="PR438" s="286"/>
      <c r="PS438" s="286"/>
      <c r="PT438" s="286"/>
      <c r="PU438" s="286"/>
      <c r="PV438" s="286"/>
      <c r="PW438" s="286"/>
      <c r="PX438" s="286"/>
      <c r="PY438" s="286"/>
      <c r="PZ438" s="286"/>
      <c r="QA438" s="286"/>
      <c r="QB438" s="286"/>
      <c r="QC438" s="286"/>
      <c r="QD438" s="286"/>
      <c r="QE438" s="286"/>
      <c r="QF438" s="286"/>
      <c r="QG438" s="286"/>
      <c r="QH438" s="286"/>
      <c r="QI438" s="286"/>
      <c r="QJ438" s="286"/>
      <c r="QK438" s="286"/>
      <c r="QL438" s="286"/>
      <c r="QM438" s="286"/>
      <c r="QN438" s="286"/>
      <c r="QO438" s="286"/>
      <c r="QP438" s="286"/>
      <c r="QQ438" s="286"/>
      <c r="QR438" s="286"/>
      <c r="QS438" s="286"/>
      <c r="QT438" s="286"/>
      <c r="QU438" s="286"/>
      <c r="QV438" s="286"/>
      <c r="QW438" s="286"/>
      <c r="QX438" s="286"/>
      <c r="QY438" s="286"/>
      <c r="QZ438" s="286"/>
      <c r="RA438" s="286"/>
      <c r="RB438" s="286"/>
      <c r="RC438" s="286"/>
      <c r="RD438" s="286"/>
      <c r="RE438" s="286"/>
      <c r="RF438" s="286"/>
      <c r="RG438" s="286"/>
      <c r="RH438" s="286"/>
      <c r="RI438" s="286"/>
      <c r="RJ438" s="286"/>
      <c r="RK438" s="286"/>
      <c r="RL438" s="286"/>
      <c r="RM438" s="286"/>
      <c r="RN438" s="286"/>
      <c r="RO438" s="286"/>
      <c r="RP438" s="286"/>
      <c r="RQ438" s="286"/>
      <c r="RR438" s="286"/>
      <c r="RS438" s="286"/>
      <c r="RT438" s="286"/>
      <c r="RU438" s="286"/>
      <c r="RV438" s="286"/>
      <c r="RW438" s="286"/>
      <c r="RX438" s="286"/>
      <c r="RY438" s="286"/>
      <c r="RZ438" s="286"/>
      <c r="SA438" s="286"/>
      <c r="SB438" s="286"/>
      <c r="SC438" s="286"/>
      <c r="SD438" s="286"/>
      <c r="SE438" s="286"/>
      <c r="SF438" s="286"/>
      <c r="SG438" s="286"/>
      <c r="SH438" s="286"/>
      <c r="SI438" s="286"/>
      <c r="SJ438" s="286"/>
      <c r="SK438" s="286"/>
      <c r="SL438" s="286"/>
      <c r="SM438" s="286"/>
      <c r="SN438" s="286"/>
      <c r="SO438" s="286"/>
      <c r="SP438" s="286"/>
      <c r="SQ438" s="286"/>
      <c r="SR438" s="286"/>
      <c r="SS438" s="286"/>
      <c r="ST438" s="286"/>
      <c r="SU438" s="286"/>
      <c r="SV438" s="286"/>
      <c r="SW438" s="286"/>
      <c r="SX438" s="286"/>
      <c r="SY438" s="286"/>
      <c r="SZ438" s="286"/>
      <c r="TA438" s="286"/>
      <c r="TB438" s="286"/>
      <c r="TC438" s="286"/>
      <c r="TD438" s="286"/>
      <c r="TE438" s="286"/>
      <c r="TF438" s="286"/>
      <c r="TG438" s="286"/>
      <c r="TH438" s="286"/>
      <c r="TI438" s="286"/>
      <c r="TJ438" s="286"/>
      <c r="TK438" s="286"/>
      <c r="TL438" s="286"/>
      <c r="TM438" s="286"/>
      <c r="TN438" s="286"/>
      <c r="TO438" s="286"/>
      <c r="TP438" s="286"/>
      <c r="TQ438" s="286"/>
      <c r="TR438" s="286"/>
      <c r="TS438" s="286"/>
      <c r="TT438" s="286"/>
      <c r="TU438" s="286"/>
      <c r="TV438" s="286"/>
      <c r="TW438" s="286"/>
      <c r="TX438" s="286"/>
      <c r="TY438" s="286"/>
      <c r="TZ438" s="286"/>
      <c r="UA438" s="286"/>
      <c r="UB438" s="286"/>
      <c r="UC438" s="286"/>
      <c r="UD438" s="286"/>
      <c r="UE438" s="286"/>
      <c r="UF438" s="286"/>
      <c r="UG438" s="286"/>
      <c r="UH438" s="286"/>
      <c r="UI438" s="286"/>
      <c r="UJ438" s="286"/>
      <c r="UK438" s="286"/>
      <c r="UL438" s="286"/>
      <c r="UM438" s="286"/>
      <c r="UN438" s="286"/>
      <c r="UO438" s="286"/>
      <c r="UP438" s="286"/>
      <c r="UQ438" s="286"/>
      <c r="UR438" s="286"/>
      <c r="US438" s="286"/>
      <c r="UT438" s="286"/>
      <c r="UU438" s="286"/>
      <c r="UV438" s="286"/>
      <c r="UW438" s="286"/>
      <c r="UX438" s="286"/>
      <c r="UY438" s="286"/>
      <c r="UZ438" s="286"/>
      <c r="VA438" s="286"/>
      <c r="VB438" s="286"/>
      <c r="VC438" s="286"/>
      <c r="VD438" s="286"/>
      <c r="VE438" s="286"/>
      <c r="VF438" s="286"/>
      <c r="VG438" s="286"/>
      <c r="VH438" s="286"/>
      <c r="VI438" s="286"/>
      <c r="VJ438" s="286"/>
      <c r="VK438" s="286"/>
      <c r="VL438" s="286"/>
      <c r="VM438" s="286"/>
      <c r="VN438" s="286"/>
      <c r="VO438" s="286"/>
      <c r="VP438" s="286"/>
      <c r="VQ438" s="286"/>
      <c r="VR438" s="286"/>
      <c r="VS438" s="286"/>
      <c r="VT438" s="286"/>
      <c r="VU438" s="286"/>
      <c r="VV438" s="286"/>
      <c r="VW438" s="286"/>
      <c r="VX438" s="286"/>
      <c r="VY438" s="286"/>
      <c r="VZ438" s="286"/>
      <c r="WA438" s="286"/>
      <c r="WB438" s="286"/>
      <c r="WC438" s="286"/>
    </row>
    <row r="439" spans="1:601" s="285" customFormat="1" ht="174.75" customHeight="1">
      <c r="A439" s="1073"/>
      <c r="B439" s="680"/>
      <c r="C439" s="669"/>
      <c r="D439" s="671"/>
      <c r="E439" s="293" t="s">
        <v>1072</v>
      </c>
      <c r="F439" s="388" t="s">
        <v>60</v>
      </c>
      <c r="G439" s="389">
        <v>43831</v>
      </c>
      <c r="H439" s="388" t="s">
        <v>31</v>
      </c>
      <c r="I439" s="315" t="s">
        <v>501</v>
      </c>
      <c r="J439" s="315" t="s">
        <v>32</v>
      </c>
      <c r="K439" s="315" t="s">
        <v>1071</v>
      </c>
      <c r="L439" s="315" t="s">
        <v>649</v>
      </c>
      <c r="M439" s="288">
        <v>134798265.22999999</v>
      </c>
      <c r="N439" s="288">
        <v>134798265.22999999</v>
      </c>
      <c r="O439" s="292">
        <v>152992300</v>
      </c>
      <c r="P439" s="292">
        <v>157109800</v>
      </c>
      <c r="Q439" s="288">
        <v>161391900</v>
      </c>
      <c r="R439" s="288">
        <v>161391900</v>
      </c>
      <c r="S439" s="530">
        <v>3</v>
      </c>
      <c r="BA439" s="286"/>
      <c r="BB439" s="286"/>
      <c r="BC439" s="286"/>
      <c r="BD439" s="286"/>
      <c r="BE439" s="286"/>
      <c r="BF439" s="286"/>
      <c r="BG439" s="286"/>
      <c r="BH439" s="286"/>
      <c r="BI439" s="286"/>
      <c r="BJ439" s="286"/>
      <c r="BK439" s="286"/>
      <c r="BL439" s="286"/>
      <c r="BM439" s="286"/>
      <c r="BN439" s="286"/>
      <c r="BO439" s="286"/>
      <c r="BP439" s="286"/>
      <c r="BQ439" s="286"/>
      <c r="BR439" s="286"/>
      <c r="BS439" s="286"/>
      <c r="BT439" s="286"/>
      <c r="BU439" s="286"/>
      <c r="BV439" s="286"/>
      <c r="BW439" s="286"/>
      <c r="BX439" s="286"/>
      <c r="BY439" s="286"/>
      <c r="BZ439" s="286"/>
      <c r="CA439" s="286"/>
      <c r="CB439" s="286"/>
      <c r="CC439" s="286"/>
      <c r="CD439" s="286"/>
      <c r="CE439" s="286"/>
      <c r="CF439" s="286"/>
      <c r="CG439" s="286"/>
      <c r="CH439" s="286"/>
      <c r="CI439" s="286"/>
      <c r="CJ439" s="286"/>
      <c r="CK439" s="286"/>
      <c r="CL439" s="286"/>
      <c r="CM439" s="286"/>
      <c r="CN439" s="286"/>
      <c r="CO439" s="286"/>
      <c r="CP439" s="286"/>
      <c r="CQ439" s="286"/>
      <c r="CR439" s="286"/>
      <c r="CS439" s="286"/>
      <c r="CT439" s="286"/>
      <c r="CU439" s="286"/>
      <c r="CV439" s="286"/>
      <c r="CW439" s="286"/>
      <c r="CX439" s="286"/>
      <c r="CY439" s="286"/>
      <c r="CZ439" s="286"/>
      <c r="DA439" s="286"/>
      <c r="DB439" s="286"/>
      <c r="DC439" s="286"/>
      <c r="DD439" s="286"/>
      <c r="DE439" s="286"/>
      <c r="DF439" s="286"/>
      <c r="DG439" s="286"/>
      <c r="DH439" s="286"/>
      <c r="DI439" s="286"/>
      <c r="DJ439" s="286"/>
      <c r="DK439" s="286"/>
      <c r="DL439" s="286"/>
      <c r="DM439" s="286"/>
      <c r="DN439" s="286"/>
      <c r="DO439" s="286"/>
      <c r="DP439" s="286"/>
      <c r="DQ439" s="286"/>
      <c r="DR439" s="286"/>
      <c r="DS439" s="286"/>
      <c r="DT439" s="286"/>
      <c r="DU439" s="286"/>
      <c r="DV439" s="286"/>
      <c r="DW439" s="286"/>
      <c r="DX439" s="286"/>
      <c r="DY439" s="286"/>
      <c r="DZ439" s="286"/>
      <c r="EA439" s="286"/>
      <c r="EB439" s="286"/>
      <c r="EC439" s="286"/>
      <c r="ED439" s="286"/>
      <c r="EE439" s="286"/>
      <c r="EF439" s="286"/>
      <c r="EG439" s="286"/>
      <c r="EH439" s="286"/>
      <c r="EI439" s="286"/>
      <c r="EJ439" s="286"/>
      <c r="EK439" s="286"/>
      <c r="EL439" s="286"/>
      <c r="EM439" s="286"/>
      <c r="EN439" s="286"/>
      <c r="EO439" s="286"/>
      <c r="EP439" s="286"/>
      <c r="EQ439" s="286"/>
      <c r="ER439" s="286"/>
      <c r="ES439" s="286"/>
      <c r="ET439" s="286"/>
      <c r="EU439" s="286"/>
      <c r="EV439" s="286"/>
      <c r="EW439" s="286"/>
      <c r="EX439" s="286"/>
      <c r="EY439" s="286"/>
      <c r="EZ439" s="286"/>
      <c r="FA439" s="286"/>
      <c r="FB439" s="286"/>
      <c r="FC439" s="286"/>
      <c r="FD439" s="286"/>
      <c r="FE439" s="286"/>
      <c r="FF439" s="286"/>
      <c r="FG439" s="286"/>
      <c r="FH439" s="286"/>
      <c r="FI439" s="286"/>
      <c r="FJ439" s="286"/>
      <c r="FK439" s="286"/>
      <c r="FL439" s="286"/>
      <c r="FM439" s="286"/>
      <c r="FN439" s="286"/>
      <c r="FO439" s="286"/>
      <c r="FP439" s="286"/>
      <c r="FQ439" s="286"/>
      <c r="FR439" s="286"/>
      <c r="FS439" s="286"/>
      <c r="FT439" s="286"/>
      <c r="FU439" s="286"/>
      <c r="FV439" s="286"/>
      <c r="FW439" s="286"/>
      <c r="FX439" s="286"/>
      <c r="FY439" s="286"/>
      <c r="FZ439" s="286"/>
      <c r="GA439" s="286"/>
      <c r="GB439" s="286"/>
      <c r="GC439" s="286"/>
      <c r="GD439" s="286"/>
      <c r="GE439" s="286"/>
      <c r="GF439" s="286"/>
      <c r="GG439" s="286"/>
      <c r="GH439" s="286"/>
      <c r="GI439" s="286"/>
      <c r="GJ439" s="286"/>
      <c r="GK439" s="286"/>
      <c r="GL439" s="286"/>
      <c r="GM439" s="286"/>
      <c r="GN439" s="286"/>
      <c r="GO439" s="286"/>
      <c r="GP439" s="286"/>
      <c r="GQ439" s="286"/>
      <c r="GR439" s="286"/>
      <c r="GS439" s="286"/>
      <c r="GT439" s="286"/>
      <c r="GU439" s="286"/>
      <c r="GV439" s="286"/>
      <c r="GW439" s="286"/>
      <c r="GX439" s="286"/>
      <c r="GY439" s="286"/>
      <c r="GZ439" s="286"/>
      <c r="HA439" s="286"/>
      <c r="HB439" s="286"/>
      <c r="HC439" s="286"/>
      <c r="HD439" s="286"/>
      <c r="HE439" s="286"/>
      <c r="HF439" s="286"/>
      <c r="HG439" s="286"/>
      <c r="HH439" s="286"/>
      <c r="HI439" s="286"/>
      <c r="HJ439" s="286"/>
      <c r="HK439" s="286"/>
      <c r="HL439" s="286"/>
      <c r="HM439" s="286"/>
      <c r="HN439" s="286"/>
      <c r="HO439" s="286"/>
      <c r="HP439" s="286"/>
      <c r="HQ439" s="286"/>
      <c r="HR439" s="286"/>
      <c r="HS439" s="286"/>
      <c r="HT439" s="286"/>
      <c r="HU439" s="286"/>
      <c r="HV439" s="286"/>
      <c r="HW439" s="286"/>
      <c r="HX439" s="286"/>
      <c r="HY439" s="286"/>
      <c r="HZ439" s="286"/>
      <c r="IA439" s="286"/>
      <c r="IB439" s="286"/>
      <c r="IC439" s="286"/>
      <c r="ID439" s="286"/>
      <c r="IE439" s="286"/>
      <c r="IF439" s="286"/>
      <c r="IG439" s="286"/>
      <c r="IH439" s="286"/>
      <c r="II439" s="286"/>
      <c r="IJ439" s="286"/>
      <c r="IK439" s="286"/>
      <c r="IL439" s="286"/>
      <c r="IM439" s="286"/>
      <c r="IN439" s="286"/>
      <c r="IO439" s="286"/>
      <c r="IP439" s="286"/>
      <c r="IQ439" s="286"/>
      <c r="IR439" s="286"/>
      <c r="IS439" s="286"/>
      <c r="IT439" s="286"/>
      <c r="IU439" s="286"/>
      <c r="IV439" s="286"/>
      <c r="IW439" s="286"/>
      <c r="IX439" s="286"/>
      <c r="IY439" s="286"/>
      <c r="IZ439" s="286"/>
      <c r="JA439" s="286"/>
      <c r="JB439" s="286"/>
      <c r="JC439" s="286"/>
      <c r="JD439" s="286"/>
      <c r="JE439" s="286"/>
      <c r="JF439" s="286"/>
      <c r="JG439" s="286"/>
      <c r="JH439" s="286"/>
      <c r="JI439" s="286"/>
      <c r="JJ439" s="286"/>
      <c r="JK439" s="286"/>
      <c r="JL439" s="286"/>
      <c r="JM439" s="286"/>
      <c r="JN439" s="286"/>
      <c r="JO439" s="286"/>
      <c r="JP439" s="286"/>
      <c r="JQ439" s="286"/>
      <c r="JR439" s="286"/>
      <c r="JS439" s="286"/>
      <c r="JT439" s="286"/>
      <c r="JU439" s="286"/>
      <c r="JV439" s="286"/>
      <c r="JW439" s="286"/>
      <c r="JX439" s="286"/>
      <c r="JY439" s="286"/>
      <c r="JZ439" s="286"/>
      <c r="KA439" s="286"/>
      <c r="KB439" s="286"/>
      <c r="KC439" s="286"/>
      <c r="KD439" s="286"/>
      <c r="KE439" s="286"/>
      <c r="KF439" s="286"/>
      <c r="KG439" s="286"/>
      <c r="KH439" s="286"/>
      <c r="KI439" s="286"/>
      <c r="KJ439" s="286"/>
      <c r="KK439" s="286"/>
      <c r="KL439" s="286"/>
      <c r="KM439" s="286"/>
      <c r="KN439" s="286"/>
      <c r="KO439" s="286"/>
      <c r="KP439" s="286"/>
      <c r="KQ439" s="286"/>
      <c r="KR439" s="286"/>
      <c r="KS439" s="286"/>
      <c r="KT439" s="286"/>
      <c r="KU439" s="286"/>
      <c r="KV439" s="286"/>
      <c r="KW439" s="286"/>
      <c r="KX439" s="286"/>
      <c r="KY439" s="286"/>
      <c r="KZ439" s="286"/>
      <c r="LA439" s="286"/>
      <c r="LB439" s="286"/>
      <c r="LC439" s="286"/>
      <c r="LD439" s="286"/>
      <c r="LE439" s="286"/>
      <c r="LF439" s="286"/>
      <c r="LG439" s="286"/>
      <c r="LH439" s="286"/>
      <c r="LI439" s="286"/>
      <c r="LJ439" s="286"/>
      <c r="LK439" s="286"/>
      <c r="LL439" s="286"/>
      <c r="LM439" s="286"/>
      <c r="LN439" s="286"/>
      <c r="LO439" s="286"/>
      <c r="LP439" s="286"/>
      <c r="LQ439" s="286"/>
      <c r="LR439" s="286"/>
      <c r="LS439" s="286"/>
      <c r="LT439" s="286"/>
      <c r="LU439" s="286"/>
      <c r="LV439" s="286"/>
      <c r="LW439" s="286"/>
      <c r="LX439" s="286"/>
      <c r="LY439" s="286"/>
      <c r="LZ439" s="286"/>
      <c r="MA439" s="286"/>
      <c r="MB439" s="286"/>
      <c r="MC439" s="286"/>
      <c r="MD439" s="286"/>
      <c r="ME439" s="286"/>
      <c r="MF439" s="286"/>
      <c r="MG439" s="286"/>
      <c r="MH439" s="286"/>
      <c r="MI439" s="286"/>
      <c r="MJ439" s="286"/>
      <c r="MK439" s="286"/>
      <c r="ML439" s="286"/>
      <c r="MM439" s="286"/>
      <c r="MN439" s="286"/>
      <c r="MO439" s="286"/>
      <c r="MP439" s="286"/>
      <c r="MQ439" s="286"/>
      <c r="MR439" s="286"/>
      <c r="MS439" s="286"/>
      <c r="MT439" s="286"/>
      <c r="MU439" s="286"/>
      <c r="MV439" s="286"/>
      <c r="MW439" s="286"/>
      <c r="MX439" s="286"/>
      <c r="MY439" s="286"/>
      <c r="MZ439" s="286"/>
      <c r="NA439" s="286"/>
      <c r="NB439" s="286"/>
      <c r="NC439" s="286"/>
      <c r="ND439" s="286"/>
      <c r="NE439" s="286"/>
      <c r="NF439" s="286"/>
      <c r="NG439" s="286"/>
      <c r="NH439" s="286"/>
      <c r="NI439" s="286"/>
      <c r="NJ439" s="286"/>
      <c r="NK439" s="286"/>
      <c r="NL439" s="286"/>
      <c r="NM439" s="286"/>
      <c r="NN439" s="286"/>
      <c r="NO439" s="286"/>
      <c r="NP439" s="286"/>
      <c r="NQ439" s="286"/>
      <c r="NR439" s="286"/>
      <c r="NS439" s="286"/>
      <c r="NT439" s="286"/>
      <c r="NU439" s="286"/>
      <c r="NV439" s="286"/>
      <c r="NW439" s="286"/>
      <c r="NX439" s="286"/>
      <c r="NY439" s="286"/>
      <c r="NZ439" s="286"/>
      <c r="OA439" s="286"/>
      <c r="OB439" s="286"/>
      <c r="OC439" s="286"/>
      <c r="OD439" s="286"/>
      <c r="OE439" s="286"/>
      <c r="OF439" s="286"/>
      <c r="OG439" s="286"/>
      <c r="OH439" s="286"/>
      <c r="OI439" s="286"/>
      <c r="OJ439" s="286"/>
      <c r="OK439" s="286"/>
      <c r="OL439" s="286"/>
      <c r="OM439" s="286"/>
      <c r="ON439" s="286"/>
      <c r="OO439" s="286"/>
      <c r="OP439" s="286"/>
      <c r="OQ439" s="286"/>
      <c r="OR439" s="286"/>
      <c r="OS439" s="286"/>
      <c r="OT439" s="286"/>
      <c r="OU439" s="286"/>
      <c r="OV439" s="286"/>
      <c r="OW439" s="286"/>
      <c r="OX439" s="286"/>
      <c r="OY439" s="286"/>
      <c r="OZ439" s="286"/>
      <c r="PA439" s="286"/>
      <c r="PB439" s="286"/>
      <c r="PC439" s="286"/>
      <c r="PD439" s="286"/>
      <c r="PE439" s="286"/>
      <c r="PF439" s="286"/>
      <c r="PG439" s="286"/>
      <c r="PH439" s="286"/>
      <c r="PI439" s="286"/>
      <c r="PJ439" s="286"/>
      <c r="PK439" s="286"/>
      <c r="PL439" s="286"/>
      <c r="PM439" s="286"/>
      <c r="PN439" s="286"/>
      <c r="PO439" s="286"/>
      <c r="PP439" s="286"/>
      <c r="PQ439" s="286"/>
      <c r="PR439" s="286"/>
      <c r="PS439" s="286"/>
      <c r="PT439" s="286"/>
      <c r="PU439" s="286"/>
      <c r="PV439" s="286"/>
      <c r="PW439" s="286"/>
      <c r="PX439" s="286"/>
      <c r="PY439" s="286"/>
      <c r="PZ439" s="286"/>
      <c r="QA439" s="286"/>
      <c r="QB439" s="286"/>
      <c r="QC439" s="286"/>
      <c r="QD439" s="286"/>
      <c r="QE439" s="286"/>
      <c r="QF439" s="286"/>
      <c r="QG439" s="286"/>
      <c r="QH439" s="286"/>
      <c r="QI439" s="286"/>
      <c r="QJ439" s="286"/>
      <c r="QK439" s="286"/>
      <c r="QL439" s="286"/>
      <c r="QM439" s="286"/>
      <c r="QN439" s="286"/>
      <c r="QO439" s="286"/>
      <c r="QP439" s="286"/>
      <c r="QQ439" s="286"/>
      <c r="QR439" s="286"/>
      <c r="QS439" s="286"/>
      <c r="QT439" s="286"/>
      <c r="QU439" s="286"/>
      <c r="QV439" s="286"/>
      <c r="QW439" s="286"/>
      <c r="QX439" s="286"/>
      <c r="QY439" s="286"/>
      <c r="QZ439" s="286"/>
      <c r="RA439" s="286"/>
      <c r="RB439" s="286"/>
      <c r="RC439" s="286"/>
      <c r="RD439" s="286"/>
      <c r="RE439" s="286"/>
      <c r="RF439" s="286"/>
      <c r="RG439" s="286"/>
      <c r="RH439" s="286"/>
      <c r="RI439" s="286"/>
      <c r="RJ439" s="286"/>
      <c r="RK439" s="286"/>
      <c r="RL439" s="286"/>
      <c r="RM439" s="286"/>
      <c r="RN439" s="286"/>
      <c r="RO439" s="286"/>
      <c r="RP439" s="286"/>
      <c r="RQ439" s="286"/>
      <c r="RR439" s="286"/>
      <c r="RS439" s="286"/>
      <c r="RT439" s="286"/>
      <c r="RU439" s="286"/>
      <c r="RV439" s="286"/>
      <c r="RW439" s="286"/>
      <c r="RX439" s="286"/>
      <c r="RY439" s="286"/>
      <c r="RZ439" s="286"/>
      <c r="SA439" s="286"/>
      <c r="SB439" s="286"/>
      <c r="SC439" s="286"/>
      <c r="SD439" s="286"/>
      <c r="SE439" s="286"/>
      <c r="SF439" s="286"/>
      <c r="SG439" s="286"/>
      <c r="SH439" s="286"/>
      <c r="SI439" s="286"/>
      <c r="SJ439" s="286"/>
      <c r="SK439" s="286"/>
      <c r="SL439" s="286"/>
      <c r="SM439" s="286"/>
      <c r="SN439" s="286"/>
      <c r="SO439" s="286"/>
      <c r="SP439" s="286"/>
      <c r="SQ439" s="286"/>
      <c r="SR439" s="286"/>
      <c r="SS439" s="286"/>
      <c r="ST439" s="286"/>
      <c r="SU439" s="286"/>
      <c r="SV439" s="286"/>
      <c r="SW439" s="286"/>
      <c r="SX439" s="286"/>
      <c r="SY439" s="286"/>
      <c r="SZ439" s="286"/>
      <c r="TA439" s="286"/>
      <c r="TB439" s="286"/>
      <c r="TC439" s="286"/>
      <c r="TD439" s="286"/>
      <c r="TE439" s="286"/>
      <c r="TF439" s="286"/>
      <c r="TG439" s="286"/>
      <c r="TH439" s="286"/>
      <c r="TI439" s="286"/>
      <c r="TJ439" s="286"/>
      <c r="TK439" s="286"/>
      <c r="TL439" s="286"/>
      <c r="TM439" s="286"/>
      <c r="TN439" s="286"/>
      <c r="TO439" s="286"/>
      <c r="TP439" s="286"/>
      <c r="TQ439" s="286"/>
      <c r="TR439" s="286"/>
      <c r="TS439" s="286"/>
      <c r="TT439" s="286"/>
      <c r="TU439" s="286"/>
      <c r="TV439" s="286"/>
      <c r="TW439" s="286"/>
      <c r="TX439" s="286"/>
      <c r="TY439" s="286"/>
      <c r="TZ439" s="286"/>
      <c r="UA439" s="286"/>
      <c r="UB439" s="286"/>
      <c r="UC439" s="286"/>
      <c r="UD439" s="286"/>
      <c r="UE439" s="286"/>
      <c r="UF439" s="286"/>
      <c r="UG439" s="286"/>
      <c r="UH439" s="286"/>
      <c r="UI439" s="286"/>
      <c r="UJ439" s="286"/>
      <c r="UK439" s="286"/>
      <c r="UL439" s="286"/>
      <c r="UM439" s="286"/>
      <c r="UN439" s="286"/>
      <c r="UO439" s="286"/>
      <c r="UP439" s="286"/>
      <c r="UQ439" s="286"/>
      <c r="UR439" s="286"/>
      <c r="US439" s="286"/>
      <c r="UT439" s="286"/>
      <c r="UU439" s="286"/>
      <c r="UV439" s="286"/>
      <c r="UW439" s="286"/>
      <c r="UX439" s="286"/>
      <c r="UY439" s="286"/>
      <c r="UZ439" s="286"/>
      <c r="VA439" s="286"/>
      <c r="VB439" s="286"/>
      <c r="VC439" s="286"/>
      <c r="VD439" s="286"/>
      <c r="VE439" s="286"/>
      <c r="VF439" s="286"/>
      <c r="VG439" s="286"/>
      <c r="VH439" s="286"/>
      <c r="VI439" s="286"/>
      <c r="VJ439" s="286"/>
      <c r="VK439" s="286"/>
      <c r="VL439" s="286"/>
      <c r="VM439" s="286"/>
      <c r="VN439" s="286"/>
      <c r="VO439" s="286"/>
      <c r="VP439" s="286"/>
      <c r="VQ439" s="286"/>
      <c r="VR439" s="286"/>
      <c r="VS439" s="286"/>
      <c r="VT439" s="286"/>
      <c r="VU439" s="286"/>
      <c r="VV439" s="286"/>
      <c r="VW439" s="286"/>
      <c r="VX439" s="286"/>
      <c r="VY439" s="286"/>
      <c r="VZ439" s="286"/>
      <c r="WA439" s="286"/>
      <c r="WB439" s="286"/>
      <c r="WC439" s="286"/>
    </row>
    <row r="440" spans="1:601" s="285" customFormat="1" ht="147.75" customHeight="1">
      <c r="A440" s="1073"/>
      <c r="B440" s="681"/>
      <c r="C440" s="651"/>
      <c r="D440" s="653"/>
      <c r="E440" s="294" t="s">
        <v>1073</v>
      </c>
      <c r="F440" s="295" t="s">
        <v>60</v>
      </c>
      <c r="G440" s="318" t="s">
        <v>1074</v>
      </c>
      <c r="H440" s="295" t="s">
        <v>31</v>
      </c>
      <c r="I440" s="383" t="s">
        <v>501</v>
      </c>
      <c r="J440" s="383" t="s">
        <v>32</v>
      </c>
      <c r="K440" s="315" t="s">
        <v>1071</v>
      </c>
      <c r="L440" s="383" t="s">
        <v>642</v>
      </c>
      <c r="M440" s="288">
        <v>9240900</v>
      </c>
      <c r="N440" s="288">
        <v>9240560.0500000007</v>
      </c>
      <c r="O440" s="292">
        <v>22200734.059999999</v>
      </c>
      <c r="P440" s="292">
        <v>0</v>
      </c>
      <c r="Q440" s="288">
        <v>8000000</v>
      </c>
      <c r="R440" s="288">
        <v>8000000</v>
      </c>
      <c r="S440" s="530">
        <v>3</v>
      </c>
      <c r="BA440" s="286"/>
      <c r="BB440" s="286"/>
      <c r="BC440" s="286"/>
      <c r="BD440" s="286"/>
      <c r="BE440" s="286"/>
      <c r="BF440" s="286"/>
      <c r="BG440" s="286"/>
      <c r="BH440" s="286"/>
      <c r="BI440" s="286"/>
      <c r="BJ440" s="286"/>
      <c r="BK440" s="286"/>
      <c r="BL440" s="286"/>
      <c r="BM440" s="286"/>
      <c r="BN440" s="286"/>
      <c r="BO440" s="286"/>
      <c r="BP440" s="286"/>
      <c r="BQ440" s="286"/>
      <c r="BR440" s="286"/>
      <c r="BS440" s="286"/>
      <c r="BT440" s="286"/>
      <c r="BU440" s="286"/>
      <c r="BV440" s="286"/>
      <c r="BW440" s="286"/>
      <c r="BX440" s="286"/>
      <c r="BY440" s="286"/>
      <c r="BZ440" s="286"/>
      <c r="CA440" s="286"/>
      <c r="CB440" s="286"/>
      <c r="CC440" s="286"/>
      <c r="CD440" s="286"/>
      <c r="CE440" s="286"/>
      <c r="CF440" s="286"/>
      <c r="CG440" s="286"/>
      <c r="CH440" s="286"/>
      <c r="CI440" s="286"/>
      <c r="CJ440" s="286"/>
      <c r="CK440" s="286"/>
      <c r="CL440" s="286"/>
      <c r="CM440" s="286"/>
      <c r="CN440" s="286"/>
      <c r="CO440" s="286"/>
      <c r="CP440" s="286"/>
      <c r="CQ440" s="286"/>
      <c r="CR440" s="286"/>
      <c r="CS440" s="286"/>
      <c r="CT440" s="286"/>
      <c r="CU440" s="286"/>
      <c r="CV440" s="286"/>
      <c r="CW440" s="286"/>
      <c r="CX440" s="286"/>
      <c r="CY440" s="286"/>
      <c r="CZ440" s="286"/>
      <c r="DA440" s="286"/>
      <c r="DB440" s="286"/>
      <c r="DC440" s="286"/>
      <c r="DD440" s="286"/>
      <c r="DE440" s="286"/>
      <c r="DF440" s="286"/>
      <c r="DG440" s="286"/>
      <c r="DH440" s="286"/>
      <c r="DI440" s="286"/>
      <c r="DJ440" s="286"/>
      <c r="DK440" s="286"/>
      <c r="DL440" s="286"/>
      <c r="DM440" s="286"/>
      <c r="DN440" s="286"/>
      <c r="DO440" s="286"/>
      <c r="DP440" s="286"/>
      <c r="DQ440" s="286"/>
      <c r="DR440" s="286"/>
      <c r="DS440" s="286"/>
      <c r="DT440" s="286"/>
      <c r="DU440" s="286"/>
      <c r="DV440" s="286"/>
      <c r="DW440" s="286"/>
      <c r="DX440" s="286"/>
      <c r="DY440" s="286"/>
      <c r="DZ440" s="286"/>
      <c r="EA440" s="286"/>
      <c r="EB440" s="286"/>
      <c r="EC440" s="286"/>
      <c r="ED440" s="286"/>
      <c r="EE440" s="286"/>
      <c r="EF440" s="286"/>
      <c r="EG440" s="286"/>
      <c r="EH440" s="286"/>
      <c r="EI440" s="286"/>
      <c r="EJ440" s="286"/>
      <c r="EK440" s="286"/>
      <c r="EL440" s="286"/>
      <c r="EM440" s="286"/>
      <c r="EN440" s="286"/>
      <c r="EO440" s="286"/>
      <c r="EP440" s="286"/>
      <c r="EQ440" s="286"/>
      <c r="ER440" s="286"/>
      <c r="ES440" s="286"/>
      <c r="ET440" s="286"/>
      <c r="EU440" s="286"/>
      <c r="EV440" s="286"/>
      <c r="EW440" s="286"/>
      <c r="EX440" s="286"/>
      <c r="EY440" s="286"/>
      <c r="EZ440" s="286"/>
      <c r="FA440" s="286"/>
      <c r="FB440" s="286"/>
      <c r="FC440" s="286"/>
      <c r="FD440" s="286"/>
      <c r="FE440" s="286"/>
      <c r="FF440" s="286"/>
      <c r="FG440" s="286"/>
      <c r="FH440" s="286"/>
      <c r="FI440" s="286"/>
      <c r="FJ440" s="286"/>
      <c r="FK440" s="286"/>
      <c r="FL440" s="286"/>
      <c r="FM440" s="286"/>
      <c r="FN440" s="286"/>
      <c r="FO440" s="286"/>
      <c r="FP440" s="286"/>
      <c r="FQ440" s="286"/>
      <c r="FR440" s="286"/>
      <c r="FS440" s="286"/>
      <c r="FT440" s="286"/>
      <c r="FU440" s="286"/>
      <c r="FV440" s="286"/>
      <c r="FW440" s="286"/>
      <c r="FX440" s="286"/>
      <c r="FY440" s="286"/>
      <c r="FZ440" s="286"/>
      <c r="GA440" s="286"/>
      <c r="GB440" s="286"/>
      <c r="GC440" s="286"/>
      <c r="GD440" s="286"/>
      <c r="GE440" s="286"/>
      <c r="GF440" s="286"/>
      <c r="GG440" s="286"/>
      <c r="GH440" s="286"/>
      <c r="GI440" s="286"/>
      <c r="GJ440" s="286"/>
      <c r="GK440" s="286"/>
      <c r="GL440" s="286"/>
      <c r="GM440" s="286"/>
      <c r="GN440" s="286"/>
      <c r="GO440" s="286"/>
      <c r="GP440" s="286"/>
      <c r="GQ440" s="286"/>
      <c r="GR440" s="286"/>
      <c r="GS440" s="286"/>
      <c r="GT440" s="286"/>
      <c r="GU440" s="286"/>
      <c r="GV440" s="286"/>
      <c r="GW440" s="286"/>
      <c r="GX440" s="286"/>
      <c r="GY440" s="286"/>
      <c r="GZ440" s="286"/>
      <c r="HA440" s="286"/>
      <c r="HB440" s="286"/>
      <c r="HC440" s="286"/>
      <c r="HD440" s="286"/>
      <c r="HE440" s="286"/>
      <c r="HF440" s="286"/>
      <c r="HG440" s="286"/>
      <c r="HH440" s="286"/>
      <c r="HI440" s="286"/>
      <c r="HJ440" s="286"/>
      <c r="HK440" s="286"/>
      <c r="HL440" s="286"/>
      <c r="HM440" s="286"/>
      <c r="HN440" s="286"/>
      <c r="HO440" s="286"/>
      <c r="HP440" s="286"/>
      <c r="HQ440" s="286"/>
      <c r="HR440" s="286"/>
      <c r="HS440" s="286"/>
      <c r="HT440" s="286"/>
      <c r="HU440" s="286"/>
      <c r="HV440" s="286"/>
      <c r="HW440" s="286"/>
      <c r="HX440" s="286"/>
      <c r="HY440" s="286"/>
      <c r="HZ440" s="286"/>
      <c r="IA440" s="286"/>
      <c r="IB440" s="286"/>
      <c r="IC440" s="286"/>
      <c r="ID440" s="286"/>
      <c r="IE440" s="286"/>
      <c r="IF440" s="286"/>
      <c r="IG440" s="286"/>
      <c r="IH440" s="286"/>
      <c r="II440" s="286"/>
      <c r="IJ440" s="286"/>
      <c r="IK440" s="286"/>
      <c r="IL440" s="286"/>
      <c r="IM440" s="286"/>
      <c r="IN440" s="286"/>
      <c r="IO440" s="286"/>
      <c r="IP440" s="286"/>
      <c r="IQ440" s="286"/>
      <c r="IR440" s="286"/>
      <c r="IS440" s="286"/>
      <c r="IT440" s="286"/>
      <c r="IU440" s="286"/>
      <c r="IV440" s="286"/>
      <c r="IW440" s="286"/>
      <c r="IX440" s="286"/>
      <c r="IY440" s="286"/>
      <c r="IZ440" s="286"/>
      <c r="JA440" s="286"/>
      <c r="JB440" s="286"/>
      <c r="JC440" s="286"/>
      <c r="JD440" s="286"/>
      <c r="JE440" s="286"/>
      <c r="JF440" s="286"/>
      <c r="JG440" s="286"/>
      <c r="JH440" s="286"/>
      <c r="JI440" s="286"/>
      <c r="JJ440" s="286"/>
      <c r="JK440" s="286"/>
      <c r="JL440" s="286"/>
      <c r="JM440" s="286"/>
      <c r="JN440" s="286"/>
      <c r="JO440" s="286"/>
      <c r="JP440" s="286"/>
      <c r="JQ440" s="286"/>
      <c r="JR440" s="286"/>
      <c r="JS440" s="286"/>
      <c r="JT440" s="286"/>
      <c r="JU440" s="286"/>
      <c r="JV440" s="286"/>
      <c r="JW440" s="286"/>
      <c r="JX440" s="286"/>
      <c r="JY440" s="286"/>
      <c r="JZ440" s="286"/>
      <c r="KA440" s="286"/>
      <c r="KB440" s="286"/>
      <c r="KC440" s="286"/>
      <c r="KD440" s="286"/>
      <c r="KE440" s="286"/>
      <c r="KF440" s="286"/>
      <c r="KG440" s="286"/>
      <c r="KH440" s="286"/>
      <c r="KI440" s="286"/>
      <c r="KJ440" s="286"/>
      <c r="KK440" s="286"/>
      <c r="KL440" s="286"/>
      <c r="KM440" s="286"/>
      <c r="KN440" s="286"/>
      <c r="KO440" s="286"/>
      <c r="KP440" s="286"/>
      <c r="KQ440" s="286"/>
      <c r="KR440" s="286"/>
      <c r="KS440" s="286"/>
      <c r="KT440" s="286"/>
      <c r="KU440" s="286"/>
      <c r="KV440" s="286"/>
      <c r="KW440" s="286"/>
      <c r="KX440" s="286"/>
      <c r="KY440" s="286"/>
      <c r="KZ440" s="286"/>
      <c r="LA440" s="286"/>
      <c r="LB440" s="286"/>
      <c r="LC440" s="286"/>
      <c r="LD440" s="286"/>
      <c r="LE440" s="286"/>
      <c r="LF440" s="286"/>
      <c r="LG440" s="286"/>
      <c r="LH440" s="286"/>
      <c r="LI440" s="286"/>
      <c r="LJ440" s="286"/>
      <c r="LK440" s="286"/>
      <c r="LL440" s="286"/>
      <c r="LM440" s="286"/>
      <c r="LN440" s="286"/>
      <c r="LO440" s="286"/>
      <c r="LP440" s="286"/>
      <c r="LQ440" s="286"/>
      <c r="LR440" s="286"/>
      <c r="LS440" s="286"/>
      <c r="LT440" s="286"/>
      <c r="LU440" s="286"/>
      <c r="LV440" s="286"/>
      <c r="LW440" s="286"/>
      <c r="LX440" s="286"/>
      <c r="LY440" s="286"/>
      <c r="LZ440" s="286"/>
      <c r="MA440" s="286"/>
      <c r="MB440" s="286"/>
      <c r="MC440" s="286"/>
      <c r="MD440" s="286"/>
      <c r="ME440" s="286"/>
      <c r="MF440" s="286"/>
      <c r="MG440" s="286"/>
      <c r="MH440" s="286"/>
      <c r="MI440" s="286"/>
      <c r="MJ440" s="286"/>
      <c r="MK440" s="286"/>
      <c r="ML440" s="286"/>
      <c r="MM440" s="286"/>
      <c r="MN440" s="286"/>
      <c r="MO440" s="286"/>
      <c r="MP440" s="286"/>
      <c r="MQ440" s="286"/>
      <c r="MR440" s="286"/>
      <c r="MS440" s="286"/>
      <c r="MT440" s="286"/>
      <c r="MU440" s="286"/>
      <c r="MV440" s="286"/>
      <c r="MW440" s="286"/>
      <c r="MX440" s="286"/>
      <c r="MY440" s="286"/>
      <c r="MZ440" s="286"/>
      <c r="NA440" s="286"/>
      <c r="NB440" s="286"/>
      <c r="NC440" s="286"/>
      <c r="ND440" s="286"/>
      <c r="NE440" s="286"/>
      <c r="NF440" s="286"/>
      <c r="NG440" s="286"/>
      <c r="NH440" s="286"/>
      <c r="NI440" s="286"/>
      <c r="NJ440" s="286"/>
      <c r="NK440" s="286"/>
      <c r="NL440" s="286"/>
      <c r="NM440" s="286"/>
      <c r="NN440" s="286"/>
      <c r="NO440" s="286"/>
      <c r="NP440" s="286"/>
      <c r="NQ440" s="286"/>
      <c r="NR440" s="286"/>
      <c r="NS440" s="286"/>
      <c r="NT440" s="286"/>
      <c r="NU440" s="286"/>
      <c r="NV440" s="286"/>
      <c r="NW440" s="286"/>
      <c r="NX440" s="286"/>
      <c r="NY440" s="286"/>
      <c r="NZ440" s="286"/>
      <c r="OA440" s="286"/>
      <c r="OB440" s="286"/>
      <c r="OC440" s="286"/>
      <c r="OD440" s="286"/>
      <c r="OE440" s="286"/>
      <c r="OF440" s="286"/>
      <c r="OG440" s="286"/>
      <c r="OH440" s="286"/>
      <c r="OI440" s="286"/>
      <c r="OJ440" s="286"/>
      <c r="OK440" s="286"/>
      <c r="OL440" s="286"/>
      <c r="OM440" s="286"/>
      <c r="ON440" s="286"/>
      <c r="OO440" s="286"/>
      <c r="OP440" s="286"/>
      <c r="OQ440" s="286"/>
      <c r="OR440" s="286"/>
      <c r="OS440" s="286"/>
      <c r="OT440" s="286"/>
      <c r="OU440" s="286"/>
      <c r="OV440" s="286"/>
      <c r="OW440" s="286"/>
      <c r="OX440" s="286"/>
      <c r="OY440" s="286"/>
      <c r="OZ440" s="286"/>
      <c r="PA440" s="286"/>
      <c r="PB440" s="286"/>
      <c r="PC440" s="286"/>
      <c r="PD440" s="286"/>
      <c r="PE440" s="286"/>
      <c r="PF440" s="286"/>
      <c r="PG440" s="286"/>
      <c r="PH440" s="286"/>
      <c r="PI440" s="286"/>
      <c r="PJ440" s="286"/>
      <c r="PK440" s="286"/>
      <c r="PL440" s="286"/>
      <c r="PM440" s="286"/>
      <c r="PN440" s="286"/>
      <c r="PO440" s="286"/>
      <c r="PP440" s="286"/>
      <c r="PQ440" s="286"/>
      <c r="PR440" s="286"/>
      <c r="PS440" s="286"/>
      <c r="PT440" s="286"/>
      <c r="PU440" s="286"/>
      <c r="PV440" s="286"/>
      <c r="PW440" s="286"/>
      <c r="PX440" s="286"/>
      <c r="PY440" s="286"/>
      <c r="PZ440" s="286"/>
      <c r="QA440" s="286"/>
      <c r="QB440" s="286"/>
      <c r="QC440" s="286"/>
      <c r="QD440" s="286"/>
      <c r="QE440" s="286"/>
      <c r="QF440" s="286"/>
      <c r="QG440" s="286"/>
      <c r="QH440" s="286"/>
      <c r="QI440" s="286"/>
      <c r="QJ440" s="286"/>
      <c r="QK440" s="286"/>
      <c r="QL440" s="286"/>
      <c r="QM440" s="286"/>
      <c r="QN440" s="286"/>
      <c r="QO440" s="286"/>
      <c r="QP440" s="286"/>
      <c r="QQ440" s="286"/>
      <c r="QR440" s="286"/>
      <c r="QS440" s="286"/>
      <c r="QT440" s="286"/>
      <c r="QU440" s="286"/>
      <c r="QV440" s="286"/>
      <c r="QW440" s="286"/>
      <c r="QX440" s="286"/>
      <c r="QY440" s="286"/>
      <c r="QZ440" s="286"/>
      <c r="RA440" s="286"/>
      <c r="RB440" s="286"/>
      <c r="RC440" s="286"/>
      <c r="RD440" s="286"/>
      <c r="RE440" s="286"/>
      <c r="RF440" s="286"/>
      <c r="RG440" s="286"/>
      <c r="RH440" s="286"/>
      <c r="RI440" s="286"/>
      <c r="RJ440" s="286"/>
      <c r="RK440" s="286"/>
      <c r="RL440" s="286"/>
      <c r="RM440" s="286"/>
      <c r="RN440" s="286"/>
      <c r="RO440" s="286"/>
      <c r="RP440" s="286"/>
      <c r="RQ440" s="286"/>
      <c r="RR440" s="286"/>
      <c r="RS440" s="286"/>
      <c r="RT440" s="286"/>
      <c r="RU440" s="286"/>
      <c r="RV440" s="286"/>
      <c r="RW440" s="286"/>
      <c r="RX440" s="286"/>
      <c r="RY440" s="286"/>
      <c r="RZ440" s="286"/>
      <c r="SA440" s="286"/>
      <c r="SB440" s="286"/>
      <c r="SC440" s="286"/>
      <c r="SD440" s="286"/>
      <c r="SE440" s="286"/>
      <c r="SF440" s="286"/>
      <c r="SG440" s="286"/>
      <c r="SH440" s="286"/>
      <c r="SI440" s="286"/>
      <c r="SJ440" s="286"/>
      <c r="SK440" s="286"/>
      <c r="SL440" s="286"/>
      <c r="SM440" s="286"/>
      <c r="SN440" s="286"/>
      <c r="SO440" s="286"/>
      <c r="SP440" s="286"/>
      <c r="SQ440" s="286"/>
      <c r="SR440" s="286"/>
      <c r="SS440" s="286"/>
      <c r="ST440" s="286"/>
      <c r="SU440" s="286"/>
      <c r="SV440" s="286"/>
      <c r="SW440" s="286"/>
      <c r="SX440" s="286"/>
      <c r="SY440" s="286"/>
      <c r="SZ440" s="286"/>
      <c r="TA440" s="286"/>
      <c r="TB440" s="286"/>
      <c r="TC440" s="286"/>
      <c r="TD440" s="286"/>
      <c r="TE440" s="286"/>
      <c r="TF440" s="286"/>
      <c r="TG440" s="286"/>
      <c r="TH440" s="286"/>
      <c r="TI440" s="286"/>
      <c r="TJ440" s="286"/>
      <c r="TK440" s="286"/>
      <c r="TL440" s="286"/>
      <c r="TM440" s="286"/>
      <c r="TN440" s="286"/>
      <c r="TO440" s="286"/>
      <c r="TP440" s="286"/>
      <c r="TQ440" s="286"/>
      <c r="TR440" s="286"/>
      <c r="TS440" s="286"/>
      <c r="TT440" s="286"/>
      <c r="TU440" s="286"/>
      <c r="TV440" s="286"/>
      <c r="TW440" s="286"/>
      <c r="TX440" s="286"/>
      <c r="TY440" s="286"/>
      <c r="TZ440" s="286"/>
      <c r="UA440" s="286"/>
      <c r="UB440" s="286"/>
      <c r="UC440" s="286"/>
      <c r="UD440" s="286"/>
      <c r="UE440" s="286"/>
      <c r="UF440" s="286"/>
      <c r="UG440" s="286"/>
      <c r="UH440" s="286"/>
      <c r="UI440" s="286"/>
      <c r="UJ440" s="286"/>
      <c r="UK440" s="286"/>
      <c r="UL440" s="286"/>
      <c r="UM440" s="286"/>
      <c r="UN440" s="286"/>
      <c r="UO440" s="286"/>
      <c r="UP440" s="286"/>
      <c r="UQ440" s="286"/>
      <c r="UR440" s="286"/>
      <c r="US440" s="286"/>
      <c r="UT440" s="286"/>
      <c r="UU440" s="286"/>
      <c r="UV440" s="286"/>
      <c r="UW440" s="286"/>
      <c r="UX440" s="286"/>
      <c r="UY440" s="286"/>
      <c r="UZ440" s="286"/>
      <c r="VA440" s="286"/>
      <c r="VB440" s="286"/>
      <c r="VC440" s="286"/>
      <c r="VD440" s="286"/>
      <c r="VE440" s="286"/>
      <c r="VF440" s="286"/>
      <c r="VG440" s="286"/>
      <c r="VH440" s="286"/>
      <c r="VI440" s="286"/>
      <c r="VJ440" s="286"/>
      <c r="VK440" s="286"/>
      <c r="VL440" s="286"/>
      <c r="VM440" s="286"/>
      <c r="VN440" s="286"/>
      <c r="VO440" s="286"/>
      <c r="VP440" s="286"/>
      <c r="VQ440" s="286"/>
      <c r="VR440" s="286"/>
      <c r="VS440" s="286"/>
      <c r="VT440" s="286"/>
      <c r="VU440" s="286"/>
      <c r="VV440" s="286"/>
      <c r="VW440" s="286"/>
      <c r="VX440" s="286"/>
      <c r="VY440" s="286"/>
      <c r="VZ440" s="286"/>
      <c r="WA440" s="286"/>
      <c r="WB440" s="286"/>
      <c r="WC440" s="286"/>
    </row>
    <row r="441" spans="1:601" s="285" customFormat="1" ht="86.25" customHeight="1">
      <c r="A441" s="1073"/>
      <c r="B441" s="670" t="s">
        <v>1075</v>
      </c>
      <c r="C441" s="650" t="s">
        <v>1076</v>
      </c>
      <c r="D441" s="652" t="s">
        <v>1059</v>
      </c>
      <c r="E441" s="293" t="s">
        <v>1066</v>
      </c>
      <c r="F441" s="388" t="s">
        <v>60</v>
      </c>
      <c r="G441" s="389">
        <v>39814</v>
      </c>
      <c r="H441" s="388" t="s">
        <v>31</v>
      </c>
      <c r="I441" s="380" t="s">
        <v>501</v>
      </c>
      <c r="J441" s="380" t="s">
        <v>32</v>
      </c>
      <c r="K441" s="381" t="s">
        <v>518</v>
      </c>
      <c r="L441" s="380" t="s">
        <v>35</v>
      </c>
      <c r="M441" s="284">
        <f>M442</f>
        <v>6574210</v>
      </c>
      <c r="N441" s="284">
        <f t="shared" ref="N441:R441" si="28">N442</f>
        <v>6574207.5700000003</v>
      </c>
      <c r="O441" s="284">
        <f t="shared" si="28"/>
        <v>258023.38</v>
      </c>
      <c r="P441" s="284">
        <f t="shared" si="28"/>
        <v>6562720</v>
      </c>
      <c r="Q441" s="284">
        <f t="shared" si="28"/>
        <v>0</v>
      </c>
      <c r="R441" s="284">
        <f t="shared" si="28"/>
        <v>0</v>
      </c>
      <c r="S441" s="531"/>
      <c r="BA441" s="286"/>
      <c r="BB441" s="286"/>
      <c r="BC441" s="286"/>
      <c r="BD441" s="286"/>
      <c r="BE441" s="286"/>
      <c r="BF441" s="286"/>
      <c r="BG441" s="286"/>
      <c r="BH441" s="286"/>
      <c r="BI441" s="286"/>
      <c r="BJ441" s="286"/>
      <c r="BK441" s="286"/>
      <c r="BL441" s="286"/>
      <c r="BM441" s="286"/>
      <c r="BN441" s="286"/>
      <c r="BO441" s="286"/>
      <c r="BP441" s="286"/>
      <c r="BQ441" s="286"/>
      <c r="BR441" s="286"/>
      <c r="BS441" s="286"/>
      <c r="BT441" s="286"/>
      <c r="BU441" s="286"/>
      <c r="BV441" s="286"/>
      <c r="BW441" s="286"/>
      <c r="BX441" s="286"/>
      <c r="BY441" s="286"/>
      <c r="BZ441" s="286"/>
      <c r="CA441" s="286"/>
      <c r="CB441" s="286"/>
      <c r="CC441" s="286"/>
      <c r="CD441" s="286"/>
      <c r="CE441" s="286"/>
      <c r="CF441" s="286"/>
      <c r="CG441" s="286"/>
      <c r="CH441" s="286"/>
      <c r="CI441" s="286"/>
      <c r="CJ441" s="286"/>
      <c r="CK441" s="286"/>
      <c r="CL441" s="286"/>
      <c r="CM441" s="286"/>
      <c r="CN441" s="286"/>
      <c r="CO441" s="286"/>
      <c r="CP441" s="286"/>
      <c r="CQ441" s="286"/>
      <c r="CR441" s="286"/>
      <c r="CS441" s="286"/>
      <c r="CT441" s="286"/>
      <c r="CU441" s="286"/>
      <c r="CV441" s="286"/>
      <c r="CW441" s="286"/>
      <c r="CX441" s="286"/>
      <c r="CY441" s="286"/>
      <c r="CZ441" s="286"/>
      <c r="DA441" s="286"/>
      <c r="DB441" s="286"/>
      <c r="DC441" s="286"/>
      <c r="DD441" s="286"/>
      <c r="DE441" s="286"/>
      <c r="DF441" s="286"/>
      <c r="DG441" s="286"/>
      <c r="DH441" s="286"/>
      <c r="DI441" s="286"/>
      <c r="DJ441" s="286"/>
      <c r="DK441" s="286"/>
      <c r="DL441" s="286"/>
      <c r="DM441" s="286"/>
      <c r="DN441" s="286"/>
      <c r="DO441" s="286"/>
      <c r="DP441" s="286"/>
      <c r="DQ441" s="286"/>
      <c r="DR441" s="286"/>
      <c r="DS441" s="286"/>
      <c r="DT441" s="286"/>
      <c r="DU441" s="286"/>
      <c r="DV441" s="286"/>
      <c r="DW441" s="286"/>
      <c r="DX441" s="286"/>
      <c r="DY441" s="286"/>
      <c r="DZ441" s="286"/>
      <c r="EA441" s="286"/>
      <c r="EB441" s="286"/>
      <c r="EC441" s="286"/>
      <c r="ED441" s="286"/>
      <c r="EE441" s="286"/>
      <c r="EF441" s="286"/>
      <c r="EG441" s="286"/>
      <c r="EH441" s="286"/>
      <c r="EI441" s="286"/>
      <c r="EJ441" s="286"/>
      <c r="EK441" s="286"/>
      <c r="EL441" s="286"/>
      <c r="EM441" s="286"/>
      <c r="EN441" s="286"/>
      <c r="EO441" s="286"/>
      <c r="EP441" s="286"/>
      <c r="EQ441" s="286"/>
      <c r="ER441" s="286"/>
      <c r="ES441" s="286"/>
      <c r="ET441" s="286"/>
      <c r="EU441" s="286"/>
      <c r="EV441" s="286"/>
      <c r="EW441" s="286"/>
      <c r="EX441" s="286"/>
      <c r="EY441" s="286"/>
      <c r="EZ441" s="286"/>
      <c r="FA441" s="286"/>
      <c r="FB441" s="286"/>
      <c r="FC441" s="286"/>
      <c r="FD441" s="286"/>
      <c r="FE441" s="286"/>
      <c r="FF441" s="286"/>
      <c r="FG441" s="286"/>
      <c r="FH441" s="286"/>
      <c r="FI441" s="286"/>
      <c r="FJ441" s="286"/>
      <c r="FK441" s="286"/>
      <c r="FL441" s="286"/>
      <c r="FM441" s="286"/>
      <c r="FN441" s="286"/>
      <c r="FO441" s="286"/>
      <c r="FP441" s="286"/>
      <c r="FQ441" s="286"/>
      <c r="FR441" s="286"/>
      <c r="FS441" s="286"/>
      <c r="FT441" s="286"/>
      <c r="FU441" s="286"/>
      <c r="FV441" s="286"/>
      <c r="FW441" s="286"/>
      <c r="FX441" s="286"/>
      <c r="FY441" s="286"/>
      <c r="FZ441" s="286"/>
      <c r="GA441" s="286"/>
      <c r="GB441" s="286"/>
      <c r="GC441" s="286"/>
      <c r="GD441" s="286"/>
      <c r="GE441" s="286"/>
      <c r="GF441" s="286"/>
      <c r="GG441" s="286"/>
      <c r="GH441" s="286"/>
      <c r="GI441" s="286"/>
      <c r="GJ441" s="286"/>
      <c r="GK441" s="286"/>
      <c r="GL441" s="286"/>
      <c r="GM441" s="286"/>
      <c r="GN441" s="286"/>
      <c r="GO441" s="286"/>
      <c r="GP441" s="286"/>
      <c r="GQ441" s="286"/>
      <c r="GR441" s="286"/>
      <c r="GS441" s="286"/>
      <c r="GT441" s="286"/>
      <c r="GU441" s="286"/>
      <c r="GV441" s="286"/>
      <c r="GW441" s="286"/>
      <c r="GX441" s="286"/>
      <c r="GY441" s="286"/>
      <c r="GZ441" s="286"/>
      <c r="HA441" s="286"/>
      <c r="HB441" s="286"/>
      <c r="HC441" s="286"/>
      <c r="HD441" s="286"/>
      <c r="HE441" s="286"/>
      <c r="HF441" s="286"/>
      <c r="HG441" s="286"/>
      <c r="HH441" s="286"/>
      <c r="HI441" s="286"/>
      <c r="HJ441" s="286"/>
      <c r="HK441" s="286"/>
      <c r="HL441" s="286"/>
      <c r="HM441" s="286"/>
      <c r="HN441" s="286"/>
      <c r="HO441" s="286"/>
      <c r="HP441" s="286"/>
      <c r="HQ441" s="286"/>
      <c r="HR441" s="286"/>
      <c r="HS441" s="286"/>
      <c r="HT441" s="286"/>
      <c r="HU441" s="286"/>
      <c r="HV441" s="286"/>
      <c r="HW441" s="286"/>
      <c r="HX441" s="286"/>
      <c r="HY441" s="286"/>
      <c r="HZ441" s="286"/>
      <c r="IA441" s="286"/>
      <c r="IB441" s="286"/>
      <c r="IC441" s="286"/>
      <c r="ID441" s="286"/>
      <c r="IE441" s="286"/>
      <c r="IF441" s="286"/>
      <c r="IG441" s="286"/>
      <c r="IH441" s="286"/>
      <c r="II441" s="286"/>
      <c r="IJ441" s="286"/>
      <c r="IK441" s="286"/>
      <c r="IL441" s="286"/>
      <c r="IM441" s="286"/>
      <c r="IN441" s="286"/>
      <c r="IO441" s="286"/>
      <c r="IP441" s="286"/>
      <c r="IQ441" s="286"/>
      <c r="IR441" s="286"/>
      <c r="IS441" s="286"/>
      <c r="IT441" s="286"/>
      <c r="IU441" s="286"/>
      <c r="IV441" s="286"/>
      <c r="IW441" s="286"/>
      <c r="IX441" s="286"/>
      <c r="IY441" s="286"/>
      <c r="IZ441" s="286"/>
      <c r="JA441" s="286"/>
      <c r="JB441" s="286"/>
      <c r="JC441" s="286"/>
      <c r="JD441" s="286"/>
      <c r="JE441" s="286"/>
      <c r="JF441" s="286"/>
      <c r="JG441" s="286"/>
      <c r="JH441" s="286"/>
      <c r="JI441" s="286"/>
      <c r="JJ441" s="286"/>
      <c r="JK441" s="286"/>
      <c r="JL441" s="286"/>
      <c r="JM441" s="286"/>
      <c r="JN441" s="286"/>
      <c r="JO441" s="286"/>
      <c r="JP441" s="286"/>
      <c r="JQ441" s="286"/>
      <c r="JR441" s="286"/>
      <c r="JS441" s="286"/>
      <c r="JT441" s="286"/>
      <c r="JU441" s="286"/>
      <c r="JV441" s="286"/>
      <c r="JW441" s="286"/>
      <c r="JX441" s="286"/>
      <c r="JY441" s="286"/>
      <c r="JZ441" s="286"/>
      <c r="KA441" s="286"/>
      <c r="KB441" s="286"/>
      <c r="KC441" s="286"/>
      <c r="KD441" s="286"/>
      <c r="KE441" s="286"/>
      <c r="KF441" s="286"/>
      <c r="KG441" s="286"/>
      <c r="KH441" s="286"/>
      <c r="KI441" s="286"/>
      <c r="KJ441" s="286"/>
      <c r="KK441" s="286"/>
      <c r="KL441" s="286"/>
      <c r="KM441" s="286"/>
      <c r="KN441" s="286"/>
      <c r="KO441" s="286"/>
      <c r="KP441" s="286"/>
      <c r="KQ441" s="286"/>
      <c r="KR441" s="286"/>
      <c r="KS441" s="286"/>
      <c r="KT441" s="286"/>
      <c r="KU441" s="286"/>
      <c r="KV441" s="286"/>
      <c r="KW441" s="286"/>
      <c r="KX441" s="286"/>
      <c r="KY441" s="286"/>
      <c r="KZ441" s="286"/>
      <c r="LA441" s="286"/>
      <c r="LB441" s="286"/>
      <c r="LC441" s="286"/>
      <c r="LD441" s="286"/>
      <c r="LE441" s="286"/>
      <c r="LF441" s="286"/>
      <c r="LG441" s="286"/>
      <c r="LH441" s="286"/>
      <c r="LI441" s="286"/>
      <c r="LJ441" s="286"/>
      <c r="LK441" s="286"/>
      <c r="LL441" s="286"/>
      <c r="LM441" s="286"/>
      <c r="LN441" s="286"/>
      <c r="LO441" s="286"/>
      <c r="LP441" s="286"/>
      <c r="LQ441" s="286"/>
      <c r="LR441" s="286"/>
      <c r="LS441" s="286"/>
      <c r="LT441" s="286"/>
      <c r="LU441" s="286"/>
      <c r="LV441" s="286"/>
      <c r="LW441" s="286"/>
      <c r="LX441" s="286"/>
      <c r="LY441" s="286"/>
      <c r="LZ441" s="286"/>
      <c r="MA441" s="286"/>
      <c r="MB441" s="286"/>
      <c r="MC441" s="286"/>
      <c r="MD441" s="286"/>
      <c r="ME441" s="286"/>
      <c r="MF441" s="286"/>
      <c r="MG441" s="286"/>
      <c r="MH441" s="286"/>
      <c r="MI441" s="286"/>
      <c r="MJ441" s="286"/>
      <c r="MK441" s="286"/>
      <c r="ML441" s="286"/>
      <c r="MM441" s="286"/>
      <c r="MN441" s="286"/>
      <c r="MO441" s="286"/>
      <c r="MP441" s="286"/>
      <c r="MQ441" s="286"/>
      <c r="MR441" s="286"/>
      <c r="MS441" s="286"/>
      <c r="MT441" s="286"/>
      <c r="MU441" s="286"/>
      <c r="MV441" s="286"/>
      <c r="MW441" s="286"/>
      <c r="MX441" s="286"/>
      <c r="MY441" s="286"/>
      <c r="MZ441" s="286"/>
      <c r="NA441" s="286"/>
      <c r="NB441" s="286"/>
      <c r="NC441" s="286"/>
      <c r="ND441" s="286"/>
      <c r="NE441" s="286"/>
      <c r="NF441" s="286"/>
      <c r="NG441" s="286"/>
      <c r="NH441" s="286"/>
      <c r="NI441" s="286"/>
      <c r="NJ441" s="286"/>
      <c r="NK441" s="286"/>
      <c r="NL441" s="286"/>
      <c r="NM441" s="286"/>
      <c r="NN441" s="286"/>
      <c r="NO441" s="286"/>
      <c r="NP441" s="286"/>
      <c r="NQ441" s="286"/>
      <c r="NR441" s="286"/>
      <c r="NS441" s="286"/>
      <c r="NT441" s="286"/>
      <c r="NU441" s="286"/>
      <c r="NV441" s="286"/>
      <c r="NW441" s="286"/>
      <c r="NX441" s="286"/>
      <c r="NY441" s="286"/>
      <c r="NZ441" s="286"/>
      <c r="OA441" s="286"/>
      <c r="OB441" s="286"/>
      <c r="OC441" s="286"/>
      <c r="OD441" s="286"/>
      <c r="OE441" s="286"/>
      <c r="OF441" s="286"/>
      <c r="OG441" s="286"/>
      <c r="OH441" s="286"/>
      <c r="OI441" s="286"/>
      <c r="OJ441" s="286"/>
      <c r="OK441" s="286"/>
      <c r="OL441" s="286"/>
      <c r="OM441" s="286"/>
      <c r="ON441" s="286"/>
      <c r="OO441" s="286"/>
      <c r="OP441" s="286"/>
      <c r="OQ441" s="286"/>
      <c r="OR441" s="286"/>
      <c r="OS441" s="286"/>
      <c r="OT441" s="286"/>
      <c r="OU441" s="286"/>
      <c r="OV441" s="286"/>
      <c r="OW441" s="286"/>
      <c r="OX441" s="286"/>
      <c r="OY441" s="286"/>
      <c r="OZ441" s="286"/>
      <c r="PA441" s="286"/>
      <c r="PB441" s="286"/>
      <c r="PC441" s="286"/>
      <c r="PD441" s="286"/>
      <c r="PE441" s="286"/>
      <c r="PF441" s="286"/>
      <c r="PG441" s="286"/>
      <c r="PH441" s="286"/>
      <c r="PI441" s="286"/>
      <c r="PJ441" s="286"/>
      <c r="PK441" s="286"/>
      <c r="PL441" s="286"/>
      <c r="PM441" s="286"/>
      <c r="PN441" s="286"/>
      <c r="PO441" s="286"/>
      <c r="PP441" s="286"/>
      <c r="PQ441" s="286"/>
      <c r="PR441" s="286"/>
      <c r="PS441" s="286"/>
      <c r="PT441" s="286"/>
      <c r="PU441" s="286"/>
      <c r="PV441" s="286"/>
      <c r="PW441" s="286"/>
      <c r="PX441" s="286"/>
      <c r="PY441" s="286"/>
      <c r="PZ441" s="286"/>
      <c r="QA441" s="286"/>
      <c r="QB441" s="286"/>
      <c r="QC441" s="286"/>
      <c r="QD441" s="286"/>
      <c r="QE441" s="286"/>
      <c r="QF441" s="286"/>
      <c r="QG441" s="286"/>
      <c r="QH441" s="286"/>
      <c r="QI441" s="286"/>
      <c r="QJ441" s="286"/>
      <c r="QK441" s="286"/>
      <c r="QL441" s="286"/>
      <c r="QM441" s="286"/>
      <c r="QN441" s="286"/>
      <c r="QO441" s="286"/>
      <c r="QP441" s="286"/>
      <c r="QQ441" s="286"/>
      <c r="QR441" s="286"/>
      <c r="QS441" s="286"/>
      <c r="QT441" s="286"/>
      <c r="QU441" s="286"/>
      <c r="QV441" s="286"/>
      <c r="QW441" s="286"/>
      <c r="QX441" s="286"/>
      <c r="QY441" s="286"/>
      <c r="QZ441" s="286"/>
      <c r="RA441" s="286"/>
      <c r="RB441" s="286"/>
      <c r="RC441" s="286"/>
      <c r="RD441" s="286"/>
      <c r="RE441" s="286"/>
      <c r="RF441" s="286"/>
      <c r="RG441" s="286"/>
      <c r="RH441" s="286"/>
      <c r="RI441" s="286"/>
      <c r="RJ441" s="286"/>
      <c r="RK441" s="286"/>
      <c r="RL441" s="286"/>
      <c r="RM441" s="286"/>
      <c r="RN441" s="286"/>
      <c r="RO441" s="286"/>
      <c r="RP441" s="286"/>
      <c r="RQ441" s="286"/>
      <c r="RR441" s="286"/>
      <c r="RS441" s="286"/>
      <c r="RT441" s="286"/>
      <c r="RU441" s="286"/>
      <c r="RV441" s="286"/>
      <c r="RW441" s="286"/>
      <c r="RX441" s="286"/>
      <c r="RY441" s="286"/>
      <c r="RZ441" s="286"/>
      <c r="SA441" s="286"/>
      <c r="SB441" s="286"/>
      <c r="SC441" s="286"/>
      <c r="SD441" s="286"/>
      <c r="SE441" s="286"/>
      <c r="SF441" s="286"/>
      <c r="SG441" s="286"/>
      <c r="SH441" s="286"/>
      <c r="SI441" s="286"/>
      <c r="SJ441" s="286"/>
      <c r="SK441" s="286"/>
      <c r="SL441" s="286"/>
      <c r="SM441" s="286"/>
      <c r="SN441" s="286"/>
      <c r="SO441" s="286"/>
      <c r="SP441" s="286"/>
      <c r="SQ441" s="286"/>
      <c r="SR441" s="286"/>
      <c r="SS441" s="286"/>
      <c r="ST441" s="286"/>
      <c r="SU441" s="286"/>
      <c r="SV441" s="286"/>
      <c r="SW441" s="286"/>
      <c r="SX441" s="286"/>
      <c r="SY441" s="286"/>
      <c r="SZ441" s="286"/>
      <c r="TA441" s="286"/>
      <c r="TB441" s="286"/>
      <c r="TC441" s="286"/>
      <c r="TD441" s="286"/>
      <c r="TE441" s="286"/>
      <c r="TF441" s="286"/>
      <c r="TG441" s="286"/>
      <c r="TH441" s="286"/>
      <c r="TI441" s="286"/>
      <c r="TJ441" s="286"/>
      <c r="TK441" s="286"/>
      <c r="TL441" s="286"/>
      <c r="TM441" s="286"/>
      <c r="TN441" s="286"/>
      <c r="TO441" s="286"/>
      <c r="TP441" s="286"/>
      <c r="TQ441" s="286"/>
      <c r="TR441" s="286"/>
      <c r="TS441" s="286"/>
      <c r="TT441" s="286"/>
      <c r="TU441" s="286"/>
      <c r="TV441" s="286"/>
      <c r="TW441" s="286"/>
      <c r="TX441" s="286"/>
      <c r="TY441" s="286"/>
      <c r="TZ441" s="286"/>
      <c r="UA441" s="286"/>
      <c r="UB441" s="286"/>
      <c r="UC441" s="286"/>
      <c r="UD441" s="286"/>
      <c r="UE441" s="286"/>
      <c r="UF441" s="286"/>
      <c r="UG441" s="286"/>
      <c r="UH441" s="286"/>
      <c r="UI441" s="286"/>
      <c r="UJ441" s="286"/>
      <c r="UK441" s="286"/>
      <c r="UL441" s="286"/>
      <c r="UM441" s="286"/>
      <c r="UN441" s="286"/>
      <c r="UO441" s="286"/>
      <c r="UP441" s="286"/>
      <c r="UQ441" s="286"/>
      <c r="UR441" s="286"/>
      <c r="US441" s="286"/>
      <c r="UT441" s="286"/>
      <c r="UU441" s="286"/>
      <c r="UV441" s="286"/>
      <c r="UW441" s="286"/>
      <c r="UX441" s="286"/>
      <c r="UY441" s="286"/>
      <c r="UZ441" s="286"/>
      <c r="VA441" s="286"/>
      <c r="VB441" s="286"/>
      <c r="VC441" s="286"/>
      <c r="VD441" s="286"/>
      <c r="VE441" s="286"/>
      <c r="VF441" s="286"/>
      <c r="VG441" s="286"/>
      <c r="VH441" s="286"/>
      <c r="VI441" s="286"/>
      <c r="VJ441" s="286"/>
      <c r="VK441" s="286"/>
      <c r="VL441" s="286"/>
      <c r="VM441" s="286"/>
      <c r="VN441" s="286"/>
      <c r="VO441" s="286"/>
      <c r="VP441" s="286"/>
      <c r="VQ441" s="286"/>
      <c r="VR441" s="286"/>
      <c r="VS441" s="286"/>
      <c r="VT441" s="286"/>
      <c r="VU441" s="286"/>
      <c r="VV441" s="286"/>
      <c r="VW441" s="286"/>
      <c r="VX441" s="286"/>
      <c r="VY441" s="286"/>
      <c r="VZ441" s="286"/>
      <c r="WA441" s="286"/>
      <c r="WB441" s="286"/>
      <c r="WC441" s="286"/>
    </row>
    <row r="442" spans="1:601" s="285" customFormat="1" ht="150.75" customHeight="1">
      <c r="A442" s="1073"/>
      <c r="B442" s="680"/>
      <c r="C442" s="669"/>
      <c r="D442" s="671"/>
      <c r="E442" s="294" t="s">
        <v>1077</v>
      </c>
      <c r="F442" s="295" t="s">
        <v>1078</v>
      </c>
      <c r="G442" s="318">
        <v>43831</v>
      </c>
      <c r="H442" s="295" t="s">
        <v>31</v>
      </c>
      <c r="I442" s="382" t="s">
        <v>501</v>
      </c>
      <c r="J442" s="382" t="s">
        <v>32</v>
      </c>
      <c r="K442" s="309" t="s">
        <v>518</v>
      </c>
      <c r="L442" s="382" t="s">
        <v>642</v>
      </c>
      <c r="M442" s="290">
        <v>6574210</v>
      </c>
      <c r="N442" s="290">
        <v>6574207.5700000003</v>
      </c>
      <c r="O442" s="290">
        <v>258023.38</v>
      </c>
      <c r="P442" s="290">
        <v>6562720</v>
      </c>
      <c r="Q442" s="290">
        <v>0</v>
      </c>
      <c r="R442" s="290">
        <v>0</v>
      </c>
      <c r="S442" s="528">
        <v>3</v>
      </c>
      <c r="BA442" s="286"/>
      <c r="BB442" s="286"/>
      <c r="BC442" s="286"/>
      <c r="BD442" s="286"/>
      <c r="BE442" s="286"/>
      <c r="BF442" s="286"/>
      <c r="BG442" s="286"/>
      <c r="BH442" s="286"/>
      <c r="BI442" s="286"/>
      <c r="BJ442" s="286"/>
      <c r="BK442" s="286"/>
      <c r="BL442" s="286"/>
      <c r="BM442" s="286"/>
      <c r="BN442" s="286"/>
      <c r="BO442" s="286"/>
      <c r="BP442" s="286"/>
      <c r="BQ442" s="286"/>
      <c r="BR442" s="286"/>
      <c r="BS442" s="286"/>
      <c r="BT442" s="286"/>
      <c r="BU442" s="286"/>
      <c r="BV442" s="286"/>
      <c r="BW442" s="286"/>
      <c r="BX442" s="286"/>
      <c r="BY442" s="286"/>
      <c r="BZ442" s="286"/>
      <c r="CA442" s="286"/>
      <c r="CB442" s="286"/>
      <c r="CC442" s="286"/>
      <c r="CD442" s="286"/>
      <c r="CE442" s="286"/>
      <c r="CF442" s="286"/>
      <c r="CG442" s="286"/>
      <c r="CH442" s="286"/>
      <c r="CI442" s="286"/>
      <c r="CJ442" s="286"/>
      <c r="CK442" s="286"/>
      <c r="CL442" s="286"/>
      <c r="CM442" s="286"/>
      <c r="CN442" s="286"/>
      <c r="CO442" s="286"/>
      <c r="CP442" s="286"/>
      <c r="CQ442" s="286"/>
      <c r="CR442" s="286"/>
      <c r="CS442" s="286"/>
      <c r="CT442" s="286"/>
      <c r="CU442" s="286"/>
      <c r="CV442" s="286"/>
      <c r="CW442" s="286"/>
      <c r="CX442" s="286"/>
      <c r="CY442" s="286"/>
      <c r="CZ442" s="286"/>
      <c r="DA442" s="286"/>
      <c r="DB442" s="286"/>
      <c r="DC442" s="286"/>
      <c r="DD442" s="286"/>
      <c r="DE442" s="286"/>
      <c r="DF442" s="286"/>
      <c r="DG442" s="286"/>
      <c r="DH442" s="286"/>
      <c r="DI442" s="286"/>
      <c r="DJ442" s="286"/>
      <c r="DK442" s="286"/>
      <c r="DL442" s="286"/>
      <c r="DM442" s="286"/>
      <c r="DN442" s="286"/>
      <c r="DO442" s="286"/>
      <c r="DP442" s="286"/>
      <c r="DQ442" s="286"/>
      <c r="DR442" s="286"/>
      <c r="DS442" s="286"/>
      <c r="DT442" s="286"/>
      <c r="DU442" s="286"/>
      <c r="DV442" s="286"/>
      <c r="DW442" s="286"/>
      <c r="DX442" s="286"/>
      <c r="DY442" s="286"/>
      <c r="DZ442" s="286"/>
      <c r="EA442" s="286"/>
      <c r="EB442" s="286"/>
      <c r="EC442" s="286"/>
      <c r="ED442" s="286"/>
      <c r="EE442" s="286"/>
      <c r="EF442" s="286"/>
      <c r="EG442" s="286"/>
      <c r="EH442" s="286"/>
      <c r="EI442" s="286"/>
      <c r="EJ442" s="286"/>
      <c r="EK442" s="286"/>
      <c r="EL442" s="286"/>
      <c r="EM442" s="286"/>
      <c r="EN442" s="286"/>
      <c r="EO442" s="286"/>
      <c r="EP442" s="286"/>
      <c r="EQ442" s="286"/>
      <c r="ER442" s="286"/>
      <c r="ES442" s="286"/>
      <c r="ET442" s="286"/>
      <c r="EU442" s="286"/>
      <c r="EV442" s="286"/>
      <c r="EW442" s="286"/>
      <c r="EX442" s="286"/>
      <c r="EY442" s="286"/>
      <c r="EZ442" s="286"/>
      <c r="FA442" s="286"/>
      <c r="FB442" s="286"/>
      <c r="FC442" s="286"/>
      <c r="FD442" s="286"/>
      <c r="FE442" s="286"/>
      <c r="FF442" s="286"/>
      <c r="FG442" s="286"/>
      <c r="FH442" s="286"/>
      <c r="FI442" s="286"/>
      <c r="FJ442" s="286"/>
      <c r="FK442" s="286"/>
      <c r="FL442" s="286"/>
      <c r="FM442" s="286"/>
      <c r="FN442" s="286"/>
      <c r="FO442" s="286"/>
      <c r="FP442" s="286"/>
      <c r="FQ442" s="286"/>
      <c r="FR442" s="286"/>
      <c r="FS442" s="286"/>
      <c r="FT442" s="286"/>
      <c r="FU442" s="286"/>
      <c r="FV442" s="286"/>
      <c r="FW442" s="286"/>
      <c r="FX442" s="286"/>
      <c r="FY442" s="286"/>
      <c r="FZ442" s="286"/>
      <c r="GA442" s="286"/>
      <c r="GB442" s="286"/>
      <c r="GC442" s="286"/>
      <c r="GD442" s="286"/>
      <c r="GE442" s="286"/>
      <c r="GF442" s="286"/>
      <c r="GG442" s="286"/>
      <c r="GH442" s="286"/>
      <c r="GI442" s="286"/>
      <c r="GJ442" s="286"/>
      <c r="GK442" s="286"/>
      <c r="GL442" s="286"/>
      <c r="GM442" s="286"/>
      <c r="GN442" s="286"/>
      <c r="GO442" s="286"/>
      <c r="GP442" s="286"/>
      <c r="GQ442" s="286"/>
      <c r="GR442" s="286"/>
      <c r="GS442" s="286"/>
      <c r="GT442" s="286"/>
      <c r="GU442" s="286"/>
      <c r="GV442" s="286"/>
      <c r="GW442" s="286"/>
      <c r="GX442" s="286"/>
      <c r="GY442" s="286"/>
      <c r="GZ442" s="286"/>
      <c r="HA442" s="286"/>
      <c r="HB442" s="286"/>
      <c r="HC442" s="286"/>
      <c r="HD442" s="286"/>
      <c r="HE442" s="286"/>
      <c r="HF442" s="286"/>
      <c r="HG442" s="286"/>
      <c r="HH442" s="286"/>
      <c r="HI442" s="286"/>
      <c r="HJ442" s="286"/>
      <c r="HK442" s="286"/>
      <c r="HL442" s="286"/>
      <c r="HM442" s="286"/>
      <c r="HN442" s="286"/>
      <c r="HO442" s="286"/>
      <c r="HP442" s="286"/>
      <c r="HQ442" s="286"/>
      <c r="HR442" s="286"/>
      <c r="HS442" s="286"/>
      <c r="HT442" s="286"/>
      <c r="HU442" s="286"/>
      <c r="HV442" s="286"/>
      <c r="HW442" s="286"/>
      <c r="HX442" s="286"/>
      <c r="HY442" s="286"/>
      <c r="HZ442" s="286"/>
      <c r="IA442" s="286"/>
      <c r="IB442" s="286"/>
      <c r="IC442" s="286"/>
      <c r="ID442" s="286"/>
      <c r="IE442" s="286"/>
      <c r="IF442" s="286"/>
      <c r="IG442" s="286"/>
      <c r="IH442" s="286"/>
      <c r="II442" s="286"/>
      <c r="IJ442" s="286"/>
      <c r="IK442" s="286"/>
      <c r="IL442" s="286"/>
      <c r="IM442" s="286"/>
      <c r="IN442" s="286"/>
      <c r="IO442" s="286"/>
      <c r="IP442" s="286"/>
      <c r="IQ442" s="286"/>
      <c r="IR442" s="286"/>
      <c r="IS442" s="286"/>
      <c r="IT442" s="286"/>
      <c r="IU442" s="286"/>
      <c r="IV442" s="286"/>
      <c r="IW442" s="286"/>
      <c r="IX442" s="286"/>
      <c r="IY442" s="286"/>
      <c r="IZ442" s="286"/>
      <c r="JA442" s="286"/>
      <c r="JB442" s="286"/>
      <c r="JC442" s="286"/>
      <c r="JD442" s="286"/>
      <c r="JE442" s="286"/>
      <c r="JF442" s="286"/>
      <c r="JG442" s="286"/>
      <c r="JH442" s="286"/>
      <c r="JI442" s="286"/>
      <c r="JJ442" s="286"/>
      <c r="JK442" s="286"/>
      <c r="JL442" s="286"/>
      <c r="JM442" s="286"/>
      <c r="JN442" s="286"/>
      <c r="JO442" s="286"/>
      <c r="JP442" s="286"/>
      <c r="JQ442" s="286"/>
      <c r="JR442" s="286"/>
      <c r="JS442" s="286"/>
      <c r="JT442" s="286"/>
      <c r="JU442" s="286"/>
      <c r="JV442" s="286"/>
      <c r="JW442" s="286"/>
      <c r="JX442" s="286"/>
      <c r="JY442" s="286"/>
      <c r="JZ442" s="286"/>
      <c r="KA442" s="286"/>
      <c r="KB442" s="286"/>
      <c r="KC442" s="286"/>
      <c r="KD442" s="286"/>
      <c r="KE442" s="286"/>
      <c r="KF442" s="286"/>
      <c r="KG442" s="286"/>
      <c r="KH442" s="286"/>
      <c r="KI442" s="286"/>
      <c r="KJ442" s="286"/>
      <c r="KK442" s="286"/>
      <c r="KL442" s="286"/>
      <c r="KM442" s="286"/>
      <c r="KN442" s="286"/>
      <c r="KO442" s="286"/>
      <c r="KP442" s="286"/>
      <c r="KQ442" s="286"/>
      <c r="KR442" s="286"/>
      <c r="KS442" s="286"/>
      <c r="KT442" s="286"/>
      <c r="KU442" s="286"/>
      <c r="KV442" s="286"/>
      <c r="KW442" s="286"/>
      <c r="KX442" s="286"/>
      <c r="KY442" s="286"/>
      <c r="KZ442" s="286"/>
      <c r="LA442" s="286"/>
      <c r="LB442" s="286"/>
      <c r="LC442" s="286"/>
      <c r="LD442" s="286"/>
      <c r="LE442" s="286"/>
      <c r="LF442" s="286"/>
      <c r="LG442" s="286"/>
      <c r="LH442" s="286"/>
      <c r="LI442" s="286"/>
      <c r="LJ442" s="286"/>
      <c r="LK442" s="286"/>
      <c r="LL442" s="286"/>
      <c r="LM442" s="286"/>
      <c r="LN442" s="286"/>
      <c r="LO442" s="286"/>
      <c r="LP442" s="286"/>
      <c r="LQ442" s="286"/>
      <c r="LR442" s="286"/>
      <c r="LS442" s="286"/>
      <c r="LT442" s="286"/>
      <c r="LU442" s="286"/>
      <c r="LV442" s="286"/>
      <c r="LW442" s="286"/>
      <c r="LX442" s="286"/>
      <c r="LY442" s="286"/>
      <c r="LZ442" s="286"/>
      <c r="MA442" s="286"/>
      <c r="MB442" s="286"/>
      <c r="MC442" s="286"/>
      <c r="MD442" s="286"/>
      <c r="ME442" s="286"/>
      <c r="MF442" s="286"/>
      <c r="MG442" s="286"/>
      <c r="MH442" s="286"/>
      <c r="MI442" s="286"/>
      <c r="MJ442" s="286"/>
      <c r="MK442" s="286"/>
      <c r="ML442" s="286"/>
      <c r="MM442" s="286"/>
      <c r="MN442" s="286"/>
      <c r="MO442" s="286"/>
      <c r="MP442" s="286"/>
      <c r="MQ442" s="286"/>
      <c r="MR442" s="286"/>
      <c r="MS442" s="286"/>
      <c r="MT442" s="286"/>
      <c r="MU442" s="286"/>
      <c r="MV442" s="286"/>
      <c r="MW442" s="286"/>
      <c r="MX442" s="286"/>
      <c r="MY442" s="286"/>
      <c r="MZ442" s="286"/>
      <c r="NA442" s="286"/>
      <c r="NB442" s="286"/>
      <c r="NC442" s="286"/>
      <c r="ND442" s="286"/>
      <c r="NE442" s="286"/>
      <c r="NF442" s="286"/>
      <c r="NG442" s="286"/>
      <c r="NH442" s="286"/>
      <c r="NI442" s="286"/>
      <c r="NJ442" s="286"/>
      <c r="NK442" s="286"/>
      <c r="NL442" s="286"/>
      <c r="NM442" s="286"/>
      <c r="NN442" s="286"/>
      <c r="NO442" s="286"/>
      <c r="NP442" s="286"/>
      <c r="NQ442" s="286"/>
      <c r="NR442" s="286"/>
      <c r="NS442" s="286"/>
      <c r="NT442" s="286"/>
      <c r="NU442" s="286"/>
      <c r="NV442" s="286"/>
      <c r="NW442" s="286"/>
      <c r="NX442" s="286"/>
      <c r="NY442" s="286"/>
      <c r="NZ442" s="286"/>
      <c r="OA442" s="286"/>
      <c r="OB442" s="286"/>
      <c r="OC442" s="286"/>
      <c r="OD442" s="286"/>
      <c r="OE442" s="286"/>
      <c r="OF442" s="286"/>
      <c r="OG442" s="286"/>
      <c r="OH442" s="286"/>
      <c r="OI442" s="286"/>
      <c r="OJ442" s="286"/>
      <c r="OK442" s="286"/>
      <c r="OL442" s="286"/>
      <c r="OM442" s="286"/>
      <c r="ON442" s="286"/>
      <c r="OO442" s="286"/>
      <c r="OP442" s="286"/>
      <c r="OQ442" s="286"/>
      <c r="OR442" s="286"/>
      <c r="OS442" s="286"/>
      <c r="OT442" s="286"/>
      <c r="OU442" s="286"/>
      <c r="OV442" s="286"/>
      <c r="OW442" s="286"/>
      <c r="OX442" s="286"/>
      <c r="OY442" s="286"/>
      <c r="OZ442" s="286"/>
      <c r="PA442" s="286"/>
      <c r="PB442" s="286"/>
      <c r="PC442" s="286"/>
      <c r="PD442" s="286"/>
      <c r="PE442" s="286"/>
      <c r="PF442" s="286"/>
      <c r="PG442" s="286"/>
      <c r="PH442" s="286"/>
      <c r="PI442" s="286"/>
      <c r="PJ442" s="286"/>
      <c r="PK442" s="286"/>
      <c r="PL442" s="286"/>
      <c r="PM442" s="286"/>
      <c r="PN442" s="286"/>
      <c r="PO442" s="286"/>
      <c r="PP442" s="286"/>
      <c r="PQ442" s="286"/>
      <c r="PR442" s="286"/>
      <c r="PS442" s="286"/>
      <c r="PT442" s="286"/>
      <c r="PU442" s="286"/>
      <c r="PV442" s="286"/>
      <c r="PW442" s="286"/>
      <c r="PX442" s="286"/>
      <c r="PY442" s="286"/>
      <c r="PZ442" s="286"/>
      <c r="QA442" s="286"/>
      <c r="QB442" s="286"/>
      <c r="QC442" s="286"/>
      <c r="QD442" s="286"/>
      <c r="QE442" s="286"/>
      <c r="QF442" s="286"/>
      <c r="QG442" s="286"/>
      <c r="QH442" s="286"/>
      <c r="QI442" s="286"/>
      <c r="QJ442" s="286"/>
      <c r="QK442" s="286"/>
      <c r="QL442" s="286"/>
      <c r="QM442" s="286"/>
      <c r="QN442" s="286"/>
      <c r="QO442" s="286"/>
      <c r="QP442" s="286"/>
      <c r="QQ442" s="286"/>
      <c r="QR442" s="286"/>
      <c r="QS442" s="286"/>
      <c r="QT442" s="286"/>
      <c r="QU442" s="286"/>
      <c r="QV442" s="286"/>
      <c r="QW442" s="286"/>
      <c r="QX442" s="286"/>
      <c r="QY442" s="286"/>
      <c r="QZ442" s="286"/>
      <c r="RA442" s="286"/>
      <c r="RB442" s="286"/>
      <c r="RC442" s="286"/>
      <c r="RD442" s="286"/>
      <c r="RE442" s="286"/>
      <c r="RF442" s="286"/>
      <c r="RG442" s="286"/>
      <c r="RH442" s="286"/>
      <c r="RI442" s="286"/>
      <c r="RJ442" s="286"/>
      <c r="RK442" s="286"/>
      <c r="RL442" s="286"/>
      <c r="RM442" s="286"/>
      <c r="RN442" s="286"/>
      <c r="RO442" s="286"/>
      <c r="RP442" s="286"/>
      <c r="RQ442" s="286"/>
      <c r="RR442" s="286"/>
      <c r="RS442" s="286"/>
      <c r="RT442" s="286"/>
      <c r="RU442" s="286"/>
      <c r="RV442" s="286"/>
      <c r="RW442" s="286"/>
      <c r="RX442" s="286"/>
      <c r="RY442" s="286"/>
      <c r="RZ442" s="286"/>
      <c r="SA442" s="286"/>
      <c r="SB442" s="286"/>
      <c r="SC442" s="286"/>
      <c r="SD442" s="286"/>
      <c r="SE442" s="286"/>
      <c r="SF442" s="286"/>
      <c r="SG442" s="286"/>
      <c r="SH442" s="286"/>
      <c r="SI442" s="286"/>
      <c r="SJ442" s="286"/>
      <c r="SK442" s="286"/>
      <c r="SL442" s="286"/>
      <c r="SM442" s="286"/>
      <c r="SN442" s="286"/>
      <c r="SO442" s="286"/>
      <c r="SP442" s="286"/>
      <c r="SQ442" s="286"/>
      <c r="SR442" s="286"/>
      <c r="SS442" s="286"/>
      <c r="ST442" s="286"/>
      <c r="SU442" s="286"/>
      <c r="SV442" s="286"/>
      <c r="SW442" s="286"/>
      <c r="SX442" s="286"/>
      <c r="SY442" s="286"/>
      <c r="SZ442" s="286"/>
      <c r="TA442" s="286"/>
      <c r="TB442" s="286"/>
      <c r="TC442" s="286"/>
      <c r="TD442" s="286"/>
      <c r="TE442" s="286"/>
      <c r="TF442" s="286"/>
      <c r="TG442" s="286"/>
      <c r="TH442" s="286"/>
      <c r="TI442" s="286"/>
      <c r="TJ442" s="286"/>
      <c r="TK442" s="286"/>
      <c r="TL442" s="286"/>
      <c r="TM442" s="286"/>
      <c r="TN442" s="286"/>
      <c r="TO442" s="286"/>
      <c r="TP442" s="286"/>
      <c r="TQ442" s="286"/>
      <c r="TR442" s="286"/>
      <c r="TS442" s="286"/>
      <c r="TT442" s="286"/>
      <c r="TU442" s="286"/>
      <c r="TV442" s="286"/>
      <c r="TW442" s="286"/>
      <c r="TX442" s="286"/>
      <c r="TY442" s="286"/>
      <c r="TZ442" s="286"/>
      <c r="UA442" s="286"/>
      <c r="UB442" s="286"/>
      <c r="UC442" s="286"/>
      <c r="UD442" s="286"/>
      <c r="UE442" s="286"/>
      <c r="UF442" s="286"/>
      <c r="UG442" s="286"/>
      <c r="UH442" s="286"/>
      <c r="UI442" s="286"/>
      <c r="UJ442" s="286"/>
      <c r="UK442" s="286"/>
      <c r="UL442" s="286"/>
      <c r="UM442" s="286"/>
      <c r="UN442" s="286"/>
      <c r="UO442" s="286"/>
      <c r="UP442" s="286"/>
      <c r="UQ442" s="286"/>
      <c r="UR442" s="286"/>
      <c r="US442" s="286"/>
      <c r="UT442" s="286"/>
      <c r="UU442" s="286"/>
      <c r="UV442" s="286"/>
      <c r="UW442" s="286"/>
      <c r="UX442" s="286"/>
      <c r="UY442" s="286"/>
      <c r="UZ442" s="286"/>
      <c r="VA442" s="286"/>
      <c r="VB442" s="286"/>
      <c r="VC442" s="286"/>
      <c r="VD442" s="286"/>
      <c r="VE442" s="286"/>
      <c r="VF442" s="286"/>
      <c r="VG442" s="286"/>
      <c r="VH442" s="286"/>
      <c r="VI442" s="286"/>
      <c r="VJ442" s="286"/>
      <c r="VK442" s="286"/>
      <c r="VL442" s="286"/>
      <c r="VM442" s="286"/>
      <c r="VN442" s="286"/>
      <c r="VO442" s="286"/>
      <c r="VP442" s="286"/>
      <c r="VQ442" s="286"/>
      <c r="VR442" s="286"/>
      <c r="VS442" s="286"/>
      <c r="VT442" s="286"/>
      <c r="VU442" s="286"/>
      <c r="VV442" s="286"/>
      <c r="VW442" s="286"/>
      <c r="VX442" s="286"/>
      <c r="VY442" s="286"/>
      <c r="VZ442" s="286"/>
      <c r="WA442" s="286"/>
      <c r="WB442" s="286"/>
      <c r="WC442" s="286"/>
    </row>
    <row r="443" spans="1:601" s="291" customFormat="1" ht="184.5" customHeight="1">
      <c r="A443" s="1073"/>
      <c r="B443" s="670" t="s">
        <v>1079</v>
      </c>
      <c r="C443" s="650" t="s">
        <v>1080</v>
      </c>
      <c r="D443" s="652" t="s">
        <v>1081</v>
      </c>
      <c r="E443" s="293" t="s">
        <v>1082</v>
      </c>
      <c r="F443" s="316" t="s">
        <v>60</v>
      </c>
      <c r="G443" s="379">
        <v>44110</v>
      </c>
      <c r="H443" s="316" t="s">
        <v>31</v>
      </c>
      <c r="I443" s="390" t="s">
        <v>501</v>
      </c>
      <c r="J443" s="381" t="s">
        <v>32</v>
      </c>
      <c r="K443" s="381" t="s">
        <v>1083</v>
      </c>
      <c r="L443" s="381" t="s">
        <v>35</v>
      </c>
      <c r="M443" s="284">
        <f t="shared" ref="M443:R443" si="29">M444+M445</f>
        <v>941100</v>
      </c>
      <c r="N443" s="284">
        <f t="shared" si="29"/>
        <v>941100</v>
      </c>
      <c r="O443" s="284">
        <f t="shared" si="29"/>
        <v>1101800</v>
      </c>
      <c r="P443" s="387">
        <f>P444+P445</f>
        <v>1101800</v>
      </c>
      <c r="Q443" s="284">
        <f t="shared" si="29"/>
        <v>1101800</v>
      </c>
      <c r="R443" s="284">
        <f t="shared" si="29"/>
        <v>1101800</v>
      </c>
      <c r="S443" s="532"/>
      <c r="T443" s="285"/>
      <c r="U443" s="285"/>
      <c r="V443" s="285"/>
      <c r="W443" s="285"/>
      <c r="X443" s="285"/>
      <c r="Y443" s="285"/>
      <c r="Z443" s="285"/>
      <c r="AA443" s="285"/>
      <c r="AB443" s="285"/>
      <c r="AC443" s="285"/>
      <c r="AD443" s="285"/>
      <c r="AE443" s="285"/>
      <c r="AF443" s="285"/>
      <c r="AG443" s="285"/>
      <c r="AH443" s="285"/>
      <c r="AI443" s="285"/>
      <c r="AJ443" s="285"/>
      <c r="AK443" s="285"/>
      <c r="AL443" s="285"/>
      <c r="AM443" s="285"/>
      <c r="AN443" s="285"/>
      <c r="AO443" s="285"/>
      <c r="AP443" s="285"/>
      <c r="AQ443" s="285"/>
      <c r="AR443" s="285"/>
      <c r="AS443" s="285"/>
      <c r="AT443" s="285"/>
      <c r="AU443" s="285"/>
      <c r="AV443" s="285"/>
      <c r="AW443" s="285"/>
      <c r="AX443" s="285"/>
      <c r="AY443" s="285"/>
      <c r="AZ443" s="285"/>
      <c r="BA443" s="286"/>
      <c r="BB443" s="286"/>
      <c r="BC443" s="286"/>
      <c r="BD443" s="286"/>
      <c r="BE443" s="286"/>
      <c r="BF443" s="286"/>
      <c r="BG443" s="286"/>
      <c r="BH443" s="286"/>
      <c r="BI443" s="286"/>
      <c r="BJ443" s="286"/>
      <c r="BK443" s="286"/>
      <c r="BL443" s="286"/>
      <c r="BM443" s="286"/>
      <c r="BN443" s="286"/>
      <c r="BO443" s="286"/>
      <c r="BP443" s="286"/>
      <c r="BQ443" s="286"/>
      <c r="BR443" s="286"/>
      <c r="BS443" s="286"/>
      <c r="BT443" s="286"/>
      <c r="BU443" s="286"/>
      <c r="BV443" s="286"/>
      <c r="BW443" s="286"/>
      <c r="BX443" s="286"/>
      <c r="BY443" s="286"/>
      <c r="BZ443" s="286"/>
      <c r="CA443" s="286"/>
      <c r="CB443" s="286"/>
      <c r="CC443" s="286"/>
      <c r="CD443" s="286"/>
      <c r="CE443" s="286"/>
      <c r="CF443" s="286"/>
      <c r="CG443" s="286"/>
      <c r="CH443" s="286"/>
      <c r="CI443" s="286"/>
      <c r="CJ443" s="286"/>
      <c r="CK443" s="286"/>
      <c r="CL443" s="286"/>
      <c r="CM443" s="286"/>
      <c r="CN443" s="286"/>
      <c r="CO443" s="286"/>
      <c r="CP443" s="286"/>
      <c r="CQ443" s="286"/>
      <c r="CR443" s="286"/>
      <c r="CS443" s="286"/>
      <c r="CT443" s="286"/>
      <c r="CU443" s="286"/>
      <c r="CV443" s="286"/>
      <c r="CW443" s="286"/>
      <c r="CX443" s="286"/>
      <c r="CY443" s="286"/>
      <c r="CZ443" s="286"/>
      <c r="DA443" s="286"/>
      <c r="DB443" s="286"/>
      <c r="DC443" s="286"/>
      <c r="DD443" s="286"/>
      <c r="DE443" s="286"/>
      <c r="DF443" s="286"/>
      <c r="DG443" s="286"/>
      <c r="DH443" s="286"/>
      <c r="DI443" s="286"/>
      <c r="DJ443" s="286"/>
      <c r="DK443" s="286"/>
      <c r="DL443" s="286"/>
      <c r="DM443" s="286"/>
      <c r="DN443" s="286"/>
      <c r="DO443" s="286"/>
      <c r="DP443" s="286"/>
      <c r="DQ443" s="286"/>
      <c r="DR443" s="286"/>
      <c r="DS443" s="286"/>
      <c r="DT443" s="286"/>
      <c r="DU443" s="286"/>
      <c r="DV443" s="286"/>
      <c r="DW443" s="286"/>
      <c r="DX443" s="286"/>
      <c r="DY443" s="286"/>
      <c r="DZ443" s="286"/>
      <c r="EA443" s="286"/>
      <c r="EB443" s="286"/>
      <c r="EC443" s="286"/>
      <c r="ED443" s="286"/>
      <c r="EE443" s="286"/>
      <c r="EF443" s="286"/>
      <c r="EG443" s="286"/>
      <c r="EH443" s="286"/>
      <c r="EI443" s="286"/>
      <c r="EJ443" s="286"/>
      <c r="EK443" s="286"/>
      <c r="EL443" s="286"/>
      <c r="EM443" s="286"/>
      <c r="EN443" s="286"/>
      <c r="EO443" s="286"/>
      <c r="EP443" s="286"/>
      <c r="EQ443" s="286"/>
      <c r="ER443" s="286"/>
      <c r="ES443" s="286"/>
      <c r="ET443" s="286"/>
      <c r="EU443" s="286"/>
      <c r="EV443" s="286"/>
      <c r="EW443" s="286"/>
      <c r="EX443" s="286"/>
      <c r="EY443" s="286"/>
      <c r="EZ443" s="286"/>
      <c r="FA443" s="286"/>
      <c r="FB443" s="286"/>
      <c r="FC443" s="286"/>
      <c r="FD443" s="286"/>
      <c r="FE443" s="286"/>
      <c r="FF443" s="286"/>
      <c r="FG443" s="286"/>
      <c r="FH443" s="286"/>
      <c r="FI443" s="286"/>
      <c r="FJ443" s="286"/>
      <c r="FK443" s="286"/>
      <c r="FL443" s="286"/>
      <c r="FM443" s="286"/>
      <c r="FN443" s="286"/>
      <c r="FO443" s="286"/>
      <c r="FP443" s="286"/>
      <c r="FQ443" s="286"/>
      <c r="FR443" s="286"/>
      <c r="FS443" s="286"/>
      <c r="FT443" s="286"/>
      <c r="FU443" s="286"/>
      <c r="FV443" s="286"/>
      <c r="FW443" s="286"/>
      <c r="FX443" s="286"/>
      <c r="FY443" s="286"/>
      <c r="FZ443" s="286"/>
      <c r="GA443" s="286"/>
      <c r="GB443" s="286"/>
      <c r="GC443" s="286"/>
      <c r="GD443" s="286"/>
      <c r="GE443" s="286"/>
      <c r="GF443" s="286"/>
      <c r="GG443" s="286"/>
      <c r="GH443" s="286"/>
      <c r="GI443" s="286"/>
      <c r="GJ443" s="286"/>
      <c r="GK443" s="286"/>
      <c r="GL443" s="286"/>
      <c r="GM443" s="286"/>
      <c r="GN443" s="286"/>
      <c r="GO443" s="286"/>
      <c r="GP443" s="286"/>
      <c r="GQ443" s="286"/>
      <c r="GR443" s="286"/>
      <c r="GS443" s="286"/>
      <c r="GT443" s="286"/>
      <c r="GU443" s="286"/>
      <c r="GV443" s="286"/>
      <c r="GW443" s="286"/>
      <c r="GX443" s="286"/>
      <c r="GY443" s="286"/>
      <c r="GZ443" s="286"/>
      <c r="HA443" s="286"/>
      <c r="HB443" s="286"/>
      <c r="HC443" s="286"/>
      <c r="HD443" s="286"/>
      <c r="HE443" s="286"/>
      <c r="HF443" s="286"/>
      <c r="HG443" s="286"/>
      <c r="HH443" s="286"/>
      <c r="HI443" s="286"/>
      <c r="HJ443" s="286"/>
      <c r="HK443" s="286"/>
      <c r="HL443" s="286"/>
      <c r="HM443" s="286"/>
      <c r="HN443" s="286"/>
      <c r="HO443" s="286"/>
      <c r="HP443" s="286"/>
      <c r="HQ443" s="286"/>
      <c r="HR443" s="286"/>
      <c r="HS443" s="286"/>
      <c r="HT443" s="286"/>
      <c r="HU443" s="286"/>
      <c r="HV443" s="286"/>
      <c r="HW443" s="286"/>
      <c r="HX443" s="286"/>
      <c r="HY443" s="286"/>
      <c r="HZ443" s="286"/>
      <c r="IA443" s="286"/>
      <c r="IB443" s="286"/>
      <c r="IC443" s="286"/>
      <c r="ID443" s="286"/>
      <c r="IE443" s="286"/>
      <c r="IF443" s="286"/>
      <c r="IG443" s="286"/>
      <c r="IH443" s="286"/>
      <c r="II443" s="286"/>
      <c r="IJ443" s="286"/>
      <c r="IK443" s="286"/>
      <c r="IL443" s="286"/>
      <c r="IM443" s="286"/>
      <c r="IN443" s="286"/>
      <c r="IO443" s="286"/>
      <c r="IP443" s="286"/>
      <c r="IQ443" s="286"/>
      <c r="IR443" s="286"/>
      <c r="IS443" s="286"/>
      <c r="IT443" s="286"/>
      <c r="IU443" s="286"/>
      <c r="IV443" s="286"/>
      <c r="IW443" s="286"/>
      <c r="IX443" s="286"/>
      <c r="IY443" s="286"/>
      <c r="IZ443" s="286"/>
      <c r="JA443" s="286"/>
      <c r="JB443" s="286"/>
      <c r="JC443" s="286"/>
      <c r="JD443" s="286"/>
      <c r="JE443" s="286"/>
      <c r="JF443" s="286"/>
      <c r="JG443" s="286"/>
      <c r="JH443" s="286"/>
      <c r="JI443" s="286"/>
      <c r="JJ443" s="286"/>
      <c r="JK443" s="286"/>
      <c r="JL443" s="286"/>
      <c r="JM443" s="286"/>
      <c r="JN443" s="286"/>
      <c r="JO443" s="286"/>
      <c r="JP443" s="286"/>
      <c r="JQ443" s="286"/>
      <c r="JR443" s="286"/>
      <c r="JS443" s="286"/>
      <c r="JT443" s="286"/>
      <c r="JU443" s="286"/>
      <c r="JV443" s="286"/>
      <c r="JW443" s="286"/>
      <c r="JX443" s="286"/>
      <c r="JY443" s="286"/>
      <c r="JZ443" s="286"/>
      <c r="KA443" s="286"/>
      <c r="KB443" s="286"/>
      <c r="KC443" s="286"/>
      <c r="KD443" s="286"/>
      <c r="KE443" s="286"/>
      <c r="KF443" s="286"/>
      <c r="KG443" s="286"/>
      <c r="KH443" s="286"/>
      <c r="KI443" s="286"/>
      <c r="KJ443" s="286"/>
      <c r="KK443" s="286"/>
      <c r="KL443" s="286"/>
      <c r="KM443" s="286"/>
      <c r="KN443" s="286"/>
      <c r="KO443" s="286"/>
      <c r="KP443" s="286"/>
      <c r="KQ443" s="286"/>
      <c r="KR443" s="286"/>
      <c r="KS443" s="286"/>
      <c r="KT443" s="286"/>
      <c r="KU443" s="286"/>
      <c r="KV443" s="286"/>
      <c r="KW443" s="286"/>
      <c r="KX443" s="286"/>
      <c r="KY443" s="286"/>
      <c r="KZ443" s="286"/>
      <c r="LA443" s="286"/>
      <c r="LB443" s="286"/>
      <c r="LC443" s="286"/>
      <c r="LD443" s="286"/>
      <c r="LE443" s="286"/>
      <c r="LF443" s="286"/>
      <c r="LG443" s="286"/>
      <c r="LH443" s="286"/>
      <c r="LI443" s="286"/>
      <c r="LJ443" s="286"/>
      <c r="LK443" s="286"/>
      <c r="LL443" s="286"/>
      <c r="LM443" s="286"/>
      <c r="LN443" s="286"/>
      <c r="LO443" s="286"/>
      <c r="LP443" s="286"/>
      <c r="LQ443" s="286"/>
      <c r="LR443" s="286"/>
      <c r="LS443" s="286"/>
      <c r="LT443" s="286"/>
      <c r="LU443" s="286"/>
      <c r="LV443" s="286"/>
      <c r="LW443" s="286"/>
      <c r="LX443" s="286"/>
      <c r="LY443" s="286"/>
      <c r="LZ443" s="286"/>
      <c r="MA443" s="286"/>
      <c r="MB443" s="286"/>
      <c r="MC443" s="286"/>
      <c r="MD443" s="286"/>
      <c r="ME443" s="286"/>
      <c r="MF443" s="286"/>
      <c r="MG443" s="286"/>
      <c r="MH443" s="286"/>
      <c r="MI443" s="286"/>
      <c r="MJ443" s="286"/>
      <c r="MK443" s="286"/>
      <c r="ML443" s="286"/>
      <c r="MM443" s="286"/>
      <c r="MN443" s="286"/>
      <c r="MO443" s="286"/>
      <c r="MP443" s="286"/>
      <c r="MQ443" s="286"/>
      <c r="MR443" s="286"/>
      <c r="MS443" s="286"/>
      <c r="MT443" s="286"/>
      <c r="MU443" s="286"/>
      <c r="MV443" s="286"/>
      <c r="MW443" s="286"/>
      <c r="MX443" s="286"/>
      <c r="MY443" s="286"/>
      <c r="MZ443" s="286"/>
      <c r="NA443" s="286"/>
      <c r="NB443" s="286"/>
      <c r="NC443" s="286"/>
      <c r="ND443" s="286"/>
      <c r="NE443" s="286"/>
      <c r="NF443" s="286"/>
      <c r="NG443" s="286"/>
      <c r="NH443" s="286"/>
      <c r="NI443" s="286"/>
      <c r="NJ443" s="286"/>
      <c r="NK443" s="286"/>
      <c r="NL443" s="286"/>
      <c r="NM443" s="286"/>
      <c r="NN443" s="286"/>
      <c r="NO443" s="286"/>
      <c r="NP443" s="286"/>
      <c r="NQ443" s="286"/>
      <c r="NR443" s="286"/>
      <c r="NS443" s="286"/>
      <c r="NT443" s="286"/>
      <c r="NU443" s="286"/>
      <c r="NV443" s="286"/>
      <c r="NW443" s="286"/>
      <c r="NX443" s="286"/>
      <c r="NY443" s="286"/>
      <c r="NZ443" s="286"/>
      <c r="OA443" s="286"/>
      <c r="OB443" s="286"/>
      <c r="OC443" s="286"/>
      <c r="OD443" s="286"/>
      <c r="OE443" s="286"/>
      <c r="OF443" s="286"/>
      <c r="OG443" s="286"/>
      <c r="OH443" s="286"/>
      <c r="OI443" s="286"/>
      <c r="OJ443" s="286"/>
      <c r="OK443" s="286"/>
      <c r="OL443" s="286"/>
      <c r="OM443" s="286"/>
      <c r="ON443" s="286"/>
      <c r="OO443" s="286"/>
      <c r="OP443" s="286"/>
      <c r="OQ443" s="286"/>
      <c r="OR443" s="286"/>
      <c r="OS443" s="286"/>
      <c r="OT443" s="286"/>
      <c r="OU443" s="286"/>
      <c r="OV443" s="286"/>
      <c r="OW443" s="286"/>
      <c r="OX443" s="286"/>
      <c r="OY443" s="286"/>
      <c r="OZ443" s="286"/>
      <c r="PA443" s="286"/>
      <c r="PB443" s="286"/>
      <c r="PC443" s="286"/>
      <c r="PD443" s="286"/>
      <c r="PE443" s="286"/>
      <c r="PF443" s="286"/>
      <c r="PG443" s="286"/>
      <c r="PH443" s="286"/>
      <c r="PI443" s="286"/>
      <c r="PJ443" s="286"/>
      <c r="PK443" s="286"/>
      <c r="PL443" s="286"/>
      <c r="PM443" s="286"/>
      <c r="PN443" s="286"/>
      <c r="PO443" s="286"/>
      <c r="PP443" s="286"/>
      <c r="PQ443" s="286"/>
      <c r="PR443" s="286"/>
      <c r="PS443" s="286"/>
      <c r="PT443" s="286"/>
      <c r="PU443" s="286"/>
      <c r="PV443" s="286"/>
      <c r="PW443" s="286"/>
      <c r="PX443" s="286"/>
      <c r="PY443" s="286"/>
      <c r="PZ443" s="286"/>
      <c r="QA443" s="286"/>
      <c r="QB443" s="286"/>
      <c r="QC443" s="286"/>
      <c r="QD443" s="286"/>
      <c r="QE443" s="286"/>
      <c r="QF443" s="286"/>
      <c r="QG443" s="286"/>
      <c r="QH443" s="286"/>
      <c r="QI443" s="286"/>
      <c r="QJ443" s="286"/>
      <c r="QK443" s="286"/>
      <c r="QL443" s="286"/>
      <c r="QM443" s="286"/>
      <c r="QN443" s="286"/>
      <c r="QO443" s="286"/>
      <c r="QP443" s="286"/>
      <c r="QQ443" s="286"/>
      <c r="QR443" s="286"/>
      <c r="QS443" s="286"/>
      <c r="QT443" s="286"/>
      <c r="QU443" s="286"/>
      <c r="QV443" s="286"/>
      <c r="QW443" s="286"/>
      <c r="QX443" s="286"/>
      <c r="QY443" s="286"/>
      <c r="QZ443" s="286"/>
      <c r="RA443" s="286"/>
      <c r="RB443" s="286"/>
      <c r="RC443" s="286"/>
      <c r="RD443" s="286"/>
      <c r="RE443" s="286"/>
      <c r="RF443" s="286"/>
      <c r="RG443" s="286"/>
      <c r="RH443" s="286"/>
      <c r="RI443" s="286"/>
      <c r="RJ443" s="286"/>
      <c r="RK443" s="286"/>
      <c r="RL443" s="286"/>
      <c r="RM443" s="286"/>
      <c r="RN443" s="286"/>
      <c r="RO443" s="286"/>
      <c r="RP443" s="286"/>
      <c r="RQ443" s="286"/>
      <c r="RR443" s="286"/>
      <c r="RS443" s="286"/>
      <c r="RT443" s="286"/>
      <c r="RU443" s="286"/>
      <c r="RV443" s="286"/>
      <c r="RW443" s="286"/>
      <c r="RX443" s="286"/>
      <c r="RY443" s="286"/>
      <c r="RZ443" s="286"/>
      <c r="SA443" s="286"/>
      <c r="SB443" s="286"/>
      <c r="SC443" s="286"/>
      <c r="SD443" s="286"/>
      <c r="SE443" s="286"/>
      <c r="SF443" s="286"/>
      <c r="SG443" s="286"/>
      <c r="SH443" s="286"/>
      <c r="SI443" s="286"/>
      <c r="SJ443" s="286"/>
      <c r="SK443" s="286"/>
      <c r="SL443" s="286"/>
      <c r="SM443" s="286"/>
      <c r="SN443" s="286"/>
      <c r="SO443" s="286"/>
      <c r="SP443" s="286"/>
      <c r="SQ443" s="286"/>
      <c r="SR443" s="286"/>
      <c r="SS443" s="286"/>
      <c r="ST443" s="286"/>
      <c r="SU443" s="286"/>
      <c r="SV443" s="286"/>
      <c r="SW443" s="286"/>
      <c r="SX443" s="286"/>
      <c r="SY443" s="286"/>
      <c r="SZ443" s="286"/>
      <c r="TA443" s="286"/>
      <c r="TB443" s="286"/>
      <c r="TC443" s="286"/>
      <c r="TD443" s="286"/>
      <c r="TE443" s="286"/>
      <c r="TF443" s="286"/>
      <c r="TG443" s="286"/>
      <c r="TH443" s="286"/>
      <c r="TI443" s="286"/>
      <c r="TJ443" s="286"/>
      <c r="TK443" s="286"/>
      <c r="TL443" s="286"/>
      <c r="TM443" s="286"/>
      <c r="TN443" s="286"/>
      <c r="TO443" s="286"/>
      <c r="TP443" s="286"/>
      <c r="TQ443" s="286"/>
      <c r="TR443" s="286"/>
      <c r="TS443" s="286"/>
      <c r="TT443" s="286"/>
      <c r="TU443" s="286"/>
      <c r="TV443" s="286"/>
      <c r="TW443" s="286"/>
      <c r="TX443" s="286"/>
      <c r="TY443" s="286"/>
      <c r="TZ443" s="286"/>
      <c r="UA443" s="286"/>
      <c r="UB443" s="286"/>
      <c r="UC443" s="286"/>
      <c r="UD443" s="286"/>
      <c r="UE443" s="286"/>
      <c r="UF443" s="286"/>
      <c r="UG443" s="286"/>
      <c r="UH443" s="286"/>
      <c r="UI443" s="286"/>
      <c r="UJ443" s="286"/>
      <c r="UK443" s="286"/>
      <c r="UL443" s="286"/>
      <c r="UM443" s="286"/>
      <c r="UN443" s="286"/>
      <c r="UO443" s="286"/>
      <c r="UP443" s="286"/>
      <c r="UQ443" s="286"/>
      <c r="UR443" s="286"/>
      <c r="US443" s="286"/>
      <c r="UT443" s="286"/>
      <c r="UU443" s="286"/>
      <c r="UV443" s="286"/>
      <c r="UW443" s="286"/>
      <c r="UX443" s="286"/>
      <c r="UY443" s="286"/>
      <c r="UZ443" s="286"/>
      <c r="VA443" s="286"/>
      <c r="VB443" s="286"/>
      <c r="VC443" s="286"/>
      <c r="VD443" s="286"/>
      <c r="VE443" s="286"/>
      <c r="VF443" s="286"/>
      <c r="VG443" s="286"/>
      <c r="VH443" s="286"/>
      <c r="VI443" s="286"/>
      <c r="VJ443" s="286"/>
      <c r="VK443" s="286"/>
      <c r="VL443" s="286"/>
      <c r="VM443" s="286"/>
      <c r="VN443" s="286"/>
      <c r="VO443" s="286"/>
      <c r="VP443" s="286"/>
      <c r="VQ443" s="286"/>
      <c r="VR443" s="286"/>
      <c r="VS443" s="286"/>
      <c r="VT443" s="286"/>
      <c r="VU443" s="286"/>
      <c r="VV443" s="286"/>
      <c r="VW443" s="286"/>
      <c r="VX443" s="286"/>
      <c r="VY443" s="286"/>
      <c r="VZ443" s="286"/>
      <c r="WA443" s="286"/>
      <c r="WB443" s="286"/>
      <c r="WC443" s="286"/>
    </row>
    <row r="444" spans="1:601" s="285" customFormat="1" ht="45" customHeight="1">
      <c r="A444" s="1073"/>
      <c r="B444" s="766"/>
      <c r="C444" s="669"/>
      <c r="D444" s="671"/>
      <c r="E444" s="673" t="s">
        <v>1084</v>
      </c>
      <c r="F444" s="646" t="s">
        <v>60</v>
      </c>
      <c r="G444" s="657">
        <v>40683</v>
      </c>
      <c r="H444" s="646" t="s">
        <v>31</v>
      </c>
      <c r="I444" s="315" t="s">
        <v>501</v>
      </c>
      <c r="J444" s="315" t="s">
        <v>32</v>
      </c>
      <c r="K444" s="315" t="s">
        <v>1083</v>
      </c>
      <c r="L444" s="315" t="s">
        <v>184</v>
      </c>
      <c r="M444" s="288">
        <v>927600</v>
      </c>
      <c r="N444" s="288">
        <v>927600</v>
      </c>
      <c r="O444" s="292">
        <v>1090900</v>
      </c>
      <c r="P444" s="292">
        <v>1090900</v>
      </c>
      <c r="Q444" s="288">
        <v>1090900</v>
      </c>
      <c r="R444" s="288">
        <v>1090900</v>
      </c>
      <c r="S444" s="533">
        <v>3</v>
      </c>
      <c r="BA444" s="286"/>
      <c r="BB444" s="286"/>
      <c r="BC444" s="286"/>
      <c r="BD444" s="286"/>
      <c r="BE444" s="286"/>
      <c r="BF444" s="286"/>
      <c r="BG444" s="286"/>
      <c r="BH444" s="286"/>
      <c r="BI444" s="286"/>
      <c r="BJ444" s="286"/>
      <c r="BK444" s="286"/>
      <c r="BL444" s="286"/>
      <c r="BM444" s="286"/>
      <c r="BN444" s="286"/>
      <c r="BO444" s="286"/>
      <c r="BP444" s="286"/>
      <c r="BQ444" s="286"/>
      <c r="BR444" s="286"/>
      <c r="BS444" s="286"/>
      <c r="BT444" s="286"/>
      <c r="BU444" s="286"/>
      <c r="BV444" s="286"/>
      <c r="BW444" s="286"/>
      <c r="BX444" s="286"/>
      <c r="BY444" s="286"/>
      <c r="BZ444" s="286"/>
      <c r="CA444" s="286"/>
      <c r="CB444" s="286"/>
      <c r="CC444" s="286"/>
      <c r="CD444" s="286"/>
      <c r="CE444" s="286"/>
      <c r="CF444" s="286"/>
      <c r="CG444" s="286"/>
      <c r="CH444" s="286"/>
      <c r="CI444" s="286"/>
      <c r="CJ444" s="286"/>
      <c r="CK444" s="286"/>
      <c r="CL444" s="286"/>
      <c r="CM444" s="286"/>
      <c r="CN444" s="286"/>
      <c r="CO444" s="286"/>
      <c r="CP444" s="286"/>
      <c r="CQ444" s="286"/>
      <c r="CR444" s="286"/>
      <c r="CS444" s="286"/>
      <c r="CT444" s="286"/>
      <c r="CU444" s="286"/>
      <c r="CV444" s="286"/>
      <c r="CW444" s="286"/>
      <c r="CX444" s="286"/>
      <c r="CY444" s="286"/>
      <c r="CZ444" s="286"/>
      <c r="DA444" s="286"/>
      <c r="DB444" s="286"/>
      <c r="DC444" s="286"/>
      <c r="DD444" s="286"/>
      <c r="DE444" s="286"/>
      <c r="DF444" s="286"/>
      <c r="DG444" s="286"/>
      <c r="DH444" s="286"/>
      <c r="DI444" s="286"/>
      <c r="DJ444" s="286"/>
      <c r="DK444" s="286"/>
      <c r="DL444" s="286"/>
      <c r="DM444" s="286"/>
      <c r="DN444" s="286"/>
      <c r="DO444" s="286"/>
      <c r="DP444" s="286"/>
      <c r="DQ444" s="286"/>
      <c r="DR444" s="286"/>
      <c r="DS444" s="286"/>
      <c r="DT444" s="286"/>
      <c r="DU444" s="286"/>
      <c r="DV444" s="286"/>
      <c r="DW444" s="286"/>
      <c r="DX444" s="286"/>
      <c r="DY444" s="286"/>
      <c r="DZ444" s="286"/>
      <c r="EA444" s="286"/>
      <c r="EB444" s="286"/>
      <c r="EC444" s="286"/>
      <c r="ED444" s="286"/>
      <c r="EE444" s="286"/>
      <c r="EF444" s="286"/>
      <c r="EG444" s="286"/>
      <c r="EH444" s="286"/>
      <c r="EI444" s="286"/>
      <c r="EJ444" s="286"/>
      <c r="EK444" s="286"/>
      <c r="EL444" s="286"/>
      <c r="EM444" s="286"/>
      <c r="EN444" s="286"/>
      <c r="EO444" s="286"/>
      <c r="EP444" s="286"/>
      <c r="EQ444" s="286"/>
      <c r="ER444" s="286"/>
      <c r="ES444" s="286"/>
      <c r="ET444" s="286"/>
      <c r="EU444" s="286"/>
      <c r="EV444" s="286"/>
      <c r="EW444" s="286"/>
      <c r="EX444" s="286"/>
      <c r="EY444" s="286"/>
      <c r="EZ444" s="286"/>
      <c r="FA444" s="286"/>
      <c r="FB444" s="286"/>
      <c r="FC444" s="286"/>
      <c r="FD444" s="286"/>
      <c r="FE444" s="286"/>
      <c r="FF444" s="286"/>
      <c r="FG444" s="286"/>
      <c r="FH444" s="286"/>
      <c r="FI444" s="286"/>
      <c r="FJ444" s="286"/>
      <c r="FK444" s="286"/>
      <c r="FL444" s="286"/>
      <c r="FM444" s="286"/>
      <c r="FN444" s="286"/>
      <c r="FO444" s="286"/>
      <c r="FP444" s="286"/>
      <c r="FQ444" s="286"/>
      <c r="FR444" s="286"/>
      <c r="FS444" s="286"/>
      <c r="FT444" s="286"/>
      <c r="FU444" s="286"/>
      <c r="FV444" s="286"/>
      <c r="FW444" s="286"/>
      <c r="FX444" s="286"/>
      <c r="FY444" s="286"/>
      <c r="FZ444" s="286"/>
      <c r="GA444" s="286"/>
      <c r="GB444" s="286"/>
      <c r="GC444" s="286"/>
      <c r="GD444" s="286"/>
      <c r="GE444" s="286"/>
      <c r="GF444" s="286"/>
      <c r="GG444" s="286"/>
      <c r="GH444" s="286"/>
      <c r="GI444" s="286"/>
      <c r="GJ444" s="286"/>
      <c r="GK444" s="286"/>
      <c r="GL444" s="286"/>
      <c r="GM444" s="286"/>
      <c r="GN444" s="286"/>
      <c r="GO444" s="286"/>
      <c r="GP444" s="286"/>
      <c r="GQ444" s="286"/>
      <c r="GR444" s="286"/>
      <c r="GS444" s="286"/>
      <c r="GT444" s="286"/>
      <c r="GU444" s="286"/>
      <c r="GV444" s="286"/>
      <c r="GW444" s="286"/>
      <c r="GX444" s="286"/>
      <c r="GY444" s="286"/>
      <c r="GZ444" s="286"/>
      <c r="HA444" s="286"/>
      <c r="HB444" s="286"/>
      <c r="HC444" s="286"/>
      <c r="HD444" s="286"/>
      <c r="HE444" s="286"/>
      <c r="HF444" s="286"/>
      <c r="HG444" s="286"/>
      <c r="HH444" s="286"/>
      <c r="HI444" s="286"/>
      <c r="HJ444" s="286"/>
      <c r="HK444" s="286"/>
      <c r="HL444" s="286"/>
      <c r="HM444" s="286"/>
      <c r="HN444" s="286"/>
      <c r="HO444" s="286"/>
      <c r="HP444" s="286"/>
      <c r="HQ444" s="286"/>
      <c r="HR444" s="286"/>
      <c r="HS444" s="286"/>
      <c r="HT444" s="286"/>
      <c r="HU444" s="286"/>
      <c r="HV444" s="286"/>
      <c r="HW444" s="286"/>
      <c r="HX444" s="286"/>
      <c r="HY444" s="286"/>
      <c r="HZ444" s="286"/>
      <c r="IA444" s="286"/>
      <c r="IB444" s="286"/>
      <c r="IC444" s="286"/>
      <c r="ID444" s="286"/>
      <c r="IE444" s="286"/>
      <c r="IF444" s="286"/>
      <c r="IG444" s="286"/>
      <c r="IH444" s="286"/>
      <c r="II444" s="286"/>
      <c r="IJ444" s="286"/>
      <c r="IK444" s="286"/>
      <c r="IL444" s="286"/>
      <c r="IM444" s="286"/>
      <c r="IN444" s="286"/>
      <c r="IO444" s="286"/>
      <c r="IP444" s="286"/>
      <c r="IQ444" s="286"/>
      <c r="IR444" s="286"/>
      <c r="IS444" s="286"/>
      <c r="IT444" s="286"/>
      <c r="IU444" s="286"/>
      <c r="IV444" s="286"/>
      <c r="IW444" s="286"/>
      <c r="IX444" s="286"/>
      <c r="IY444" s="286"/>
      <c r="IZ444" s="286"/>
      <c r="JA444" s="286"/>
      <c r="JB444" s="286"/>
      <c r="JC444" s="286"/>
      <c r="JD444" s="286"/>
      <c r="JE444" s="286"/>
      <c r="JF444" s="286"/>
      <c r="JG444" s="286"/>
      <c r="JH444" s="286"/>
      <c r="JI444" s="286"/>
      <c r="JJ444" s="286"/>
      <c r="JK444" s="286"/>
      <c r="JL444" s="286"/>
      <c r="JM444" s="286"/>
      <c r="JN444" s="286"/>
      <c r="JO444" s="286"/>
      <c r="JP444" s="286"/>
      <c r="JQ444" s="286"/>
      <c r="JR444" s="286"/>
      <c r="JS444" s="286"/>
      <c r="JT444" s="286"/>
      <c r="JU444" s="286"/>
      <c r="JV444" s="286"/>
      <c r="JW444" s="286"/>
      <c r="JX444" s="286"/>
      <c r="JY444" s="286"/>
      <c r="JZ444" s="286"/>
      <c r="KA444" s="286"/>
      <c r="KB444" s="286"/>
      <c r="KC444" s="286"/>
      <c r="KD444" s="286"/>
      <c r="KE444" s="286"/>
      <c r="KF444" s="286"/>
      <c r="KG444" s="286"/>
      <c r="KH444" s="286"/>
      <c r="KI444" s="286"/>
      <c r="KJ444" s="286"/>
      <c r="KK444" s="286"/>
      <c r="KL444" s="286"/>
      <c r="KM444" s="286"/>
      <c r="KN444" s="286"/>
      <c r="KO444" s="286"/>
      <c r="KP444" s="286"/>
      <c r="KQ444" s="286"/>
      <c r="KR444" s="286"/>
      <c r="KS444" s="286"/>
      <c r="KT444" s="286"/>
      <c r="KU444" s="286"/>
      <c r="KV444" s="286"/>
      <c r="KW444" s="286"/>
      <c r="KX444" s="286"/>
      <c r="KY444" s="286"/>
      <c r="KZ444" s="286"/>
      <c r="LA444" s="286"/>
      <c r="LB444" s="286"/>
      <c r="LC444" s="286"/>
      <c r="LD444" s="286"/>
      <c r="LE444" s="286"/>
      <c r="LF444" s="286"/>
      <c r="LG444" s="286"/>
      <c r="LH444" s="286"/>
      <c r="LI444" s="286"/>
      <c r="LJ444" s="286"/>
      <c r="LK444" s="286"/>
      <c r="LL444" s="286"/>
      <c r="LM444" s="286"/>
      <c r="LN444" s="286"/>
      <c r="LO444" s="286"/>
      <c r="LP444" s="286"/>
      <c r="LQ444" s="286"/>
      <c r="LR444" s="286"/>
      <c r="LS444" s="286"/>
      <c r="LT444" s="286"/>
      <c r="LU444" s="286"/>
      <c r="LV444" s="286"/>
      <c r="LW444" s="286"/>
      <c r="LX444" s="286"/>
      <c r="LY444" s="286"/>
      <c r="LZ444" s="286"/>
      <c r="MA444" s="286"/>
      <c r="MB444" s="286"/>
      <c r="MC444" s="286"/>
      <c r="MD444" s="286"/>
      <c r="ME444" s="286"/>
      <c r="MF444" s="286"/>
      <c r="MG444" s="286"/>
      <c r="MH444" s="286"/>
      <c r="MI444" s="286"/>
      <c r="MJ444" s="286"/>
      <c r="MK444" s="286"/>
      <c r="ML444" s="286"/>
      <c r="MM444" s="286"/>
      <c r="MN444" s="286"/>
      <c r="MO444" s="286"/>
      <c r="MP444" s="286"/>
      <c r="MQ444" s="286"/>
      <c r="MR444" s="286"/>
      <c r="MS444" s="286"/>
      <c r="MT444" s="286"/>
      <c r="MU444" s="286"/>
      <c r="MV444" s="286"/>
      <c r="MW444" s="286"/>
      <c r="MX444" s="286"/>
      <c r="MY444" s="286"/>
      <c r="MZ444" s="286"/>
      <c r="NA444" s="286"/>
      <c r="NB444" s="286"/>
      <c r="NC444" s="286"/>
      <c r="ND444" s="286"/>
      <c r="NE444" s="286"/>
      <c r="NF444" s="286"/>
      <c r="NG444" s="286"/>
      <c r="NH444" s="286"/>
      <c r="NI444" s="286"/>
      <c r="NJ444" s="286"/>
      <c r="NK444" s="286"/>
      <c r="NL444" s="286"/>
      <c r="NM444" s="286"/>
      <c r="NN444" s="286"/>
      <c r="NO444" s="286"/>
      <c r="NP444" s="286"/>
      <c r="NQ444" s="286"/>
      <c r="NR444" s="286"/>
      <c r="NS444" s="286"/>
      <c r="NT444" s="286"/>
      <c r="NU444" s="286"/>
      <c r="NV444" s="286"/>
      <c r="NW444" s="286"/>
      <c r="NX444" s="286"/>
      <c r="NY444" s="286"/>
      <c r="NZ444" s="286"/>
      <c r="OA444" s="286"/>
      <c r="OB444" s="286"/>
      <c r="OC444" s="286"/>
      <c r="OD444" s="286"/>
      <c r="OE444" s="286"/>
      <c r="OF444" s="286"/>
      <c r="OG444" s="286"/>
      <c r="OH444" s="286"/>
      <c r="OI444" s="286"/>
      <c r="OJ444" s="286"/>
      <c r="OK444" s="286"/>
      <c r="OL444" s="286"/>
      <c r="OM444" s="286"/>
      <c r="ON444" s="286"/>
      <c r="OO444" s="286"/>
      <c r="OP444" s="286"/>
      <c r="OQ444" s="286"/>
      <c r="OR444" s="286"/>
      <c r="OS444" s="286"/>
      <c r="OT444" s="286"/>
      <c r="OU444" s="286"/>
      <c r="OV444" s="286"/>
      <c r="OW444" s="286"/>
      <c r="OX444" s="286"/>
      <c r="OY444" s="286"/>
      <c r="OZ444" s="286"/>
      <c r="PA444" s="286"/>
      <c r="PB444" s="286"/>
      <c r="PC444" s="286"/>
      <c r="PD444" s="286"/>
      <c r="PE444" s="286"/>
      <c r="PF444" s="286"/>
      <c r="PG444" s="286"/>
      <c r="PH444" s="286"/>
      <c r="PI444" s="286"/>
      <c r="PJ444" s="286"/>
      <c r="PK444" s="286"/>
      <c r="PL444" s="286"/>
      <c r="PM444" s="286"/>
      <c r="PN444" s="286"/>
      <c r="PO444" s="286"/>
      <c r="PP444" s="286"/>
      <c r="PQ444" s="286"/>
      <c r="PR444" s="286"/>
      <c r="PS444" s="286"/>
      <c r="PT444" s="286"/>
      <c r="PU444" s="286"/>
      <c r="PV444" s="286"/>
      <c r="PW444" s="286"/>
      <c r="PX444" s="286"/>
      <c r="PY444" s="286"/>
      <c r="PZ444" s="286"/>
      <c r="QA444" s="286"/>
      <c r="QB444" s="286"/>
      <c r="QC444" s="286"/>
      <c r="QD444" s="286"/>
      <c r="QE444" s="286"/>
      <c r="QF444" s="286"/>
      <c r="QG444" s="286"/>
      <c r="QH444" s="286"/>
      <c r="QI444" s="286"/>
      <c r="QJ444" s="286"/>
      <c r="QK444" s="286"/>
      <c r="QL444" s="286"/>
      <c r="QM444" s="286"/>
      <c r="QN444" s="286"/>
      <c r="QO444" s="286"/>
      <c r="QP444" s="286"/>
      <c r="QQ444" s="286"/>
      <c r="QR444" s="286"/>
      <c r="QS444" s="286"/>
      <c r="QT444" s="286"/>
      <c r="QU444" s="286"/>
      <c r="QV444" s="286"/>
      <c r="QW444" s="286"/>
      <c r="QX444" s="286"/>
      <c r="QY444" s="286"/>
      <c r="QZ444" s="286"/>
      <c r="RA444" s="286"/>
      <c r="RB444" s="286"/>
      <c r="RC444" s="286"/>
      <c r="RD444" s="286"/>
      <c r="RE444" s="286"/>
      <c r="RF444" s="286"/>
      <c r="RG444" s="286"/>
      <c r="RH444" s="286"/>
      <c r="RI444" s="286"/>
      <c r="RJ444" s="286"/>
      <c r="RK444" s="286"/>
      <c r="RL444" s="286"/>
      <c r="RM444" s="286"/>
      <c r="RN444" s="286"/>
      <c r="RO444" s="286"/>
      <c r="RP444" s="286"/>
      <c r="RQ444" s="286"/>
      <c r="RR444" s="286"/>
      <c r="RS444" s="286"/>
      <c r="RT444" s="286"/>
      <c r="RU444" s="286"/>
      <c r="RV444" s="286"/>
      <c r="RW444" s="286"/>
      <c r="RX444" s="286"/>
      <c r="RY444" s="286"/>
      <c r="RZ444" s="286"/>
      <c r="SA444" s="286"/>
      <c r="SB444" s="286"/>
      <c r="SC444" s="286"/>
      <c r="SD444" s="286"/>
      <c r="SE444" s="286"/>
      <c r="SF444" s="286"/>
      <c r="SG444" s="286"/>
      <c r="SH444" s="286"/>
      <c r="SI444" s="286"/>
      <c r="SJ444" s="286"/>
      <c r="SK444" s="286"/>
      <c r="SL444" s="286"/>
      <c r="SM444" s="286"/>
      <c r="SN444" s="286"/>
      <c r="SO444" s="286"/>
      <c r="SP444" s="286"/>
      <c r="SQ444" s="286"/>
      <c r="SR444" s="286"/>
      <c r="SS444" s="286"/>
      <c r="ST444" s="286"/>
      <c r="SU444" s="286"/>
      <c r="SV444" s="286"/>
      <c r="SW444" s="286"/>
      <c r="SX444" s="286"/>
      <c r="SY444" s="286"/>
      <c r="SZ444" s="286"/>
      <c r="TA444" s="286"/>
      <c r="TB444" s="286"/>
      <c r="TC444" s="286"/>
      <c r="TD444" s="286"/>
      <c r="TE444" s="286"/>
      <c r="TF444" s="286"/>
      <c r="TG444" s="286"/>
      <c r="TH444" s="286"/>
      <c r="TI444" s="286"/>
      <c r="TJ444" s="286"/>
      <c r="TK444" s="286"/>
      <c r="TL444" s="286"/>
      <c r="TM444" s="286"/>
      <c r="TN444" s="286"/>
      <c r="TO444" s="286"/>
      <c r="TP444" s="286"/>
      <c r="TQ444" s="286"/>
      <c r="TR444" s="286"/>
      <c r="TS444" s="286"/>
      <c r="TT444" s="286"/>
      <c r="TU444" s="286"/>
      <c r="TV444" s="286"/>
      <c r="TW444" s="286"/>
      <c r="TX444" s="286"/>
      <c r="TY444" s="286"/>
      <c r="TZ444" s="286"/>
      <c r="UA444" s="286"/>
      <c r="UB444" s="286"/>
      <c r="UC444" s="286"/>
      <c r="UD444" s="286"/>
      <c r="UE444" s="286"/>
      <c r="UF444" s="286"/>
      <c r="UG444" s="286"/>
      <c r="UH444" s="286"/>
      <c r="UI444" s="286"/>
      <c r="UJ444" s="286"/>
      <c r="UK444" s="286"/>
      <c r="UL444" s="286"/>
      <c r="UM444" s="286"/>
      <c r="UN444" s="286"/>
      <c r="UO444" s="286"/>
      <c r="UP444" s="286"/>
      <c r="UQ444" s="286"/>
      <c r="UR444" s="286"/>
      <c r="US444" s="286"/>
      <c r="UT444" s="286"/>
      <c r="UU444" s="286"/>
      <c r="UV444" s="286"/>
      <c r="UW444" s="286"/>
      <c r="UX444" s="286"/>
      <c r="UY444" s="286"/>
      <c r="UZ444" s="286"/>
      <c r="VA444" s="286"/>
      <c r="VB444" s="286"/>
      <c r="VC444" s="286"/>
      <c r="VD444" s="286"/>
      <c r="VE444" s="286"/>
      <c r="VF444" s="286"/>
      <c r="VG444" s="286"/>
      <c r="VH444" s="286"/>
      <c r="VI444" s="286"/>
      <c r="VJ444" s="286"/>
      <c r="VK444" s="286"/>
      <c r="VL444" s="286"/>
      <c r="VM444" s="286"/>
      <c r="VN444" s="286"/>
      <c r="VO444" s="286"/>
      <c r="VP444" s="286"/>
      <c r="VQ444" s="286"/>
      <c r="VR444" s="286"/>
      <c r="VS444" s="286"/>
      <c r="VT444" s="286"/>
      <c r="VU444" s="286"/>
      <c r="VV444" s="286"/>
      <c r="VW444" s="286"/>
      <c r="VX444" s="286"/>
      <c r="VY444" s="286"/>
      <c r="VZ444" s="286"/>
      <c r="WA444" s="286"/>
      <c r="WB444" s="286"/>
      <c r="WC444" s="286"/>
    </row>
    <row r="445" spans="1:601" s="285" customFormat="1" ht="99.75" customHeight="1">
      <c r="A445" s="1073"/>
      <c r="B445" s="767"/>
      <c r="C445" s="651"/>
      <c r="D445" s="653"/>
      <c r="E445" s="655"/>
      <c r="F445" s="656"/>
      <c r="G445" s="658"/>
      <c r="H445" s="656"/>
      <c r="I445" s="309" t="s">
        <v>501</v>
      </c>
      <c r="J445" s="309" t="s">
        <v>32</v>
      </c>
      <c r="K445" s="309" t="s">
        <v>1083</v>
      </c>
      <c r="L445" s="309" t="s">
        <v>43</v>
      </c>
      <c r="M445" s="288">
        <v>13500</v>
      </c>
      <c r="N445" s="288">
        <v>13500</v>
      </c>
      <c r="O445" s="289">
        <v>10900</v>
      </c>
      <c r="P445" s="289">
        <v>10900</v>
      </c>
      <c r="Q445" s="290">
        <v>10900</v>
      </c>
      <c r="R445" s="288">
        <v>10900</v>
      </c>
      <c r="S445" s="534">
        <v>3</v>
      </c>
      <c r="BA445" s="286"/>
      <c r="BB445" s="286"/>
      <c r="BC445" s="286"/>
      <c r="BD445" s="286"/>
      <c r="BE445" s="286"/>
      <c r="BF445" s="286"/>
      <c r="BG445" s="286"/>
      <c r="BH445" s="286"/>
      <c r="BI445" s="286"/>
      <c r="BJ445" s="286"/>
      <c r="BK445" s="286"/>
      <c r="BL445" s="286"/>
      <c r="BM445" s="286"/>
      <c r="BN445" s="286"/>
      <c r="BO445" s="286"/>
      <c r="BP445" s="286"/>
      <c r="BQ445" s="286"/>
      <c r="BR445" s="286"/>
      <c r="BS445" s="286"/>
      <c r="BT445" s="286"/>
      <c r="BU445" s="286"/>
      <c r="BV445" s="286"/>
      <c r="BW445" s="286"/>
      <c r="BX445" s="286"/>
      <c r="BY445" s="286"/>
      <c r="BZ445" s="286"/>
      <c r="CA445" s="286"/>
      <c r="CB445" s="286"/>
      <c r="CC445" s="286"/>
      <c r="CD445" s="286"/>
      <c r="CE445" s="286"/>
      <c r="CF445" s="286"/>
      <c r="CG445" s="286"/>
      <c r="CH445" s="286"/>
      <c r="CI445" s="286"/>
      <c r="CJ445" s="286"/>
      <c r="CK445" s="286"/>
      <c r="CL445" s="286"/>
      <c r="CM445" s="286"/>
      <c r="CN445" s="286"/>
      <c r="CO445" s="286"/>
      <c r="CP445" s="286"/>
      <c r="CQ445" s="286"/>
      <c r="CR445" s="286"/>
      <c r="CS445" s="286"/>
      <c r="CT445" s="286"/>
      <c r="CU445" s="286"/>
      <c r="CV445" s="286"/>
      <c r="CW445" s="286"/>
      <c r="CX445" s="286"/>
      <c r="CY445" s="286"/>
      <c r="CZ445" s="286"/>
      <c r="DA445" s="286"/>
      <c r="DB445" s="286"/>
      <c r="DC445" s="286"/>
      <c r="DD445" s="286"/>
      <c r="DE445" s="286"/>
      <c r="DF445" s="286"/>
      <c r="DG445" s="286"/>
      <c r="DH445" s="286"/>
      <c r="DI445" s="286"/>
      <c r="DJ445" s="286"/>
      <c r="DK445" s="286"/>
      <c r="DL445" s="286"/>
      <c r="DM445" s="286"/>
      <c r="DN445" s="286"/>
      <c r="DO445" s="286"/>
      <c r="DP445" s="286"/>
      <c r="DQ445" s="286"/>
      <c r="DR445" s="286"/>
      <c r="DS445" s="286"/>
      <c r="DT445" s="286"/>
      <c r="DU445" s="286"/>
      <c r="DV445" s="286"/>
      <c r="DW445" s="286"/>
      <c r="DX445" s="286"/>
      <c r="DY445" s="286"/>
      <c r="DZ445" s="286"/>
      <c r="EA445" s="286"/>
      <c r="EB445" s="286"/>
      <c r="EC445" s="286"/>
      <c r="ED445" s="286"/>
      <c r="EE445" s="286"/>
      <c r="EF445" s="286"/>
      <c r="EG445" s="286"/>
      <c r="EH445" s="286"/>
      <c r="EI445" s="286"/>
      <c r="EJ445" s="286"/>
      <c r="EK445" s="286"/>
      <c r="EL445" s="286"/>
      <c r="EM445" s="286"/>
      <c r="EN445" s="286"/>
      <c r="EO445" s="286"/>
      <c r="EP445" s="286"/>
      <c r="EQ445" s="286"/>
      <c r="ER445" s="286"/>
      <c r="ES445" s="286"/>
      <c r="ET445" s="286"/>
      <c r="EU445" s="286"/>
      <c r="EV445" s="286"/>
      <c r="EW445" s="286"/>
      <c r="EX445" s="286"/>
      <c r="EY445" s="286"/>
      <c r="EZ445" s="286"/>
      <c r="FA445" s="286"/>
      <c r="FB445" s="286"/>
      <c r="FC445" s="286"/>
      <c r="FD445" s="286"/>
      <c r="FE445" s="286"/>
      <c r="FF445" s="286"/>
      <c r="FG445" s="286"/>
      <c r="FH445" s="286"/>
      <c r="FI445" s="286"/>
      <c r="FJ445" s="286"/>
      <c r="FK445" s="286"/>
      <c r="FL445" s="286"/>
      <c r="FM445" s="286"/>
      <c r="FN445" s="286"/>
      <c r="FO445" s="286"/>
      <c r="FP445" s="286"/>
      <c r="FQ445" s="286"/>
      <c r="FR445" s="286"/>
      <c r="FS445" s="286"/>
      <c r="FT445" s="286"/>
      <c r="FU445" s="286"/>
      <c r="FV445" s="286"/>
      <c r="FW445" s="286"/>
      <c r="FX445" s="286"/>
      <c r="FY445" s="286"/>
      <c r="FZ445" s="286"/>
      <c r="GA445" s="286"/>
      <c r="GB445" s="286"/>
      <c r="GC445" s="286"/>
      <c r="GD445" s="286"/>
      <c r="GE445" s="286"/>
      <c r="GF445" s="286"/>
      <c r="GG445" s="286"/>
      <c r="GH445" s="286"/>
      <c r="GI445" s="286"/>
      <c r="GJ445" s="286"/>
      <c r="GK445" s="286"/>
      <c r="GL445" s="286"/>
      <c r="GM445" s="286"/>
      <c r="GN445" s="286"/>
      <c r="GO445" s="286"/>
      <c r="GP445" s="286"/>
      <c r="GQ445" s="286"/>
      <c r="GR445" s="286"/>
      <c r="GS445" s="286"/>
      <c r="GT445" s="286"/>
      <c r="GU445" s="286"/>
      <c r="GV445" s="286"/>
      <c r="GW445" s="286"/>
      <c r="GX445" s="286"/>
      <c r="GY445" s="286"/>
      <c r="GZ445" s="286"/>
      <c r="HA445" s="286"/>
      <c r="HB445" s="286"/>
      <c r="HC445" s="286"/>
      <c r="HD445" s="286"/>
      <c r="HE445" s="286"/>
      <c r="HF445" s="286"/>
      <c r="HG445" s="286"/>
      <c r="HH445" s="286"/>
      <c r="HI445" s="286"/>
      <c r="HJ445" s="286"/>
      <c r="HK445" s="286"/>
      <c r="HL445" s="286"/>
      <c r="HM445" s="286"/>
      <c r="HN445" s="286"/>
      <c r="HO445" s="286"/>
      <c r="HP445" s="286"/>
      <c r="HQ445" s="286"/>
      <c r="HR445" s="286"/>
      <c r="HS445" s="286"/>
      <c r="HT445" s="286"/>
      <c r="HU445" s="286"/>
      <c r="HV445" s="286"/>
      <c r="HW445" s="286"/>
      <c r="HX445" s="286"/>
      <c r="HY445" s="286"/>
      <c r="HZ445" s="286"/>
      <c r="IA445" s="286"/>
      <c r="IB445" s="286"/>
      <c r="IC445" s="286"/>
      <c r="ID445" s="286"/>
      <c r="IE445" s="286"/>
      <c r="IF445" s="286"/>
      <c r="IG445" s="286"/>
      <c r="IH445" s="286"/>
      <c r="II445" s="286"/>
      <c r="IJ445" s="286"/>
      <c r="IK445" s="286"/>
      <c r="IL445" s="286"/>
      <c r="IM445" s="286"/>
      <c r="IN445" s="286"/>
      <c r="IO445" s="286"/>
      <c r="IP445" s="286"/>
      <c r="IQ445" s="286"/>
      <c r="IR445" s="286"/>
      <c r="IS445" s="286"/>
      <c r="IT445" s="286"/>
      <c r="IU445" s="286"/>
      <c r="IV445" s="286"/>
      <c r="IW445" s="286"/>
      <c r="IX445" s="286"/>
      <c r="IY445" s="286"/>
      <c r="IZ445" s="286"/>
      <c r="JA445" s="286"/>
      <c r="JB445" s="286"/>
      <c r="JC445" s="286"/>
      <c r="JD445" s="286"/>
      <c r="JE445" s="286"/>
      <c r="JF445" s="286"/>
      <c r="JG445" s="286"/>
      <c r="JH445" s="286"/>
      <c r="JI445" s="286"/>
      <c r="JJ445" s="286"/>
      <c r="JK445" s="286"/>
      <c r="JL445" s="286"/>
      <c r="JM445" s="286"/>
      <c r="JN445" s="286"/>
      <c r="JO445" s="286"/>
      <c r="JP445" s="286"/>
      <c r="JQ445" s="286"/>
      <c r="JR445" s="286"/>
      <c r="JS445" s="286"/>
      <c r="JT445" s="286"/>
      <c r="JU445" s="286"/>
      <c r="JV445" s="286"/>
      <c r="JW445" s="286"/>
      <c r="JX445" s="286"/>
      <c r="JY445" s="286"/>
      <c r="JZ445" s="286"/>
      <c r="KA445" s="286"/>
      <c r="KB445" s="286"/>
      <c r="KC445" s="286"/>
      <c r="KD445" s="286"/>
      <c r="KE445" s="286"/>
      <c r="KF445" s="286"/>
      <c r="KG445" s="286"/>
      <c r="KH445" s="286"/>
      <c r="KI445" s="286"/>
      <c r="KJ445" s="286"/>
      <c r="KK445" s="286"/>
      <c r="KL445" s="286"/>
      <c r="KM445" s="286"/>
      <c r="KN445" s="286"/>
      <c r="KO445" s="286"/>
      <c r="KP445" s="286"/>
      <c r="KQ445" s="286"/>
      <c r="KR445" s="286"/>
      <c r="KS445" s="286"/>
      <c r="KT445" s="286"/>
      <c r="KU445" s="286"/>
      <c r="KV445" s="286"/>
      <c r="KW445" s="286"/>
      <c r="KX445" s="286"/>
      <c r="KY445" s="286"/>
      <c r="KZ445" s="286"/>
      <c r="LA445" s="286"/>
      <c r="LB445" s="286"/>
      <c r="LC445" s="286"/>
      <c r="LD445" s="286"/>
      <c r="LE445" s="286"/>
      <c r="LF445" s="286"/>
      <c r="LG445" s="286"/>
      <c r="LH445" s="286"/>
      <c r="LI445" s="286"/>
      <c r="LJ445" s="286"/>
      <c r="LK445" s="286"/>
      <c r="LL445" s="286"/>
      <c r="LM445" s="286"/>
      <c r="LN445" s="286"/>
      <c r="LO445" s="286"/>
      <c r="LP445" s="286"/>
      <c r="LQ445" s="286"/>
      <c r="LR445" s="286"/>
      <c r="LS445" s="286"/>
      <c r="LT445" s="286"/>
      <c r="LU445" s="286"/>
      <c r="LV445" s="286"/>
      <c r="LW445" s="286"/>
      <c r="LX445" s="286"/>
      <c r="LY445" s="286"/>
      <c r="LZ445" s="286"/>
      <c r="MA445" s="286"/>
      <c r="MB445" s="286"/>
      <c r="MC445" s="286"/>
      <c r="MD445" s="286"/>
      <c r="ME445" s="286"/>
      <c r="MF445" s="286"/>
      <c r="MG445" s="286"/>
      <c r="MH445" s="286"/>
      <c r="MI445" s="286"/>
      <c r="MJ445" s="286"/>
      <c r="MK445" s="286"/>
      <c r="ML445" s="286"/>
      <c r="MM445" s="286"/>
      <c r="MN445" s="286"/>
      <c r="MO445" s="286"/>
      <c r="MP445" s="286"/>
      <c r="MQ445" s="286"/>
      <c r="MR445" s="286"/>
      <c r="MS445" s="286"/>
      <c r="MT445" s="286"/>
      <c r="MU445" s="286"/>
      <c r="MV445" s="286"/>
      <c r="MW445" s="286"/>
      <c r="MX445" s="286"/>
      <c r="MY445" s="286"/>
      <c r="MZ445" s="286"/>
      <c r="NA445" s="286"/>
      <c r="NB445" s="286"/>
      <c r="NC445" s="286"/>
      <c r="ND445" s="286"/>
      <c r="NE445" s="286"/>
      <c r="NF445" s="286"/>
      <c r="NG445" s="286"/>
      <c r="NH445" s="286"/>
      <c r="NI445" s="286"/>
      <c r="NJ445" s="286"/>
      <c r="NK445" s="286"/>
      <c r="NL445" s="286"/>
      <c r="NM445" s="286"/>
      <c r="NN445" s="286"/>
      <c r="NO445" s="286"/>
      <c r="NP445" s="286"/>
      <c r="NQ445" s="286"/>
      <c r="NR445" s="286"/>
      <c r="NS445" s="286"/>
      <c r="NT445" s="286"/>
      <c r="NU445" s="286"/>
      <c r="NV445" s="286"/>
      <c r="NW445" s="286"/>
      <c r="NX445" s="286"/>
      <c r="NY445" s="286"/>
      <c r="NZ445" s="286"/>
      <c r="OA445" s="286"/>
      <c r="OB445" s="286"/>
      <c r="OC445" s="286"/>
      <c r="OD445" s="286"/>
      <c r="OE445" s="286"/>
      <c r="OF445" s="286"/>
      <c r="OG445" s="286"/>
      <c r="OH445" s="286"/>
      <c r="OI445" s="286"/>
      <c r="OJ445" s="286"/>
      <c r="OK445" s="286"/>
      <c r="OL445" s="286"/>
      <c r="OM445" s="286"/>
      <c r="ON445" s="286"/>
      <c r="OO445" s="286"/>
      <c r="OP445" s="286"/>
      <c r="OQ445" s="286"/>
      <c r="OR445" s="286"/>
      <c r="OS445" s="286"/>
      <c r="OT445" s="286"/>
      <c r="OU445" s="286"/>
      <c r="OV445" s="286"/>
      <c r="OW445" s="286"/>
      <c r="OX445" s="286"/>
      <c r="OY445" s="286"/>
      <c r="OZ445" s="286"/>
      <c r="PA445" s="286"/>
      <c r="PB445" s="286"/>
      <c r="PC445" s="286"/>
      <c r="PD445" s="286"/>
      <c r="PE445" s="286"/>
      <c r="PF445" s="286"/>
      <c r="PG445" s="286"/>
      <c r="PH445" s="286"/>
      <c r="PI445" s="286"/>
      <c r="PJ445" s="286"/>
      <c r="PK445" s="286"/>
      <c r="PL445" s="286"/>
      <c r="PM445" s="286"/>
      <c r="PN445" s="286"/>
      <c r="PO445" s="286"/>
      <c r="PP445" s="286"/>
      <c r="PQ445" s="286"/>
      <c r="PR445" s="286"/>
      <c r="PS445" s="286"/>
      <c r="PT445" s="286"/>
      <c r="PU445" s="286"/>
      <c r="PV445" s="286"/>
      <c r="PW445" s="286"/>
      <c r="PX445" s="286"/>
      <c r="PY445" s="286"/>
      <c r="PZ445" s="286"/>
      <c r="QA445" s="286"/>
      <c r="QB445" s="286"/>
      <c r="QC445" s="286"/>
      <c r="QD445" s="286"/>
      <c r="QE445" s="286"/>
      <c r="QF445" s="286"/>
      <c r="QG445" s="286"/>
      <c r="QH445" s="286"/>
      <c r="QI445" s="286"/>
      <c r="QJ445" s="286"/>
      <c r="QK445" s="286"/>
      <c r="QL445" s="286"/>
      <c r="QM445" s="286"/>
      <c r="QN445" s="286"/>
      <c r="QO445" s="286"/>
      <c r="QP445" s="286"/>
      <c r="QQ445" s="286"/>
      <c r="QR445" s="286"/>
      <c r="QS445" s="286"/>
      <c r="QT445" s="286"/>
      <c r="QU445" s="286"/>
      <c r="QV445" s="286"/>
      <c r="QW445" s="286"/>
      <c r="QX445" s="286"/>
      <c r="QY445" s="286"/>
      <c r="QZ445" s="286"/>
      <c r="RA445" s="286"/>
      <c r="RB445" s="286"/>
      <c r="RC445" s="286"/>
      <c r="RD445" s="286"/>
      <c r="RE445" s="286"/>
      <c r="RF445" s="286"/>
      <c r="RG445" s="286"/>
      <c r="RH445" s="286"/>
      <c r="RI445" s="286"/>
      <c r="RJ445" s="286"/>
      <c r="RK445" s="286"/>
      <c r="RL445" s="286"/>
      <c r="RM445" s="286"/>
      <c r="RN445" s="286"/>
      <c r="RO445" s="286"/>
      <c r="RP445" s="286"/>
      <c r="RQ445" s="286"/>
      <c r="RR445" s="286"/>
      <c r="RS445" s="286"/>
      <c r="RT445" s="286"/>
      <c r="RU445" s="286"/>
      <c r="RV445" s="286"/>
      <c r="RW445" s="286"/>
      <c r="RX445" s="286"/>
      <c r="RY445" s="286"/>
      <c r="RZ445" s="286"/>
      <c r="SA445" s="286"/>
      <c r="SB445" s="286"/>
      <c r="SC445" s="286"/>
      <c r="SD445" s="286"/>
      <c r="SE445" s="286"/>
      <c r="SF445" s="286"/>
      <c r="SG445" s="286"/>
      <c r="SH445" s="286"/>
      <c r="SI445" s="286"/>
      <c r="SJ445" s="286"/>
      <c r="SK445" s="286"/>
      <c r="SL445" s="286"/>
      <c r="SM445" s="286"/>
      <c r="SN445" s="286"/>
      <c r="SO445" s="286"/>
      <c r="SP445" s="286"/>
      <c r="SQ445" s="286"/>
      <c r="SR445" s="286"/>
      <c r="SS445" s="286"/>
      <c r="ST445" s="286"/>
      <c r="SU445" s="286"/>
      <c r="SV445" s="286"/>
      <c r="SW445" s="286"/>
      <c r="SX445" s="286"/>
      <c r="SY445" s="286"/>
      <c r="SZ445" s="286"/>
      <c r="TA445" s="286"/>
      <c r="TB445" s="286"/>
      <c r="TC445" s="286"/>
      <c r="TD445" s="286"/>
      <c r="TE445" s="286"/>
      <c r="TF445" s="286"/>
      <c r="TG445" s="286"/>
      <c r="TH445" s="286"/>
      <c r="TI445" s="286"/>
      <c r="TJ445" s="286"/>
      <c r="TK445" s="286"/>
      <c r="TL445" s="286"/>
      <c r="TM445" s="286"/>
      <c r="TN445" s="286"/>
      <c r="TO445" s="286"/>
      <c r="TP445" s="286"/>
      <c r="TQ445" s="286"/>
      <c r="TR445" s="286"/>
      <c r="TS445" s="286"/>
      <c r="TT445" s="286"/>
      <c r="TU445" s="286"/>
      <c r="TV445" s="286"/>
      <c r="TW445" s="286"/>
      <c r="TX445" s="286"/>
      <c r="TY445" s="286"/>
      <c r="TZ445" s="286"/>
      <c r="UA445" s="286"/>
      <c r="UB445" s="286"/>
      <c r="UC445" s="286"/>
      <c r="UD445" s="286"/>
      <c r="UE445" s="286"/>
      <c r="UF445" s="286"/>
      <c r="UG445" s="286"/>
      <c r="UH445" s="286"/>
      <c r="UI445" s="286"/>
      <c r="UJ445" s="286"/>
      <c r="UK445" s="286"/>
      <c r="UL445" s="286"/>
      <c r="UM445" s="286"/>
      <c r="UN445" s="286"/>
      <c r="UO445" s="286"/>
      <c r="UP445" s="286"/>
      <c r="UQ445" s="286"/>
      <c r="UR445" s="286"/>
      <c r="US445" s="286"/>
      <c r="UT445" s="286"/>
      <c r="UU445" s="286"/>
      <c r="UV445" s="286"/>
      <c r="UW445" s="286"/>
      <c r="UX445" s="286"/>
      <c r="UY445" s="286"/>
      <c r="UZ445" s="286"/>
      <c r="VA445" s="286"/>
      <c r="VB445" s="286"/>
      <c r="VC445" s="286"/>
      <c r="VD445" s="286"/>
      <c r="VE445" s="286"/>
      <c r="VF445" s="286"/>
      <c r="VG445" s="286"/>
      <c r="VH445" s="286"/>
      <c r="VI445" s="286"/>
      <c r="VJ445" s="286"/>
      <c r="VK445" s="286"/>
      <c r="VL445" s="286"/>
      <c r="VM445" s="286"/>
      <c r="VN445" s="286"/>
      <c r="VO445" s="286"/>
      <c r="VP445" s="286"/>
      <c r="VQ445" s="286"/>
      <c r="VR445" s="286"/>
      <c r="VS445" s="286"/>
      <c r="VT445" s="286"/>
      <c r="VU445" s="286"/>
      <c r="VV445" s="286"/>
      <c r="VW445" s="286"/>
      <c r="VX445" s="286"/>
      <c r="VY445" s="286"/>
      <c r="VZ445" s="286"/>
      <c r="WA445" s="286"/>
      <c r="WB445" s="286"/>
      <c r="WC445" s="286"/>
    </row>
    <row r="446" spans="1:601" s="285" customFormat="1" ht="62.25" customHeight="1">
      <c r="A446" s="1073"/>
      <c r="B446" s="648" t="s">
        <v>1085</v>
      </c>
      <c r="C446" s="650" t="s">
        <v>1086</v>
      </c>
      <c r="D446" s="652" t="s">
        <v>1059</v>
      </c>
      <c r="E446" s="646" t="s">
        <v>1087</v>
      </c>
      <c r="F446" s="646" t="s">
        <v>60</v>
      </c>
      <c r="G446" s="657">
        <v>43894</v>
      </c>
      <c r="H446" s="646" t="s">
        <v>31</v>
      </c>
      <c r="I446" s="386" t="s">
        <v>501</v>
      </c>
      <c r="J446" s="386" t="s">
        <v>32</v>
      </c>
      <c r="K446" s="386" t="s">
        <v>1088</v>
      </c>
      <c r="L446" s="386" t="s">
        <v>35</v>
      </c>
      <c r="M446" s="284">
        <f>M450+M447+M448+M449+M451</f>
        <v>119062760.37</v>
      </c>
      <c r="N446" s="284">
        <f>N451+N450+N447+N449+N448</f>
        <v>119062760.37</v>
      </c>
      <c r="O446" s="284">
        <f>O450+O451+O447+O448+O449</f>
        <v>144288000</v>
      </c>
      <c r="P446" s="391">
        <f>P450+P451+P447+P448+P449</f>
        <v>126288000</v>
      </c>
      <c r="Q446" s="392">
        <f>Q450+Q451+Q447+Q448+Q449</f>
        <v>126288000</v>
      </c>
      <c r="R446" s="392">
        <f>R450+R451+R447+R448+R449</f>
        <v>126288000</v>
      </c>
      <c r="S446" s="535"/>
      <c r="BA446" s="286"/>
      <c r="BB446" s="286"/>
      <c r="BC446" s="286"/>
      <c r="BD446" s="286"/>
      <c r="BE446" s="286"/>
      <c r="BF446" s="286"/>
      <c r="BG446" s="286"/>
      <c r="BH446" s="286"/>
      <c r="BI446" s="286"/>
      <c r="BJ446" s="286"/>
      <c r="BK446" s="286"/>
      <c r="BL446" s="286"/>
      <c r="BM446" s="286"/>
      <c r="BN446" s="286"/>
      <c r="BO446" s="286"/>
      <c r="BP446" s="286"/>
      <c r="BQ446" s="286"/>
      <c r="BR446" s="286"/>
      <c r="BS446" s="286"/>
      <c r="BT446" s="286"/>
      <c r="BU446" s="286"/>
      <c r="BV446" s="286"/>
      <c r="BW446" s="286"/>
      <c r="BX446" s="286"/>
      <c r="BY446" s="286"/>
      <c r="BZ446" s="286"/>
      <c r="CA446" s="286"/>
      <c r="CB446" s="286"/>
      <c r="CC446" s="286"/>
      <c r="CD446" s="286"/>
      <c r="CE446" s="286"/>
      <c r="CF446" s="286"/>
      <c r="CG446" s="286"/>
      <c r="CH446" s="286"/>
      <c r="CI446" s="286"/>
      <c r="CJ446" s="286"/>
      <c r="CK446" s="286"/>
      <c r="CL446" s="286"/>
      <c r="CM446" s="286"/>
      <c r="CN446" s="286"/>
      <c r="CO446" s="286"/>
      <c r="CP446" s="286"/>
      <c r="CQ446" s="286"/>
      <c r="CR446" s="286"/>
      <c r="CS446" s="286"/>
      <c r="CT446" s="286"/>
      <c r="CU446" s="286"/>
      <c r="CV446" s="286"/>
      <c r="CW446" s="286"/>
      <c r="CX446" s="286"/>
      <c r="CY446" s="286"/>
      <c r="CZ446" s="286"/>
      <c r="DA446" s="286"/>
      <c r="DB446" s="286"/>
      <c r="DC446" s="286"/>
      <c r="DD446" s="286"/>
      <c r="DE446" s="286"/>
      <c r="DF446" s="286"/>
      <c r="DG446" s="286"/>
      <c r="DH446" s="286"/>
      <c r="DI446" s="286"/>
      <c r="DJ446" s="286"/>
      <c r="DK446" s="286"/>
      <c r="DL446" s="286"/>
      <c r="DM446" s="286"/>
      <c r="DN446" s="286"/>
      <c r="DO446" s="286"/>
      <c r="DP446" s="286"/>
      <c r="DQ446" s="286"/>
      <c r="DR446" s="286"/>
      <c r="DS446" s="286"/>
      <c r="DT446" s="286"/>
      <c r="DU446" s="286"/>
      <c r="DV446" s="286"/>
      <c r="DW446" s="286"/>
      <c r="DX446" s="286"/>
      <c r="DY446" s="286"/>
      <c r="DZ446" s="286"/>
      <c r="EA446" s="286"/>
      <c r="EB446" s="286"/>
      <c r="EC446" s="286"/>
      <c r="ED446" s="286"/>
      <c r="EE446" s="286"/>
      <c r="EF446" s="286"/>
      <c r="EG446" s="286"/>
      <c r="EH446" s="286"/>
      <c r="EI446" s="286"/>
      <c r="EJ446" s="286"/>
      <c r="EK446" s="286"/>
      <c r="EL446" s="286"/>
      <c r="EM446" s="286"/>
      <c r="EN446" s="286"/>
      <c r="EO446" s="286"/>
      <c r="EP446" s="286"/>
      <c r="EQ446" s="286"/>
      <c r="ER446" s="286"/>
      <c r="ES446" s="286"/>
      <c r="ET446" s="286"/>
      <c r="EU446" s="286"/>
      <c r="EV446" s="286"/>
      <c r="EW446" s="286"/>
      <c r="EX446" s="286"/>
      <c r="EY446" s="286"/>
      <c r="EZ446" s="286"/>
      <c r="FA446" s="286"/>
      <c r="FB446" s="286"/>
      <c r="FC446" s="286"/>
      <c r="FD446" s="286"/>
      <c r="FE446" s="286"/>
      <c r="FF446" s="286"/>
      <c r="FG446" s="286"/>
      <c r="FH446" s="286"/>
      <c r="FI446" s="286"/>
      <c r="FJ446" s="286"/>
      <c r="FK446" s="286"/>
      <c r="FL446" s="286"/>
      <c r="FM446" s="286"/>
      <c r="FN446" s="286"/>
      <c r="FO446" s="286"/>
      <c r="FP446" s="286"/>
      <c r="FQ446" s="286"/>
      <c r="FR446" s="286"/>
      <c r="FS446" s="286"/>
      <c r="FT446" s="286"/>
      <c r="FU446" s="286"/>
      <c r="FV446" s="286"/>
      <c r="FW446" s="286"/>
      <c r="FX446" s="286"/>
      <c r="FY446" s="286"/>
      <c r="FZ446" s="286"/>
      <c r="GA446" s="286"/>
      <c r="GB446" s="286"/>
      <c r="GC446" s="286"/>
      <c r="GD446" s="286"/>
      <c r="GE446" s="286"/>
      <c r="GF446" s="286"/>
      <c r="GG446" s="286"/>
      <c r="GH446" s="286"/>
      <c r="GI446" s="286"/>
      <c r="GJ446" s="286"/>
      <c r="GK446" s="286"/>
      <c r="GL446" s="286"/>
      <c r="GM446" s="286"/>
      <c r="GN446" s="286"/>
      <c r="GO446" s="286"/>
      <c r="GP446" s="286"/>
      <c r="GQ446" s="286"/>
      <c r="GR446" s="286"/>
      <c r="GS446" s="286"/>
      <c r="GT446" s="286"/>
      <c r="GU446" s="286"/>
      <c r="GV446" s="286"/>
      <c r="GW446" s="286"/>
      <c r="GX446" s="286"/>
      <c r="GY446" s="286"/>
      <c r="GZ446" s="286"/>
      <c r="HA446" s="286"/>
      <c r="HB446" s="286"/>
      <c r="HC446" s="286"/>
      <c r="HD446" s="286"/>
      <c r="HE446" s="286"/>
      <c r="HF446" s="286"/>
      <c r="HG446" s="286"/>
      <c r="HH446" s="286"/>
      <c r="HI446" s="286"/>
      <c r="HJ446" s="286"/>
      <c r="HK446" s="286"/>
      <c r="HL446" s="286"/>
      <c r="HM446" s="286"/>
      <c r="HN446" s="286"/>
      <c r="HO446" s="286"/>
      <c r="HP446" s="286"/>
      <c r="HQ446" s="286"/>
      <c r="HR446" s="286"/>
      <c r="HS446" s="286"/>
      <c r="HT446" s="286"/>
      <c r="HU446" s="286"/>
      <c r="HV446" s="286"/>
      <c r="HW446" s="286"/>
      <c r="HX446" s="286"/>
      <c r="HY446" s="286"/>
      <c r="HZ446" s="286"/>
      <c r="IA446" s="286"/>
      <c r="IB446" s="286"/>
      <c r="IC446" s="286"/>
      <c r="ID446" s="286"/>
      <c r="IE446" s="286"/>
      <c r="IF446" s="286"/>
      <c r="IG446" s="286"/>
      <c r="IH446" s="286"/>
      <c r="II446" s="286"/>
      <c r="IJ446" s="286"/>
      <c r="IK446" s="286"/>
      <c r="IL446" s="286"/>
      <c r="IM446" s="286"/>
      <c r="IN446" s="286"/>
      <c r="IO446" s="286"/>
      <c r="IP446" s="286"/>
      <c r="IQ446" s="286"/>
      <c r="IR446" s="286"/>
      <c r="IS446" s="286"/>
      <c r="IT446" s="286"/>
      <c r="IU446" s="286"/>
      <c r="IV446" s="286"/>
      <c r="IW446" s="286"/>
      <c r="IX446" s="286"/>
      <c r="IY446" s="286"/>
      <c r="IZ446" s="286"/>
      <c r="JA446" s="286"/>
      <c r="JB446" s="286"/>
      <c r="JC446" s="286"/>
      <c r="JD446" s="286"/>
      <c r="JE446" s="286"/>
      <c r="JF446" s="286"/>
      <c r="JG446" s="286"/>
      <c r="JH446" s="286"/>
      <c r="JI446" s="286"/>
      <c r="JJ446" s="286"/>
      <c r="JK446" s="286"/>
      <c r="JL446" s="286"/>
      <c r="JM446" s="286"/>
      <c r="JN446" s="286"/>
      <c r="JO446" s="286"/>
      <c r="JP446" s="286"/>
      <c r="JQ446" s="286"/>
      <c r="JR446" s="286"/>
      <c r="JS446" s="286"/>
      <c r="JT446" s="286"/>
      <c r="JU446" s="286"/>
      <c r="JV446" s="286"/>
      <c r="JW446" s="286"/>
      <c r="JX446" s="286"/>
      <c r="JY446" s="286"/>
      <c r="JZ446" s="286"/>
      <c r="KA446" s="286"/>
      <c r="KB446" s="286"/>
      <c r="KC446" s="286"/>
      <c r="KD446" s="286"/>
      <c r="KE446" s="286"/>
      <c r="KF446" s="286"/>
      <c r="KG446" s="286"/>
      <c r="KH446" s="286"/>
      <c r="KI446" s="286"/>
      <c r="KJ446" s="286"/>
      <c r="KK446" s="286"/>
      <c r="KL446" s="286"/>
      <c r="KM446" s="286"/>
      <c r="KN446" s="286"/>
      <c r="KO446" s="286"/>
      <c r="KP446" s="286"/>
      <c r="KQ446" s="286"/>
      <c r="KR446" s="286"/>
      <c r="KS446" s="286"/>
      <c r="KT446" s="286"/>
      <c r="KU446" s="286"/>
      <c r="KV446" s="286"/>
      <c r="KW446" s="286"/>
      <c r="KX446" s="286"/>
      <c r="KY446" s="286"/>
      <c r="KZ446" s="286"/>
      <c r="LA446" s="286"/>
      <c r="LB446" s="286"/>
      <c r="LC446" s="286"/>
      <c r="LD446" s="286"/>
      <c r="LE446" s="286"/>
      <c r="LF446" s="286"/>
      <c r="LG446" s="286"/>
      <c r="LH446" s="286"/>
      <c r="LI446" s="286"/>
      <c r="LJ446" s="286"/>
      <c r="LK446" s="286"/>
      <c r="LL446" s="286"/>
      <c r="LM446" s="286"/>
      <c r="LN446" s="286"/>
      <c r="LO446" s="286"/>
      <c r="LP446" s="286"/>
      <c r="LQ446" s="286"/>
      <c r="LR446" s="286"/>
      <c r="LS446" s="286"/>
      <c r="LT446" s="286"/>
      <c r="LU446" s="286"/>
      <c r="LV446" s="286"/>
      <c r="LW446" s="286"/>
      <c r="LX446" s="286"/>
      <c r="LY446" s="286"/>
      <c r="LZ446" s="286"/>
      <c r="MA446" s="286"/>
      <c r="MB446" s="286"/>
      <c r="MC446" s="286"/>
      <c r="MD446" s="286"/>
      <c r="ME446" s="286"/>
      <c r="MF446" s="286"/>
      <c r="MG446" s="286"/>
      <c r="MH446" s="286"/>
      <c r="MI446" s="286"/>
      <c r="MJ446" s="286"/>
      <c r="MK446" s="286"/>
      <c r="ML446" s="286"/>
      <c r="MM446" s="286"/>
      <c r="MN446" s="286"/>
      <c r="MO446" s="286"/>
      <c r="MP446" s="286"/>
      <c r="MQ446" s="286"/>
      <c r="MR446" s="286"/>
      <c r="MS446" s="286"/>
      <c r="MT446" s="286"/>
      <c r="MU446" s="286"/>
      <c r="MV446" s="286"/>
      <c r="MW446" s="286"/>
      <c r="MX446" s="286"/>
      <c r="MY446" s="286"/>
      <c r="MZ446" s="286"/>
      <c r="NA446" s="286"/>
      <c r="NB446" s="286"/>
      <c r="NC446" s="286"/>
      <c r="ND446" s="286"/>
      <c r="NE446" s="286"/>
      <c r="NF446" s="286"/>
      <c r="NG446" s="286"/>
      <c r="NH446" s="286"/>
      <c r="NI446" s="286"/>
      <c r="NJ446" s="286"/>
      <c r="NK446" s="286"/>
      <c r="NL446" s="286"/>
      <c r="NM446" s="286"/>
      <c r="NN446" s="286"/>
      <c r="NO446" s="286"/>
      <c r="NP446" s="286"/>
      <c r="NQ446" s="286"/>
      <c r="NR446" s="286"/>
      <c r="NS446" s="286"/>
      <c r="NT446" s="286"/>
      <c r="NU446" s="286"/>
      <c r="NV446" s="286"/>
      <c r="NW446" s="286"/>
      <c r="NX446" s="286"/>
      <c r="NY446" s="286"/>
      <c r="NZ446" s="286"/>
      <c r="OA446" s="286"/>
      <c r="OB446" s="286"/>
      <c r="OC446" s="286"/>
      <c r="OD446" s="286"/>
      <c r="OE446" s="286"/>
      <c r="OF446" s="286"/>
      <c r="OG446" s="286"/>
      <c r="OH446" s="286"/>
      <c r="OI446" s="286"/>
      <c r="OJ446" s="286"/>
      <c r="OK446" s="286"/>
      <c r="OL446" s="286"/>
      <c r="OM446" s="286"/>
      <c r="ON446" s="286"/>
      <c r="OO446" s="286"/>
      <c r="OP446" s="286"/>
      <c r="OQ446" s="286"/>
      <c r="OR446" s="286"/>
      <c r="OS446" s="286"/>
      <c r="OT446" s="286"/>
      <c r="OU446" s="286"/>
      <c r="OV446" s="286"/>
      <c r="OW446" s="286"/>
      <c r="OX446" s="286"/>
      <c r="OY446" s="286"/>
      <c r="OZ446" s="286"/>
      <c r="PA446" s="286"/>
      <c r="PB446" s="286"/>
      <c r="PC446" s="286"/>
      <c r="PD446" s="286"/>
      <c r="PE446" s="286"/>
      <c r="PF446" s="286"/>
      <c r="PG446" s="286"/>
      <c r="PH446" s="286"/>
      <c r="PI446" s="286"/>
      <c r="PJ446" s="286"/>
      <c r="PK446" s="286"/>
      <c r="PL446" s="286"/>
      <c r="PM446" s="286"/>
      <c r="PN446" s="286"/>
      <c r="PO446" s="286"/>
      <c r="PP446" s="286"/>
      <c r="PQ446" s="286"/>
      <c r="PR446" s="286"/>
      <c r="PS446" s="286"/>
      <c r="PT446" s="286"/>
      <c r="PU446" s="286"/>
      <c r="PV446" s="286"/>
      <c r="PW446" s="286"/>
      <c r="PX446" s="286"/>
      <c r="PY446" s="286"/>
      <c r="PZ446" s="286"/>
      <c r="QA446" s="286"/>
      <c r="QB446" s="286"/>
      <c r="QC446" s="286"/>
      <c r="QD446" s="286"/>
      <c r="QE446" s="286"/>
      <c r="QF446" s="286"/>
      <c r="QG446" s="286"/>
      <c r="QH446" s="286"/>
      <c r="QI446" s="286"/>
      <c r="QJ446" s="286"/>
      <c r="QK446" s="286"/>
      <c r="QL446" s="286"/>
      <c r="QM446" s="286"/>
      <c r="QN446" s="286"/>
      <c r="QO446" s="286"/>
      <c r="QP446" s="286"/>
      <c r="QQ446" s="286"/>
      <c r="QR446" s="286"/>
      <c r="QS446" s="286"/>
      <c r="QT446" s="286"/>
      <c r="QU446" s="286"/>
      <c r="QV446" s="286"/>
      <c r="QW446" s="286"/>
      <c r="QX446" s="286"/>
      <c r="QY446" s="286"/>
      <c r="QZ446" s="286"/>
      <c r="RA446" s="286"/>
      <c r="RB446" s="286"/>
      <c r="RC446" s="286"/>
      <c r="RD446" s="286"/>
      <c r="RE446" s="286"/>
      <c r="RF446" s="286"/>
      <c r="RG446" s="286"/>
      <c r="RH446" s="286"/>
      <c r="RI446" s="286"/>
      <c r="RJ446" s="286"/>
      <c r="RK446" s="286"/>
      <c r="RL446" s="286"/>
      <c r="RM446" s="286"/>
      <c r="RN446" s="286"/>
      <c r="RO446" s="286"/>
      <c r="RP446" s="286"/>
      <c r="RQ446" s="286"/>
      <c r="RR446" s="286"/>
      <c r="RS446" s="286"/>
      <c r="RT446" s="286"/>
      <c r="RU446" s="286"/>
      <c r="RV446" s="286"/>
      <c r="RW446" s="286"/>
      <c r="RX446" s="286"/>
      <c r="RY446" s="286"/>
      <c r="RZ446" s="286"/>
      <c r="SA446" s="286"/>
      <c r="SB446" s="286"/>
      <c r="SC446" s="286"/>
      <c r="SD446" s="286"/>
      <c r="SE446" s="286"/>
      <c r="SF446" s="286"/>
      <c r="SG446" s="286"/>
      <c r="SH446" s="286"/>
      <c r="SI446" s="286"/>
      <c r="SJ446" s="286"/>
      <c r="SK446" s="286"/>
      <c r="SL446" s="286"/>
      <c r="SM446" s="286"/>
      <c r="SN446" s="286"/>
      <c r="SO446" s="286"/>
      <c r="SP446" s="286"/>
      <c r="SQ446" s="286"/>
      <c r="SR446" s="286"/>
      <c r="SS446" s="286"/>
      <c r="ST446" s="286"/>
      <c r="SU446" s="286"/>
      <c r="SV446" s="286"/>
      <c r="SW446" s="286"/>
      <c r="SX446" s="286"/>
      <c r="SY446" s="286"/>
      <c r="SZ446" s="286"/>
      <c r="TA446" s="286"/>
      <c r="TB446" s="286"/>
      <c r="TC446" s="286"/>
      <c r="TD446" s="286"/>
      <c r="TE446" s="286"/>
      <c r="TF446" s="286"/>
      <c r="TG446" s="286"/>
      <c r="TH446" s="286"/>
      <c r="TI446" s="286"/>
      <c r="TJ446" s="286"/>
      <c r="TK446" s="286"/>
      <c r="TL446" s="286"/>
      <c r="TM446" s="286"/>
      <c r="TN446" s="286"/>
      <c r="TO446" s="286"/>
      <c r="TP446" s="286"/>
      <c r="TQ446" s="286"/>
      <c r="TR446" s="286"/>
      <c r="TS446" s="286"/>
      <c r="TT446" s="286"/>
      <c r="TU446" s="286"/>
      <c r="TV446" s="286"/>
      <c r="TW446" s="286"/>
      <c r="TX446" s="286"/>
      <c r="TY446" s="286"/>
      <c r="TZ446" s="286"/>
      <c r="UA446" s="286"/>
      <c r="UB446" s="286"/>
      <c r="UC446" s="286"/>
      <c r="UD446" s="286"/>
      <c r="UE446" s="286"/>
      <c r="UF446" s="286"/>
      <c r="UG446" s="286"/>
      <c r="UH446" s="286"/>
      <c r="UI446" s="286"/>
      <c r="UJ446" s="286"/>
      <c r="UK446" s="286"/>
      <c r="UL446" s="286"/>
      <c r="UM446" s="286"/>
      <c r="UN446" s="286"/>
      <c r="UO446" s="286"/>
      <c r="UP446" s="286"/>
      <c r="UQ446" s="286"/>
      <c r="UR446" s="286"/>
      <c r="US446" s="286"/>
      <c r="UT446" s="286"/>
      <c r="UU446" s="286"/>
      <c r="UV446" s="286"/>
      <c r="UW446" s="286"/>
      <c r="UX446" s="286"/>
      <c r="UY446" s="286"/>
      <c r="UZ446" s="286"/>
      <c r="VA446" s="286"/>
      <c r="VB446" s="286"/>
      <c r="VC446" s="286"/>
      <c r="VD446" s="286"/>
      <c r="VE446" s="286"/>
      <c r="VF446" s="286"/>
      <c r="VG446" s="286"/>
      <c r="VH446" s="286"/>
      <c r="VI446" s="286"/>
      <c r="VJ446" s="286"/>
      <c r="VK446" s="286"/>
      <c r="VL446" s="286"/>
      <c r="VM446" s="286"/>
      <c r="VN446" s="286"/>
      <c r="VO446" s="286"/>
      <c r="VP446" s="286"/>
      <c r="VQ446" s="286"/>
      <c r="VR446" s="286"/>
      <c r="VS446" s="286"/>
      <c r="VT446" s="286"/>
      <c r="VU446" s="286"/>
      <c r="VV446" s="286"/>
      <c r="VW446" s="286"/>
      <c r="VX446" s="286"/>
      <c r="VY446" s="286"/>
      <c r="VZ446" s="286"/>
      <c r="WA446" s="286"/>
      <c r="WB446" s="286"/>
      <c r="WC446" s="286"/>
    </row>
    <row r="447" spans="1:601" s="285" customFormat="1" ht="15">
      <c r="A447" s="1073"/>
      <c r="B447" s="676"/>
      <c r="C447" s="669"/>
      <c r="D447" s="671"/>
      <c r="E447" s="647"/>
      <c r="F447" s="647"/>
      <c r="G447" s="674"/>
      <c r="H447" s="647"/>
      <c r="I447" s="315" t="s">
        <v>501</v>
      </c>
      <c r="J447" s="315" t="s">
        <v>32</v>
      </c>
      <c r="K447" s="315" t="s">
        <v>1088</v>
      </c>
      <c r="L447" s="315" t="s">
        <v>182</v>
      </c>
      <c r="M447" s="288">
        <v>4261319.49</v>
      </c>
      <c r="N447" s="288">
        <v>4261319.49</v>
      </c>
      <c r="O447" s="289"/>
      <c r="P447" s="289"/>
      <c r="Q447" s="290"/>
      <c r="R447" s="290"/>
      <c r="S447" s="528">
        <v>3</v>
      </c>
      <c r="BA447" s="286"/>
      <c r="BB447" s="286"/>
      <c r="BC447" s="286"/>
      <c r="BD447" s="286"/>
      <c r="BE447" s="286"/>
      <c r="BF447" s="286"/>
      <c r="BG447" s="286"/>
      <c r="BH447" s="286"/>
      <c r="BI447" s="286"/>
      <c r="BJ447" s="286"/>
      <c r="BK447" s="286"/>
      <c r="BL447" s="286"/>
      <c r="BM447" s="286"/>
      <c r="BN447" s="286"/>
      <c r="BO447" s="286"/>
      <c r="BP447" s="286"/>
      <c r="BQ447" s="286"/>
      <c r="BR447" s="286"/>
      <c r="BS447" s="286"/>
      <c r="BT447" s="286"/>
      <c r="BU447" s="286"/>
      <c r="BV447" s="286"/>
      <c r="BW447" s="286"/>
      <c r="BX447" s="286"/>
      <c r="BY447" s="286"/>
      <c r="BZ447" s="286"/>
      <c r="CA447" s="286"/>
      <c r="CB447" s="286"/>
      <c r="CC447" s="286"/>
      <c r="CD447" s="286"/>
      <c r="CE447" s="286"/>
      <c r="CF447" s="286"/>
      <c r="CG447" s="286"/>
      <c r="CH447" s="286"/>
      <c r="CI447" s="286"/>
      <c r="CJ447" s="286"/>
      <c r="CK447" s="286"/>
      <c r="CL447" s="286"/>
      <c r="CM447" s="286"/>
      <c r="CN447" s="286"/>
      <c r="CO447" s="286"/>
      <c r="CP447" s="286"/>
      <c r="CQ447" s="286"/>
      <c r="CR447" s="286"/>
      <c r="CS447" s="286"/>
      <c r="CT447" s="286"/>
      <c r="CU447" s="286"/>
      <c r="CV447" s="286"/>
      <c r="CW447" s="286"/>
      <c r="CX447" s="286"/>
      <c r="CY447" s="286"/>
      <c r="CZ447" s="286"/>
      <c r="DA447" s="286"/>
      <c r="DB447" s="286"/>
      <c r="DC447" s="286"/>
      <c r="DD447" s="286"/>
      <c r="DE447" s="286"/>
      <c r="DF447" s="286"/>
      <c r="DG447" s="286"/>
      <c r="DH447" s="286"/>
      <c r="DI447" s="286"/>
      <c r="DJ447" s="286"/>
      <c r="DK447" s="286"/>
      <c r="DL447" s="286"/>
      <c r="DM447" s="286"/>
      <c r="DN447" s="286"/>
      <c r="DO447" s="286"/>
      <c r="DP447" s="286"/>
      <c r="DQ447" s="286"/>
      <c r="DR447" s="286"/>
      <c r="DS447" s="286"/>
      <c r="DT447" s="286"/>
      <c r="DU447" s="286"/>
      <c r="DV447" s="286"/>
      <c r="DW447" s="286"/>
      <c r="DX447" s="286"/>
      <c r="DY447" s="286"/>
      <c r="DZ447" s="286"/>
      <c r="EA447" s="286"/>
      <c r="EB447" s="286"/>
      <c r="EC447" s="286"/>
      <c r="ED447" s="286"/>
      <c r="EE447" s="286"/>
      <c r="EF447" s="286"/>
      <c r="EG447" s="286"/>
      <c r="EH447" s="286"/>
      <c r="EI447" s="286"/>
      <c r="EJ447" s="286"/>
      <c r="EK447" s="286"/>
      <c r="EL447" s="286"/>
      <c r="EM447" s="286"/>
      <c r="EN447" s="286"/>
      <c r="EO447" s="286"/>
      <c r="EP447" s="286"/>
      <c r="EQ447" s="286"/>
      <c r="ER447" s="286"/>
      <c r="ES447" s="286"/>
      <c r="ET447" s="286"/>
      <c r="EU447" s="286"/>
      <c r="EV447" s="286"/>
      <c r="EW447" s="286"/>
      <c r="EX447" s="286"/>
      <c r="EY447" s="286"/>
      <c r="EZ447" s="286"/>
      <c r="FA447" s="286"/>
      <c r="FB447" s="286"/>
      <c r="FC447" s="286"/>
      <c r="FD447" s="286"/>
      <c r="FE447" s="286"/>
      <c r="FF447" s="286"/>
      <c r="FG447" s="286"/>
      <c r="FH447" s="286"/>
      <c r="FI447" s="286"/>
      <c r="FJ447" s="286"/>
      <c r="FK447" s="286"/>
      <c r="FL447" s="286"/>
      <c r="FM447" s="286"/>
      <c r="FN447" s="286"/>
      <c r="FO447" s="286"/>
      <c r="FP447" s="286"/>
      <c r="FQ447" s="286"/>
      <c r="FR447" s="286"/>
      <c r="FS447" s="286"/>
      <c r="FT447" s="286"/>
      <c r="FU447" s="286"/>
      <c r="FV447" s="286"/>
      <c r="FW447" s="286"/>
      <c r="FX447" s="286"/>
      <c r="FY447" s="286"/>
      <c r="FZ447" s="286"/>
      <c r="GA447" s="286"/>
      <c r="GB447" s="286"/>
      <c r="GC447" s="286"/>
      <c r="GD447" s="286"/>
      <c r="GE447" s="286"/>
      <c r="GF447" s="286"/>
      <c r="GG447" s="286"/>
      <c r="GH447" s="286"/>
      <c r="GI447" s="286"/>
      <c r="GJ447" s="286"/>
      <c r="GK447" s="286"/>
      <c r="GL447" s="286"/>
      <c r="GM447" s="286"/>
      <c r="GN447" s="286"/>
      <c r="GO447" s="286"/>
      <c r="GP447" s="286"/>
      <c r="GQ447" s="286"/>
      <c r="GR447" s="286"/>
      <c r="GS447" s="286"/>
      <c r="GT447" s="286"/>
      <c r="GU447" s="286"/>
      <c r="GV447" s="286"/>
      <c r="GW447" s="286"/>
      <c r="GX447" s="286"/>
      <c r="GY447" s="286"/>
      <c r="GZ447" s="286"/>
      <c r="HA447" s="286"/>
      <c r="HB447" s="286"/>
      <c r="HC447" s="286"/>
      <c r="HD447" s="286"/>
      <c r="HE447" s="286"/>
      <c r="HF447" s="286"/>
      <c r="HG447" s="286"/>
      <c r="HH447" s="286"/>
      <c r="HI447" s="286"/>
      <c r="HJ447" s="286"/>
      <c r="HK447" s="286"/>
      <c r="HL447" s="286"/>
      <c r="HM447" s="286"/>
      <c r="HN447" s="286"/>
      <c r="HO447" s="286"/>
      <c r="HP447" s="286"/>
      <c r="HQ447" s="286"/>
      <c r="HR447" s="286"/>
      <c r="HS447" s="286"/>
      <c r="HT447" s="286"/>
      <c r="HU447" s="286"/>
      <c r="HV447" s="286"/>
      <c r="HW447" s="286"/>
      <c r="HX447" s="286"/>
      <c r="HY447" s="286"/>
      <c r="HZ447" s="286"/>
      <c r="IA447" s="286"/>
      <c r="IB447" s="286"/>
      <c r="IC447" s="286"/>
      <c r="ID447" s="286"/>
      <c r="IE447" s="286"/>
      <c r="IF447" s="286"/>
      <c r="IG447" s="286"/>
      <c r="IH447" s="286"/>
      <c r="II447" s="286"/>
      <c r="IJ447" s="286"/>
      <c r="IK447" s="286"/>
      <c r="IL447" s="286"/>
      <c r="IM447" s="286"/>
      <c r="IN447" s="286"/>
      <c r="IO447" s="286"/>
      <c r="IP447" s="286"/>
      <c r="IQ447" s="286"/>
      <c r="IR447" s="286"/>
      <c r="IS447" s="286"/>
      <c r="IT447" s="286"/>
      <c r="IU447" s="286"/>
      <c r="IV447" s="286"/>
      <c r="IW447" s="286"/>
      <c r="IX447" s="286"/>
      <c r="IY447" s="286"/>
      <c r="IZ447" s="286"/>
      <c r="JA447" s="286"/>
      <c r="JB447" s="286"/>
      <c r="JC447" s="286"/>
      <c r="JD447" s="286"/>
      <c r="JE447" s="286"/>
      <c r="JF447" s="286"/>
      <c r="JG447" s="286"/>
      <c r="JH447" s="286"/>
      <c r="JI447" s="286"/>
      <c r="JJ447" s="286"/>
      <c r="JK447" s="286"/>
      <c r="JL447" s="286"/>
      <c r="JM447" s="286"/>
      <c r="JN447" s="286"/>
      <c r="JO447" s="286"/>
      <c r="JP447" s="286"/>
      <c r="JQ447" s="286"/>
      <c r="JR447" s="286"/>
      <c r="JS447" s="286"/>
      <c r="JT447" s="286"/>
      <c r="JU447" s="286"/>
      <c r="JV447" s="286"/>
      <c r="JW447" s="286"/>
      <c r="JX447" s="286"/>
      <c r="JY447" s="286"/>
      <c r="JZ447" s="286"/>
      <c r="KA447" s="286"/>
      <c r="KB447" s="286"/>
      <c r="KC447" s="286"/>
      <c r="KD447" s="286"/>
      <c r="KE447" s="286"/>
      <c r="KF447" s="286"/>
      <c r="KG447" s="286"/>
      <c r="KH447" s="286"/>
      <c r="KI447" s="286"/>
      <c r="KJ447" s="286"/>
      <c r="KK447" s="286"/>
      <c r="KL447" s="286"/>
      <c r="KM447" s="286"/>
      <c r="KN447" s="286"/>
      <c r="KO447" s="286"/>
      <c r="KP447" s="286"/>
      <c r="KQ447" s="286"/>
      <c r="KR447" s="286"/>
      <c r="KS447" s="286"/>
      <c r="KT447" s="286"/>
      <c r="KU447" s="286"/>
      <c r="KV447" s="286"/>
      <c r="KW447" s="286"/>
      <c r="KX447" s="286"/>
      <c r="KY447" s="286"/>
      <c r="KZ447" s="286"/>
      <c r="LA447" s="286"/>
      <c r="LB447" s="286"/>
      <c r="LC447" s="286"/>
      <c r="LD447" s="286"/>
      <c r="LE447" s="286"/>
      <c r="LF447" s="286"/>
      <c r="LG447" s="286"/>
      <c r="LH447" s="286"/>
      <c r="LI447" s="286"/>
      <c r="LJ447" s="286"/>
      <c r="LK447" s="286"/>
      <c r="LL447" s="286"/>
      <c r="LM447" s="286"/>
      <c r="LN447" s="286"/>
      <c r="LO447" s="286"/>
      <c r="LP447" s="286"/>
      <c r="LQ447" s="286"/>
      <c r="LR447" s="286"/>
      <c r="LS447" s="286"/>
      <c r="LT447" s="286"/>
      <c r="LU447" s="286"/>
      <c r="LV447" s="286"/>
      <c r="LW447" s="286"/>
      <c r="LX447" s="286"/>
      <c r="LY447" s="286"/>
      <c r="LZ447" s="286"/>
      <c r="MA447" s="286"/>
      <c r="MB447" s="286"/>
      <c r="MC447" s="286"/>
      <c r="MD447" s="286"/>
      <c r="ME447" s="286"/>
      <c r="MF447" s="286"/>
      <c r="MG447" s="286"/>
      <c r="MH447" s="286"/>
      <c r="MI447" s="286"/>
      <c r="MJ447" s="286"/>
      <c r="MK447" s="286"/>
      <c r="ML447" s="286"/>
      <c r="MM447" s="286"/>
      <c r="MN447" s="286"/>
      <c r="MO447" s="286"/>
      <c r="MP447" s="286"/>
      <c r="MQ447" s="286"/>
      <c r="MR447" s="286"/>
      <c r="MS447" s="286"/>
      <c r="MT447" s="286"/>
      <c r="MU447" s="286"/>
      <c r="MV447" s="286"/>
      <c r="MW447" s="286"/>
      <c r="MX447" s="286"/>
      <c r="MY447" s="286"/>
      <c r="MZ447" s="286"/>
      <c r="NA447" s="286"/>
      <c r="NB447" s="286"/>
      <c r="NC447" s="286"/>
      <c r="ND447" s="286"/>
      <c r="NE447" s="286"/>
      <c r="NF447" s="286"/>
      <c r="NG447" s="286"/>
      <c r="NH447" s="286"/>
      <c r="NI447" s="286"/>
      <c r="NJ447" s="286"/>
      <c r="NK447" s="286"/>
      <c r="NL447" s="286"/>
      <c r="NM447" s="286"/>
      <c r="NN447" s="286"/>
      <c r="NO447" s="286"/>
      <c r="NP447" s="286"/>
      <c r="NQ447" s="286"/>
      <c r="NR447" s="286"/>
      <c r="NS447" s="286"/>
      <c r="NT447" s="286"/>
      <c r="NU447" s="286"/>
      <c r="NV447" s="286"/>
      <c r="NW447" s="286"/>
      <c r="NX447" s="286"/>
      <c r="NY447" s="286"/>
      <c r="NZ447" s="286"/>
      <c r="OA447" s="286"/>
      <c r="OB447" s="286"/>
      <c r="OC447" s="286"/>
      <c r="OD447" s="286"/>
      <c r="OE447" s="286"/>
      <c r="OF447" s="286"/>
      <c r="OG447" s="286"/>
      <c r="OH447" s="286"/>
      <c r="OI447" s="286"/>
      <c r="OJ447" s="286"/>
      <c r="OK447" s="286"/>
      <c r="OL447" s="286"/>
      <c r="OM447" s="286"/>
      <c r="ON447" s="286"/>
      <c r="OO447" s="286"/>
      <c r="OP447" s="286"/>
      <c r="OQ447" s="286"/>
      <c r="OR447" s="286"/>
      <c r="OS447" s="286"/>
      <c r="OT447" s="286"/>
      <c r="OU447" s="286"/>
      <c r="OV447" s="286"/>
      <c r="OW447" s="286"/>
      <c r="OX447" s="286"/>
      <c r="OY447" s="286"/>
      <c r="OZ447" s="286"/>
      <c r="PA447" s="286"/>
      <c r="PB447" s="286"/>
      <c r="PC447" s="286"/>
      <c r="PD447" s="286"/>
      <c r="PE447" s="286"/>
      <c r="PF447" s="286"/>
      <c r="PG447" s="286"/>
      <c r="PH447" s="286"/>
      <c r="PI447" s="286"/>
      <c r="PJ447" s="286"/>
      <c r="PK447" s="286"/>
      <c r="PL447" s="286"/>
      <c r="PM447" s="286"/>
      <c r="PN447" s="286"/>
      <c r="PO447" s="286"/>
      <c r="PP447" s="286"/>
      <c r="PQ447" s="286"/>
      <c r="PR447" s="286"/>
      <c r="PS447" s="286"/>
      <c r="PT447" s="286"/>
      <c r="PU447" s="286"/>
      <c r="PV447" s="286"/>
      <c r="PW447" s="286"/>
      <c r="PX447" s="286"/>
      <c r="PY447" s="286"/>
      <c r="PZ447" s="286"/>
      <c r="QA447" s="286"/>
      <c r="QB447" s="286"/>
      <c r="QC447" s="286"/>
      <c r="QD447" s="286"/>
      <c r="QE447" s="286"/>
      <c r="QF447" s="286"/>
      <c r="QG447" s="286"/>
      <c r="QH447" s="286"/>
      <c r="QI447" s="286"/>
      <c r="QJ447" s="286"/>
      <c r="QK447" s="286"/>
      <c r="QL447" s="286"/>
      <c r="QM447" s="286"/>
      <c r="QN447" s="286"/>
      <c r="QO447" s="286"/>
      <c r="QP447" s="286"/>
      <c r="QQ447" s="286"/>
      <c r="QR447" s="286"/>
      <c r="QS447" s="286"/>
      <c r="QT447" s="286"/>
      <c r="QU447" s="286"/>
      <c r="QV447" s="286"/>
      <c r="QW447" s="286"/>
      <c r="QX447" s="286"/>
      <c r="QY447" s="286"/>
      <c r="QZ447" s="286"/>
      <c r="RA447" s="286"/>
      <c r="RB447" s="286"/>
      <c r="RC447" s="286"/>
      <c r="RD447" s="286"/>
      <c r="RE447" s="286"/>
      <c r="RF447" s="286"/>
      <c r="RG447" s="286"/>
      <c r="RH447" s="286"/>
      <c r="RI447" s="286"/>
      <c r="RJ447" s="286"/>
      <c r="RK447" s="286"/>
      <c r="RL447" s="286"/>
      <c r="RM447" s="286"/>
      <c r="RN447" s="286"/>
      <c r="RO447" s="286"/>
      <c r="RP447" s="286"/>
      <c r="RQ447" s="286"/>
      <c r="RR447" s="286"/>
      <c r="RS447" s="286"/>
      <c r="RT447" s="286"/>
      <c r="RU447" s="286"/>
      <c r="RV447" s="286"/>
      <c r="RW447" s="286"/>
      <c r="RX447" s="286"/>
      <c r="RY447" s="286"/>
      <c r="RZ447" s="286"/>
      <c r="SA447" s="286"/>
      <c r="SB447" s="286"/>
      <c r="SC447" s="286"/>
      <c r="SD447" s="286"/>
      <c r="SE447" s="286"/>
      <c r="SF447" s="286"/>
      <c r="SG447" s="286"/>
      <c r="SH447" s="286"/>
      <c r="SI447" s="286"/>
      <c r="SJ447" s="286"/>
      <c r="SK447" s="286"/>
      <c r="SL447" s="286"/>
      <c r="SM447" s="286"/>
      <c r="SN447" s="286"/>
      <c r="SO447" s="286"/>
      <c r="SP447" s="286"/>
      <c r="SQ447" s="286"/>
      <c r="SR447" s="286"/>
      <c r="SS447" s="286"/>
      <c r="ST447" s="286"/>
      <c r="SU447" s="286"/>
      <c r="SV447" s="286"/>
      <c r="SW447" s="286"/>
      <c r="SX447" s="286"/>
      <c r="SY447" s="286"/>
      <c r="SZ447" s="286"/>
      <c r="TA447" s="286"/>
      <c r="TB447" s="286"/>
      <c r="TC447" s="286"/>
      <c r="TD447" s="286"/>
      <c r="TE447" s="286"/>
      <c r="TF447" s="286"/>
      <c r="TG447" s="286"/>
      <c r="TH447" s="286"/>
      <c r="TI447" s="286"/>
      <c r="TJ447" s="286"/>
      <c r="TK447" s="286"/>
      <c r="TL447" s="286"/>
      <c r="TM447" s="286"/>
      <c r="TN447" s="286"/>
      <c r="TO447" s="286"/>
      <c r="TP447" s="286"/>
      <c r="TQ447" s="286"/>
      <c r="TR447" s="286"/>
      <c r="TS447" s="286"/>
      <c r="TT447" s="286"/>
      <c r="TU447" s="286"/>
      <c r="TV447" s="286"/>
      <c r="TW447" s="286"/>
      <c r="TX447" s="286"/>
      <c r="TY447" s="286"/>
      <c r="TZ447" s="286"/>
      <c r="UA447" s="286"/>
      <c r="UB447" s="286"/>
      <c r="UC447" s="286"/>
      <c r="UD447" s="286"/>
      <c r="UE447" s="286"/>
      <c r="UF447" s="286"/>
      <c r="UG447" s="286"/>
      <c r="UH447" s="286"/>
      <c r="UI447" s="286"/>
      <c r="UJ447" s="286"/>
      <c r="UK447" s="286"/>
      <c r="UL447" s="286"/>
      <c r="UM447" s="286"/>
      <c r="UN447" s="286"/>
      <c r="UO447" s="286"/>
      <c r="UP447" s="286"/>
      <c r="UQ447" s="286"/>
      <c r="UR447" s="286"/>
      <c r="US447" s="286"/>
      <c r="UT447" s="286"/>
      <c r="UU447" s="286"/>
      <c r="UV447" s="286"/>
      <c r="UW447" s="286"/>
      <c r="UX447" s="286"/>
      <c r="UY447" s="286"/>
      <c r="UZ447" s="286"/>
      <c r="VA447" s="286"/>
      <c r="VB447" s="286"/>
      <c r="VC447" s="286"/>
      <c r="VD447" s="286"/>
      <c r="VE447" s="286"/>
      <c r="VF447" s="286"/>
      <c r="VG447" s="286"/>
      <c r="VH447" s="286"/>
      <c r="VI447" s="286"/>
      <c r="VJ447" s="286"/>
      <c r="VK447" s="286"/>
      <c r="VL447" s="286"/>
      <c r="VM447" s="286"/>
      <c r="VN447" s="286"/>
      <c r="VO447" s="286"/>
      <c r="VP447" s="286"/>
      <c r="VQ447" s="286"/>
      <c r="VR447" s="286"/>
      <c r="VS447" s="286"/>
      <c r="VT447" s="286"/>
      <c r="VU447" s="286"/>
      <c r="VV447" s="286"/>
      <c r="VW447" s="286"/>
      <c r="VX447" s="286"/>
      <c r="VY447" s="286"/>
      <c r="VZ447" s="286"/>
      <c r="WA447" s="286"/>
      <c r="WB447" s="286"/>
      <c r="WC447" s="286"/>
    </row>
    <row r="448" spans="1:601" s="285" customFormat="1" ht="15">
      <c r="A448" s="1073"/>
      <c r="B448" s="676"/>
      <c r="C448" s="669"/>
      <c r="D448" s="671"/>
      <c r="E448" s="647"/>
      <c r="F448" s="647"/>
      <c r="G448" s="674"/>
      <c r="H448" s="647"/>
      <c r="I448" s="315" t="s">
        <v>501</v>
      </c>
      <c r="J448" s="315" t="s">
        <v>32</v>
      </c>
      <c r="K448" s="315" t="s">
        <v>1088</v>
      </c>
      <c r="L448" s="315" t="s">
        <v>184</v>
      </c>
      <c r="M448" s="288"/>
      <c r="N448" s="288"/>
      <c r="O448" s="289"/>
      <c r="P448" s="289"/>
      <c r="Q448" s="290"/>
      <c r="R448" s="290"/>
      <c r="S448" s="528">
        <v>3</v>
      </c>
      <c r="BA448" s="286"/>
      <c r="BB448" s="286"/>
      <c r="BC448" s="286"/>
      <c r="BD448" s="286"/>
      <c r="BE448" s="286"/>
      <c r="BF448" s="286"/>
      <c r="BG448" s="286"/>
      <c r="BH448" s="286"/>
      <c r="BI448" s="286"/>
      <c r="BJ448" s="286"/>
      <c r="BK448" s="286"/>
      <c r="BL448" s="286"/>
      <c r="BM448" s="286"/>
      <c r="BN448" s="286"/>
      <c r="BO448" s="286"/>
      <c r="BP448" s="286"/>
      <c r="BQ448" s="286"/>
      <c r="BR448" s="286"/>
      <c r="BS448" s="286"/>
      <c r="BT448" s="286"/>
      <c r="BU448" s="286"/>
      <c r="BV448" s="286"/>
      <c r="BW448" s="286"/>
      <c r="BX448" s="286"/>
      <c r="BY448" s="286"/>
      <c r="BZ448" s="286"/>
      <c r="CA448" s="286"/>
      <c r="CB448" s="286"/>
      <c r="CC448" s="286"/>
      <c r="CD448" s="286"/>
      <c r="CE448" s="286"/>
      <c r="CF448" s="286"/>
      <c r="CG448" s="286"/>
      <c r="CH448" s="286"/>
      <c r="CI448" s="286"/>
      <c r="CJ448" s="286"/>
      <c r="CK448" s="286"/>
      <c r="CL448" s="286"/>
      <c r="CM448" s="286"/>
      <c r="CN448" s="286"/>
      <c r="CO448" s="286"/>
      <c r="CP448" s="286"/>
      <c r="CQ448" s="286"/>
      <c r="CR448" s="286"/>
      <c r="CS448" s="286"/>
      <c r="CT448" s="286"/>
      <c r="CU448" s="286"/>
      <c r="CV448" s="286"/>
      <c r="CW448" s="286"/>
      <c r="CX448" s="286"/>
      <c r="CY448" s="286"/>
      <c r="CZ448" s="286"/>
      <c r="DA448" s="286"/>
      <c r="DB448" s="286"/>
      <c r="DC448" s="286"/>
      <c r="DD448" s="286"/>
      <c r="DE448" s="286"/>
      <c r="DF448" s="286"/>
      <c r="DG448" s="286"/>
      <c r="DH448" s="286"/>
      <c r="DI448" s="286"/>
      <c r="DJ448" s="286"/>
      <c r="DK448" s="286"/>
      <c r="DL448" s="286"/>
      <c r="DM448" s="286"/>
      <c r="DN448" s="286"/>
      <c r="DO448" s="286"/>
      <c r="DP448" s="286"/>
      <c r="DQ448" s="286"/>
      <c r="DR448" s="286"/>
      <c r="DS448" s="286"/>
      <c r="DT448" s="286"/>
      <c r="DU448" s="286"/>
      <c r="DV448" s="286"/>
      <c r="DW448" s="286"/>
      <c r="DX448" s="286"/>
      <c r="DY448" s="286"/>
      <c r="DZ448" s="286"/>
      <c r="EA448" s="286"/>
      <c r="EB448" s="286"/>
      <c r="EC448" s="286"/>
      <c r="ED448" s="286"/>
      <c r="EE448" s="286"/>
      <c r="EF448" s="286"/>
      <c r="EG448" s="286"/>
      <c r="EH448" s="286"/>
      <c r="EI448" s="286"/>
      <c r="EJ448" s="286"/>
      <c r="EK448" s="286"/>
      <c r="EL448" s="286"/>
      <c r="EM448" s="286"/>
      <c r="EN448" s="286"/>
      <c r="EO448" s="286"/>
      <c r="EP448" s="286"/>
      <c r="EQ448" s="286"/>
      <c r="ER448" s="286"/>
      <c r="ES448" s="286"/>
      <c r="ET448" s="286"/>
      <c r="EU448" s="286"/>
      <c r="EV448" s="286"/>
      <c r="EW448" s="286"/>
      <c r="EX448" s="286"/>
      <c r="EY448" s="286"/>
      <c r="EZ448" s="286"/>
      <c r="FA448" s="286"/>
      <c r="FB448" s="286"/>
      <c r="FC448" s="286"/>
      <c r="FD448" s="286"/>
      <c r="FE448" s="286"/>
      <c r="FF448" s="286"/>
      <c r="FG448" s="286"/>
      <c r="FH448" s="286"/>
      <c r="FI448" s="286"/>
      <c r="FJ448" s="286"/>
      <c r="FK448" s="286"/>
      <c r="FL448" s="286"/>
      <c r="FM448" s="286"/>
      <c r="FN448" s="286"/>
      <c r="FO448" s="286"/>
      <c r="FP448" s="286"/>
      <c r="FQ448" s="286"/>
      <c r="FR448" s="286"/>
      <c r="FS448" s="286"/>
      <c r="FT448" s="286"/>
      <c r="FU448" s="286"/>
      <c r="FV448" s="286"/>
      <c r="FW448" s="286"/>
      <c r="FX448" s="286"/>
      <c r="FY448" s="286"/>
      <c r="FZ448" s="286"/>
      <c r="GA448" s="286"/>
      <c r="GB448" s="286"/>
      <c r="GC448" s="286"/>
      <c r="GD448" s="286"/>
      <c r="GE448" s="286"/>
      <c r="GF448" s="286"/>
      <c r="GG448" s="286"/>
      <c r="GH448" s="286"/>
      <c r="GI448" s="286"/>
      <c r="GJ448" s="286"/>
      <c r="GK448" s="286"/>
      <c r="GL448" s="286"/>
      <c r="GM448" s="286"/>
      <c r="GN448" s="286"/>
      <c r="GO448" s="286"/>
      <c r="GP448" s="286"/>
      <c r="GQ448" s="286"/>
      <c r="GR448" s="286"/>
      <c r="GS448" s="286"/>
      <c r="GT448" s="286"/>
      <c r="GU448" s="286"/>
      <c r="GV448" s="286"/>
      <c r="GW448" s="286"/>
      <c r="GX448" s="286"/>
      <c r="GY448" s="286"/>
      <c r="GZ448" s="286"/>
      <c r="HA448" s="286"/>
      <c r="HB448" s="286"/>
      <c r="HC448" s="286"/>
      <c r="HD448" s="286"/>
      <c r="HE448" s="286"/>
      <c r="HF448" s="286"/>
      <c r="HG448" s="286"/>
      <c r="HH448" s="286"/>
      <c r="HI448" s="286"/>
      <c r="HJ448" s="286"/>
      <c r="HK448" s="286"/>
      <c r="HL448" s="286"/>
      <c r="HM448" s="286"/>
      <c r="HN448" s="286"/>
      <c r="HO448" s="286"/>
      <c r="HP448" s="286"/>
      <c r="HQ448" s="286"/>
      <c r="HR448" s="286"/>
      <c r="HS448" s="286"/>
      <c r="HT448" s="286"/>
      <c r="HU448" s="286"/>
      <c r="HV448" s="286"/>
      <c r="HW448" s="286"/>
      <c r="HX448" s="286"/>
      <c r="HY448" s="286"/>
      <c r="HZ448" s="286"/>
      <c r="IA448" s="286"/>
      <c r="IB448" s="286"/>
      <c r="IC448" s="286"/>
      <c r="ID448" s="286"/>
      <c r="IE448" s="286"/>
      <c r="IF448" s="286"/>
      <c r="IG448" s="286"/>
      <c r="IH448" s="286"/>
      <c r="II448" s="286"/>
      <c r="IJ448" s="286"/>
      <c r="IK448" s="286"/>
      <c r="IL448" s="286"/>
      <c r="IM448" s="286"/>
      <c r="IN448" s="286"/>
      <c r="IO448" s="286"/>
      <c r="IP448" s="286"/>
      <c r="IQ448" s="286"/>
      <c r="IR448" s="286"/>
      <c r="IS448" s="286"/>
      <c r="IT448" s="286"/>
      <c r="IU448" s="286"/>
      <c r="IV448" s="286"/>
      <c r="IW448" s="286"/>
      <c r="IX448" s="286"/>
      <c r="IY448" s="286"/>
      <c r="IZ448" s="286"/>
      <c r="JA448" s="286"/>
      <c r="JB448" s="286"/>
      <c r="JC448" s="286"/>
      <c r="JD448" s="286"/>
      <c r="JE448" s="286"/>
      <c r="JF448" s="286"/>
      <c r="JG448" s="286"/>
      <c r="JH448" s="286"/>
      <c r="JI448" s="286"/>
      <c r="JJ448" s="286"/>
      <c r="JK448" s="286"/>
      <c r="JL448" s="286"/>
      <c r="JM448" s="286"/>
      <c r="JN448" s="286"/>
      <c r="JO448" s="286"/>
      <c r="JP448" s="286"/>
      <c r="JQ448" s="286"/>
      <c r="JR448" s="286"/>
      <c r="JS448" s="286"/>
      <c r="JT448" s="286"/>
      <c r="JU448" s="286"/>
      <c r="JV448" s="286"/>
      <c r="JW448" s="286"/>
      <c r="JX448" s="286"/>
      <c r="JY448" s="286"/>
      <c r="JZ448" s="286"/>
      <c r="KA448" s="286"/>
      <c r="KB448" s="286"/>
      <c r="KC448" s="286"/>
      <c r="KD448" s="286"/>
      <c r="KE448" s="286"/>
      <c r="KF448" s="286"/>
      <c r="KG448" s="286"/>
      <c r="KH448" s="286"/>
      <c r="KI448" s="286"/>
      <c r="KJ448" s="286"/>
      <c r="KK448" s="286"/>
      <c r="KL448" s="286"/>
      <c r="KM448" s="286"/>
      <c r="KN448" s="286"/>
      <c r="KO448" s="286"/>
      <c r="KP448" s="286"/>
      <c r="KQ448" s="286"/>
      <c r="KR448" s="286"/>
      <c r="KS448" s="286"/>
      <c r="KT448" s="286"/>
      <c r="KU448" s="286"/>
      <c r="KV448" s="286"/>
      <c r="KW448" s="286"/>
      <c r="KX448" s="286"/>
      <c r="KY448" s="286"/>
      <c r="KZ448" s="286"/>
      <c r="LA448" s="286"/>
      <c r="LB448" s="286"/>
      <c r="LC448" s="286"/>
      <c r="LD448" s="286"/>
      <c r="LE448" s="286"/>
      <c r="LF448" s="286"/>
      <c r="LG448" s="286"/>
      <c r="LH448" s="286"/>
      <c r="LI448" s="286"/>
      <c r="LJ448" s="286"/>
      <c r="LK448" s="286"/>
      <c r="LL448" s="286"/>
      <c r="LM448" s="286"/>
      <c r="LN448" s="286"/>
      <c r="LO448" s="286"/>
      <c r="LP448" s="286"/>
      <c r="LQ448" s="286"/>
      <c r="LR448" s="286"/>
      <c r="LS448" s="286"/>
      <c r="LT448" s="286"/>
      <c r="LU448" s="286"/>
      <c r="LV448" s="286"/>
      <c r="LW448" s="286"/>
      <c r="LX448" s="286"/>
      <c r="LY448" s="286"/>
      <c r="LZ448" s="286"/>
      <c r="MA448" s="286"/>
      <c r="MB448" s="286"/>
      <c r="MC448" s="286"/>
      <c r="MD448" s="286"/>
      <c r="ME448" s="286"/>
      <c r="MF448" s="286"/>
      <c r="MG448" s="286"/>
      <c r="MH448" s="286"/>
      <c r="MI448" s="286"/>
      <c r="MJ448" s="286"/>
      <c r="MK448" s="286"/>
      <c r="ML448" s="286"/>
      <c r="MM448" s="286"/>
      <c r="MN448" s="286"/>
      <c r="MO448" s="286"/>
      <c r="MP448" s="286"/>
      <c r="MQ448" s="286"/>
      <c r="MR448" s="286"/>
      <c r="MS448" s="286"/>
      <c r="MT448" s="286"/>
      <c r="MU448" s="286"/>
      <c r="MV448" s="286"/>
      <c r="MW448" s="286"/>
      <c r="MX448" s="286"/>
      <c r="MY448" s="286"/>
      <c r="MZ448" s="286"/>
      <c r="NA448" s="286"/>
      <c r="NB448" s="286"/>
      <c r="NC448" s="286"/>
      <c r="ND448" s="286"/>
      <c r="NE448" s="286"/>
      <c r="NF448" s="286"/>
      <c r="NG448" s="286"/>
      <c r="NH448" s="286"/>
      <c r="NI448" s="286"/>
      <c r="NJ448" s="286"/>
      <c r="NK448" s="286"/>
      <c r="NL448" s="286"/>
      <c r="NM448" s="286"/>
      <c r="NN448" s="286"/>
      <c r="NO448" s="286"/>
      <c r="NP448" s="286"/>
      <c r="NQ448" s="286"/>
      <c r="NR448" s="286"/>
      <c r="NS448" s="286"/>
      <c r="NT448" s="286"/>
      <c r="NU448" s="286"/>
      <c r="NV448" s="286"/>
      <c r="NW448" s="286"/>
      <c r="NX448" s="286"/>
      <c r="NY448" s="286"/>
      <c r="NZ448" s="286"/>
      <c r="OA448" s="286"/>
      <c r="OB448" s="286"/>
      <c r="OC448" s="286"/>
      <c r="OD448" s="286"/>
      <c r="OE448" s="286"/>
      <c r="OF448" s="286"/>
      <c r="OG448" s="286"/>
      <c r="OH448" s="286"/>
      <c r="OI448" s="286"/>
      <c r="OJ448" s="286"/>
      <c r="OK448" s="286"/>
      <c r="OL448" s="286"/>
      <c r="OM448" s="286"/>
      <c r="ON448" s="286"/>
      <c r="OO448" s="286"/>
      <c r="OP448" s="286"/>
      <c r="OQ448" s="286"/>
      <c r="OR448" s="286"/>
      <c r="OS448" s="286"/>
      <c r="OT448" s="286"/>
      <c r="OU448" s="286"/>
      <c r="OV448" s="286"/>
      <c r="OW448" s="286"/>
      <c r="OX448" s="286"/>
      <c r="OY448" s="286"/>
      <c r="OZ448" s="286"/>
      <c r="PA448" s="286"/>
      <c r="PB448" s="286"/>
      <c r="PC448" s="286"/>
      <c r="PD448" s="286"/>
      <c r="PE448" s="286"/>
      <c r="PF448" s="286"/>
      <c r="PG448" s="286"/>
      <c r="PH448" s="286"/>
      <c r="PI448" s="286"/>
      <c r="PJ448" s="286"/>
      <c r="PK448" s="286"/>
      <c r="PL448" s="286"/>
      <c r="PM448" s="286"/>
      <c r="PN448" s="286"/>
      <c r="PO448" s="286"/>
      <c r="PP448" s="286"/>
      <c r="PQ448" s="286"/>
      <c r="PR448" s="286"/>
      <c r="PS448" s="286"/>
      <c r="PT448" s="286"/>
      <c r="PU448" s="286"/>
      <c r="PV448" s="286"/>
      <c r="PW448" s="286"/>
      <c r="PX448" s="286"/>
      <c r="PY448" s="286"/>
      <c r="PZ448" s="286"/>
      <c r="QA448" s="286"/>
      <c r="QB448" s="286"/>
      <c r="QC448" s="286"/>
      <c r="QD448" s="286"/>
      <c r="QE448" s="286"/>
      <c r="QF448" s="286"/>
      <c r="QG448" s="286"/>
      <c r="QH448" s="286"/>
      <c r="QI448" s="286"/>
      <c r="QJ448" s="286"/>
      <c r="QK448" s="286"/>
      <c r="QL448" s="286"/>
      <c r="QM448" s="286"/>
      <c r="QN448" s="286"/>
      <c r="QO448" s="286"/>
      <c r="QP448" s="286"/>
      <c r="QQ448" s="286"/>
      <c r="QR448" s="286"/>
      <c r="QS448" s="286"/>
      <c r="QT448" s="286"/>
      <c r="QU448" s="286"/>
      <c r="QV448" s="286"/>
      <c r="QW448" s="286"/>
      <c r="QX448" s="286"/>
      <c r="QY448" s="286"/>
      <c r="QZ448" s="286"/>
      <c r="RA448" s="286"/>
      <c r="RB448" s="286"/>
      <c r="RC448" s="286"/>
      <c r="RD448" s="286"/>
      <c r="RE448" s="286"/>
      <c r="RF448" s="286"/>
      <c r="RG448" s="286"/>
      <c r="RH448" s="286"/>
      <c r="RI448" s="286"/>
      <c r="RJ448" s="286"/>
      <c r="RK448" s="286"/>
      <c r="RL448" s="286"/>
      <c r="RM448" s="286"/>
      <c r="RN448" s="286"/>
      <c r="RO448" s="286"/>
      <c r="RP448" s="286"/>
      <c r="RQ448" s="286"/>
      <c r="RR448" s="286"/>
      <c r="RS448" s="286"/>
      <c r="RT448" s="286"/>
      <c r="RU448" s="286"/>
      <c r="RV448" s="286"/>
      <c r="RW448" s="286"/>
      <c r="RX448" s="286"/>
      <c r="RY448" s="286"/>
      <c r="RZ448" s="286"/>
      <c r="SA448" s="286"/>
      <c r="SB448" s="286"/>
      <c r="SC448" s="286"/>
      <c r="SD448" s="286"/>
      <c r="SE448" s="286"/>
      <c r="SF448" s="286"/>
      <c r="SG448" s="286"/>
      <c r="SH448" s="286"/>
      <c r="SI448" s="286"/>
      <c r="SJ448" s="286"/>
      <c r="SK448" s="286"/>
      <c r="SL448" s="286"/>
      <c r="SM448" s="286"/>
      <c r="SN448" s="286"/>
      <c r="SO448" s="286"/>
      <c r="SP448" s="286"/>
      <c r="SQ448" s="286"/>
      <c r="SR448" s="286"/>
      <c r="SS448" s="286"/>
      <c r="ST448" s="286"/>
      <c r="SU448" s="286"/>
      <c r="SV448" s="286"/>
      <c r="SW448" s="286"/>
      <c r="SX448" s="286"/>
      <c r="SY448" s="286"/>
      <c r="SZ448" s="286"/>
      <c r="TA448" s="286"/>
      <c r="TB448" s="286"/>
      <c r="TC448" s="286"/>
      <c r="TD448" s="286"/>
      <c r="TE448" s="286"/>
      <c r="TF448" s="286"/>
      <c r="TG448" s="286"/>
      <c r="TH448" s="286"/>
      <c r="TI448" s="286"/>
      <c r="TJ448" s="286"/>
      <c r="TK448" s="286"/>
      <c r="TL448" s="286"/>
      <c r="TM448" s="286"/>
      <c r="TN448" s="286"/>
      <c r="TO448" s="286"/>
      <c r="TP448" s="286"/>
      <c r="TQ448" s="286"/>
      <c r="TR448" s="286"/>
      <c r="TS448" s="286"/>
      <c r="TT448" s="286"/>
      <c r="TU448" s="286"/>
      <c r="TV448" s="286"/>
      <c r="TW448" s="286"/>
      <c r="TX448" s="286"/>
      <c r="TY448" s="286"/>
      <c r="TZ448" s="286"/>
      <c r="UA448" s="286"/>
      <c r="UB448" s="286"/>
      <c r="UC448" s="286"/>
      <c r="UD448" s="286"/>
      <c r="UE448" s="286"/>
      <c r="UF448" s="286"/>
      <c r="UG448" s="286"/>
      <c r="UH448" s="286"/>
      <c r="UI448" s="286"/>
      <c r="UJ448" s="286"/>
      <c r="UK448" s="286"/>
      <c r="UL448" s="286"/>
      <c r="UM448" s="286"/>
      <c r="UN448" s="286"/>
      <c r="UO448" s="286"/>
      <c r="UP448" s="286"/>
      <c r="UQ448" s="286"/>
      <c r="UR448" s="286"/>
      <c r="US448" s="286"/>
      <c r="UT448" s="286"/>
      <c r="UU448" s="286"/>
      <c r="UV448" s="286"/>
      <c r="UW448" s="286"/>
      <c r="UX448" s="286"/>
      <c r="UY448" s="286"/>
      <c r="UZ448" s="286"/>
      <c r="VA448" s="286"/>
      <c r="VB448" s="286"/>
      <c r="VC448" s="286"/>
      <c r="VD448" s="286"/>
      <c r="VE448" s="286"/>
      <c r="VF448" s="286"/>
      <c r="VG448" s="286"/>
      <c r="VH448" s="286"/>
      <c r="VI448" s="286"/>
      <c r="VJ448" s="286"/>
      <c r="VK448" s="286"/>
      <c r="VL448" s="286"/>
      <c r="VM448" s="286"/>
      <c r="VN448" s="286"/>
      <c r="VO448" s="286"/>
      <c r="VP448" s="286"/>
      <c r="VQ448" s="286"/>
      <c r="VR448" s="286"/>
      <c r="VS448" s="286"/>
      <c r="VT448" s="286"/>
      <c r="VU448" s="286"/>
      <c r="VV448" s="286"/>
      <c r="VW448" s="286"/>
      <c r="VX448" s="286"/>
      <c r="VY448" s="286"/>
      <c r="VZ448" s="286"/>
      <c r="WA448" s="286"/>
      <c r="WB448" s="286"/>
      <c r="WC448" s="286"/>
    </row>
    <row r="449" spans="1:601" s="285" customFormat="1" ht="15">
      <c r="A449" s="1073"/>
      <c r="B449" s="676"/>
      <c r="C449" s="669"/>
      <c r="D449" s="671"/>
      <c r="E449" s="647"/>
      <c r="F449" s="647"/>
      <c r="G449" s="674"/>
      <c r="H449" s="647"/>
      <c r="I449" s="315" t="s">
        <v>501</v>
      </c>
      <c r="J449" s="315" t="s">
        <v>32</v>
      </c>
      <c r="K449" s="315" t="s">
        <v>1088</v>
      </c>
      <c r="L449" s="315" t="s">
        <v>183</v>
      </c>
      <c r="M449" s="288">
        <v>1285710.54</v>
      </c>
      <c r="N449" s="288">
        <v>1285710.54</v>
      </c>
      <c r="O449" s="289"/>
      <c r="P449" s="289"/>
      <c r="Q449" s="290"/>
      <c r="R449" s="290"/>
      <c r="S449" s="528">
        <v>3</v>
      </c>
      <c r="BA449" s="286"/>
      <c r="BB449" s="286"/>
      <c r="BC449" s="286"/>
      <c r="BD449" s="286"/>
      <c r="BE449" s="286"/>
      <c r="BF449" s="286"/>
      <c r="BG449" s="286"/>
      <c r="BH449" s="286"/>
      <c r="BI449" s="286"/>
      <c r="BJ449" s="286"/>
      <c r="BK449" s="286"/>
      <c r="BL449" s="286"/>
      <c r="BM449" s="286"/>
      <c r="BN449" s="286"/>
      <c r="BO449" s="286"/>
      <c r="BP449" s="286"/>
      <c r="BQ449" s="286"/>
      <c r="BR449" s="286"/>
      <c r="BS449" s="286"/>
      <c r="BT449" s="286"/>
      <c r="BU449" s="286"/>
      <c r="BV449" s="286"/>
      <c r="BW449" s="286"/>
      <c r="BX449" s="286"/>
      <c r="BY449" s="286"/>
      <c r="BZ449" s="286"/>
      <c r="CA449" s="286"/>
      <c r="CB449" s="286"/>
      <c r="CC449" s="286"/>
      <c r="CD449" s="286"/>
      <c r="CE449" s="286"/>
      <c r="CF449" s="286"/>
      <c r="CG449" s="286"/>
      <c r="CH449" s="286"/>
      <c r="CI449" s="286"/>
      <c r="CJ449" s="286"/>
      <c r="CK449" s="286"/>
      <c r="CL449" s="286"/>
      <c r="CM449" s="286"/>
      <c r="CN449" s="286"/>
      <c r="CO449" s="286"/>
      <c r="CP449" s="286"/>
      <c r="CQ449" s="286"/>
      <c r="CR449" s="286"/>
      <c r="CS449" s="286"/>
      <c r="CT449" s="286"/>
      <c r="CU449" s="286"/>
      <c r="CV449" s="286"/>
      <c r="CW449" s="286"/>
      <c r="CX449" s="286"/>
      <c r="CY449" s="286"/>
      <c r="CZ449" s="286"/>
      <c r="DA449" s="286"/>
      <c r="DB449" s="286"/>
      <c r="DC449" s="286"/>
      <c r="DD449" s="286"/>
      <c r="DE449" s="286"/>
      <c r="DF449" s="286"/>
      <c r="DG449" s="286"/>
      <c r="DH449" s="286"/>
      <c r="DI449" s="286"/>
      <c r="DJ449" s="286"/>
      <c r="DK449" s="286"/>
      <c r="DL449" s="286"/>
      <c r="DM449" s="286"/>
      <c r="DN449" s="286"/>
      <c r="DO449" s="286"/>
      <c r="DP449" s="286"/>
      <c r="DQ449" s="286"/>
      <c r="DR449" s="286"/>
      <c r="DS449" s="286"/>
      <c r="DT449" s="286"/>
      <c r="DU449" s="286"/>
      <c r="DV449" s="286"/>
      <c r="DW449" s="286"/>
      <c r="DX449" s="286"/>
      <c r="DY449" s="286"/>
      <c r="DZ449" s="286"/>
      <c r="EA449" s="286"/>
      <c r="EB449" s="286"/>
      <c r="EC449" s="286"/>
      <c r="ED449" s="286"/>
      <c r="EE449" s="286"/>
      <c r="EF449" s="286"/>
      <c r="EG449" s="286"/>
      <c r="EH449" s="286"/>
      <c r="EI449" s="286"/>
      <c r="EJ449" s="286"/>
      <c r="EK449" s="286"/>
      <c r="EL449" s="286"/>
      <c r="EM449" s="286"/>
      <c r="EN449" s="286"/>
      <c r="EO449" s="286"/>
      <c r="EP449" s="286"/>
      <c r="EQ449" s="286"/>
      <c r="ER449" s="286"/>
      <c r="ES449" s="286"/>
      <c r="ET449" s="286"/>
      <c r="EU449" s="286"/>
      <c r="EV449" s="286"/>
      <c r="EW449" s="286"/>
      <c r="EX449" s="286"/>
      <c r="EY449" s="286"/>
      <c r="EZ449" s="286"/>
      <c r="FA449" s="286"/>
      <c r="FB449" s="286"/>
      <c r="FC449" s="286"/>
      <c r="FD449" s="286"/>
      <c r="FE449" s="286"/>
      <c r="FF449" s="286"/>
      <c r="FG449" s="286"/>
      <c r="FH449" s="286"/>
      <c r="FI449" s="286"/>
      <c r="FJ449" s="286"/>
      <c r="FK449" s="286"/>
      <c r="FL449" s="286"/>
      <c r="FM449" s="286"/>
      <c r="FN449" s="286"/>
      <c r="FO449" s="286"/>
      <c r="FP449" s="286"/>
      <c r="FQ449" s="286"/>
      <c r="FR449" s="286"/>
      <c r="FS449" s="286"/>
      <c r="FT449" s="286"/>
      <c r="FU449" s="286"/>
      <c r="FV449" s="286"/>
      <c r="FW449" s="286"/>
      <c r="FX449" s="286"/>
      <c r="FY449" s="286"/>
      <c r="FZ449" s="286"/>
      <c r="GA449" s="286"/>
      <c r="GB449" s="286"/>
      <c r="GC449" s="286"/>
      <c r="GD449" s="286"/>
      <c r="GE449" s="286"/>
      <c r="GF449" s="286"/>
      <c r="GG449" s="286"/>
      <c r="GH449" s="286"/>
      <c r="GI449" s="286"/>
      <c r="GJ449" s="286"/>
      <c r="GK449" s="286"/>
      <c r="GL449" s="286"/>
      <c r="GM449" s="286"/>
      <c r="GN449" s="286"/>
      <c r="GO449" s="286"/>
      <c r="GP449" s="286"/>
      <c r="GQ449" s="286"/>
      <c r="GR449" s="286"/>
      <c r="GS449" s="286"/>
      <c r="GT449" s="286"/>
      <c r="GU449" s="286"/>
      <c r="GV449" s="286"/>
      <c r="GW449" s="286"/>
      <c r="GX449" s="286"/>
      <c r="GY449" s="286"/>
      <c r="GZ449" s="286"/>
      <c r="HA449" s="286"/>
      <c r="HB449" s="286"/>
      <c r="HC449" s="286"/>
      <c r="HD449" s="286"/>
      <c r="HE449" s="286"/>
      <c r="HF449" s="286"/>
      <c r="HG449" s="286"/>
      <c r="HH449" s="286"/>
      <c r="HI449" s="286"/>
      <c r="HJ449" s="286"/>
      <c r="HK449" s="286"/>
      <c r="HL449" s="286"/>
      <c r="HM449" s="286"/>
      <c r="HN449" s="286"/>
      <c r="HO449" s="286"/>
      <c r="HP449" s="286"/>
      <c r="HQ449" s="286"/>
      <c r="HR449" s="286"/>
      <c r="HS449" s="286"/>
      <c r="HT449" s="286"/>
      <c r="HU449" s="286"/>
      <c r="HV449" s="286"/>
      <c r="HW449" s="286"/>
      <c r="HX449" s="286"/>
      <c r="HY449" s="286"/>
      <c r="HZ449" s="286"/>
      <c r="IA449" s="286"/>
      <c r="IB449" s="286"/>
      <c r="IC449" s="286"/>
      <c r="ID449" s="286"/>
      <c r="IE449" s="286"/>
      <c r="IF449" s="286"/>
      <c r="IG449" s="286"/>
      <c r="IH449" s="286"/>
      <c r="II449" s="286"/>
      <c r="IJ449" s="286"/>
      <c r="IK449" s="286"/>
      <c r="IL449" s="286"/>
      <c r="IM449" s="286"/>
      <c r="IN449" s="286"/>
      <c r="IO449" s="286"/>
      <c r="IP449" s="286"/>
      <c r="IQ449" s="286"/>
      <c r="IR449" s="286"/>
      <c r="IS449" s="286"/>
      <c r="IT449" s="286"/>
      <c r="IU449" s="286"/>
      <c r="IV449" s="286"/>
      <c r="IW449" s="286"/>
      <c r="IX449" s="286"/>
      <c r="IY449" s="286"/>
      <c r="IZ449" s="286"/>
      <c r="JA449" s="286"/>
      <c r="JB449" s="286"/>
      <c r="JC449" s="286"/>
      <c r="JD449" s="286"/>
      <c r="JE449" s="286"/>
      <c r="JF449" s="286"/>
      <c r="JG449" s="286"/>
      <c r="JH449" s="286"/>
      <c r="JI449" s="286"/>
      <c r="JJ449" s="286"/>
      <c r="JK449" s="286"/>
      <c r="JL449" s="286"/>
      <c r="JM449" s="286"/>
      <c r="JN449" s="286"/>
      <c r="JO449" s="286"/>
      <c r="JP449" s="286"/>
      <c r="JQ449" s="286"/>
      <c r="JR449" s="286"/>
      <c r="JS449" s="286"/>
      <c r="JT449" s="286"/>
      <c r="JU449" s="286"/>
      <c r="JV449" s="286"/>
      <c r="JW449" s="286"/>
      <c r="JX449" s="286"/>
      <c r="JY449" s="286"/>
      <c r="JZ449" s="286"/>
      <c r="KA449" s="286"/>
      <c r="KB449" s="286"/>
      <c r="KC449" s="286"/>
      <c r="KD449" s="286"/>
      <c r="KE449" s="286"/>
      <c r="KF449" s="286"/>
      <c r="KG449" s="286"/>
      <c r="KH449" s="286"/>
      <c r="KI449" s="286"/>
      <c r="KJ449" s="286"/>
      <c r="KK449" s="286"/>
      <c r="KL449" s="286"/>
      <c r="KM449" s="286"/>
      <c r="KN449" s="286"/>
      <c r="KO449" s="286"/>
      <c r="KP449" s="286"/>
      <c r="KQ449" s="286"/>
      <c r="KR449" s="286"/>
      <c r="KS449" s="286"/>
      <c r="KT449" s="286"/>
      <c r="KU449" s="286"/>
      <c r="KV449" s="286"/>
      <c r="KW449" s="286"/>
      <c r="KX449" s="286"/>
      <c r="KY449" s="286"/>
      <c r="KZ449" s="286"/>
      <c r="LA449" s="286"/>
      <c r="LB449" s="286"/>
      <c r="LC449" s="286"/>
      <c r="LD449" s="286"/>
      <c r="LE449" s="286"/>
      <c r="LF449" s="286"/>
      <c r="LG449" s="286"/>
      <c r="LH449" s="286"/>
      <c r="LI449" s="286"/>
      <c r="LJ449" s="286"/>
      <c r="LK449" s="286"/>
      <c r="LL449" s="286"/>
      <c r="LM449" s="286"/>
      <c r="LN449" s="286"/>
      <c r="LO449" s="286"/>
      <c r="LP449" s="286"/>
      <c r="LQ449" s="286"/>
      <c r="LR449" s="286"/>
      <c r="LS449" s="286"/>
      <c r="LT449" s="286"/>
      <c r="LU449" s="286"/>
      <c r="LV449" s="286"/>
      <c r="LW449" s="286"/>
      <c r="LX449" s="286"/>
      <c r="LY449" s="286"/>
      <c r="LZ449" s="286"/>
      <c r="MA449" s="286"/>
      <c r="MB449" s="286"/>
      <c r="MC449" s="286"/>
      <c r="MD449" s="286"/>
      <c r="ME449" s="286"/>
      <c r="MF449" s="286"/>
      <c r="MG449" s="286"/>
      <c r="MH449" s="286"/>
      <c r="MI449" s="286"/>
      <c r="MJ449" s="286"/>
      <c r="MK449" s="286"/>
      <c r="ML449" s="286"/>
      <c r="MM449" s="286"/>
      <c r="MN449" s="286"/>
      <c r="MO449" s="286"/>
      <c r="MP449" s="286"/>
      <c r="MQ449" s="286"/>
      <c r="MR449" s="286"/>
      <c r="MS449" s="286"/>
      <c r="MT449" s="286"/>
      <c r="MU449" s="286"/>
      <c r="MV449" s="286"/>
      <c r="MW449" s="286"/>
      <c r="MX449" s="286"/>
      <c r="MY449" s="286"/>
      <c r="MZ449" s="286"/>
      <c r="NA449" s="286"/>
      <c r="NB449" s="286"/>
      <c r="NC449" s="286"/>
      <c r="ND449" s="286"/>
      <c r="NE449" s="286"/>
      <c r="NF449" s="286"/>
      <c r="NG449" s="286"/>
      <c r="NH449" s="286"/>
      <c r="NI449" s="286"/>
      <c r="NJ449" s="286"/>
      <c r="NK449" s="286"/>
      <c r="NL449" s="286"/>
      <c r="NM449" s="286"/>
      <c r="NN449" s="286"/>
      <c r="NO449" s="286"/>
      <c r="NP449" s="286"/>
      <c r="NQ449" s="286"/>
      <c r="NR449" s="286"/>
      <c r="NS449" s="286"/>
      <c r="NT449" s="286"/>
      <c r="NU449" s="286"/>
      <c r="NV449" s="286"/>
      <c r="NW449" s="286"/>
      <c r="NX449" s="286"/>
      <c r="NY449" s="286"/>
      <c r="NZ449" s="286"/>
      <c r="OA449" s="286"/>
      <c r="OB449" s="286"/>
      <c r="OC449" s="286"/>
      <c r="OD449" s="286"/>
      <c r="OE449" s="286"/>
      <c r="OF449" s="286"/>
      <c r="OG449" s="286"/>
      <c r="OH449" s="286"/>
      <c r="OI449" s="286"/>
      <c r="OJ449" s="286"/>
      <c r="OK449" s="286"/>
      <c r="OL449" s="286"/>
      <c r="OM449" s="286"/>
      <c r="ON449" s="286"/>
      <c r="OO449" s="286"/>
      <c r="OP449" s="286"/>
      <c r="OQ449" s="286"/>
      <c r="OR449" s="286"/>
      <c r="OS449" s="286"/>
      <c r="OT449" s="286"/>
      <c r="OU449" s="286"/>
      <c r="OV449" s="286"/>
      <c r="OW449" s="286"/>
      <c r="OX449" s="286"/>
      <c r="OY449" s="286"/>
      <c r="OZ449" s="286"/>
      <c r="PA449" s="286"/>
      <c r="PB449" s="286"/>
      <c r="PC449" s="286"/>
      <c r="PD449" s="286"/>
      <c r="PE449" s="286"/>
      <c r="PF449" s="286"/>
      <c r="PG449" s="286"/>
      <c r="PH449" s="286"/>
      <c r="PI449" s="286"/>
      <c r="PJ449" s="286"/>
      <c r="PK449" s="286"/>
      <c r="PL449" s="286"/>
      <c r="PM449" s="286"/>
      <c r="PN449" s="286"/>
      <c r="PO449" s="286"/>
      <c r="PP449" s="286"/>
      <c r="PQ449" s="286"/>
      <c r="PR449" s="286"/>
      <c r="PS449" s="286"/>
      <c r="PT449" s="286"/>
      <c r="PU449" s="286"/>
      <c r="PV449" s="286"/>
      <c r="PW449" s="286"/>
      <c r="PX449" s="286"/>
      <c r="PY449" s="286"/>
      <c r="PZ449" s="286"/>
      <c r="QA449" s="286"/>
      <c r="QB449" s="286"/>
      <c r="QC449" s="286"/>
      <c r="QD449" s="286"/>
      <c r="QE449" s="286"/>
      <c r="QF449" s="286"/>
      <c r="QG449" s="286"/>
      <c r="QH449" s="286"/>
      <c r="QI449" s="286"/>
      <c r="QJ449" s="286"/>
      <c r="QK449" s="286"/>
      <c r="QL449" s="286"/>
      <c r="QM449" s="286"/>
      <c r="QN449" s="286"/>
      <c r="QO449" s="286"/>
      <c r="QP449" s="286"/>
      <c r="QQ449" s="286"/>
      <c r="QR449" s="286"/>
      <c r="QS449" s="286"/>
      <c r="QT449" s="286"/>
      <c r="QU449" s="286"/>
      <c r="QV449" s="286"/>
      <c r="QW449" s="286"/>
      <c r="QX449" s="286"/>
      <c r="QY449" s="286"/>
      <c r="QZ449" s="286"/>
      <c r="RA449" s="286"/>
      <c r="RB449" s="286"/>
      <c r="RC449" s="286"/>
      <c r="RD449" s="286"/>
      <c r="RE449" s="286"/>
      <c r="RF449" s="286"/>
      <c r="RG449" s="286"/>
      <c r="RH449" s="286"/>
      <c r="RI449" s="286"/>
      <c r="RJ449" s="286"/>
      <c r="RK449" s="286"/>
      <c r="RL449" s="286"/>
      <c r="RM449" s="286"/>
      <c r="RN449" s="286"/>
      <c r="RO449" s="286"/>
      <c r="RP449" s="286"/>
      <c r="RQ449" s="286"/>
      <c r="RR449" s="286"/>
      <c r="RS449" s="286"/>
      <c r="RT449" s="286"/>
      <c r="RU449" s="286"/>
      <c r="RV449" s="286"/>
      <c r="RW449" s="286"/>
      <c r="RX449" s="286"/>
      <c r="RY449" s="286"/>
      <c r="RZ449" s="286"/>
      <c r="SA449" s="286"/>
      <c r="SB449" s="286"/>
      <c r="SC449" s="286"/>
      <c r="SD449" s="286"/>
      <c r="SE449" s="286"/>
      <c r="SF449" s="286"/>
      <c r="SG449" s="286"/>
      <c r="SH449" s="286"/>
      <c r="SI449" s="286"/>
      <c r="SJ449" s="286"/>
      <c r="SK449" s="286"/>
      <c r="SL449" s="286"/>
      <c r="SM449" s="286"/>
      <c r="SN449" s="286"/>
      <c r="SO449" s="286"/>
      <c r="SP449" s="286"/>
      <c r="SQ449" s="286"/>
      <c r="SR449" s="286"/>
      <c r="SS449" s="286"/>
      <c r="ST449" s="286"/>
      <c r="SU449" s="286"/>
      <c r="SV449" s="286"/>
      <c r="SW449" s="286"/>
      <c r="SX449" s="286"/>
      <c r="SY449" s="286"/>
      <c r="SZ449" s="286"/>
      <c r="TA449" s="286"/>
      <c r="TB449" s="286"/>
      <c r="TC449" s="286"/>
      <c r="TD449" s="286"/>
      <c r="TE449" s="286"/>
      <c r="TF449" s="286"/>
      <c r="TG449" s="286"/>
      <c r="TH449" s="286"/>
      <c r="TI449" s="286"/>
      <c r="TJ449" s="286"/>
      <c r="TK449" s="286"/>
      <c r="TL449" s="286"/>
      <c r="TM449" s="286"/>
      <c r="TN449" s="286"/>
      <c r="TO449" s="286"/>
      <c r="TP449" s="286"/>
      <c r="TQ449" s="286"/>
      <c r="TR449" s="286"/>
      <c r="TS449" s="286"/>
      <c r="TT449" s="286"/>
      <c r="TU449" s="286"/>
      <c r="TV449" s="286"/>
      <c r="TW449" s="286"/>
      <c r="TX449" s="286"/>
      <c r="TY449" s="286"/>
      <c r="TZ449" s="286"/>
      <c r="UA449" s="286"/>
      <c r="UB449" s="286"/>
      <c r="UC449" s="286"/>
      <c r="UD449" s="286"/>
      <c r="UE449" s="286"/>
      <c r="UF449" s="286"/>
      <c r="UG449" s="286"/>
      <c r="UH449" s="286"/>
      <c r="UI449" s="286"/>
      <c r="UJ449" s="286"/>
      <c r="UK449" s="286"/>
      <c r="UL449" s="286"/>
      <c r="UM449" s="286"/>
      <c r="UN449" s="286"/>
      <c r="UO449" s="286"/>
      <c r="UP449" s="286"/>
      <c r="UQ449" s="286"/>
      <c r="UR449" s="286"/>
      <c r="US449" s="286"/>
      <c r="UT449" s="286"/>
      <c r="UU449" s="286"/>
      <c r="UV449" s="286"/>
      <c r="UW449" s="286"/>
      <c r="UX449" s="286"/>
      <c r="UY449" s="286"/>
      <c r="UZ449" s="286"/>
      <c r="VA449" s="286"/>
      <c r="VB449" s="286"/>
      <c r="VC449" s="286"/>
      <c r="VD449" s="286"/>
      <c r="VE449" s="286"/>
      <c r="VF449" s="286"/>
      <c r="VG449" s="286"/>
      <c r="VH449" s="286"/>
      <c r="VI449" s="286"/>
      <c r="VJ449" s="286"/>
      <c r="VK449" s="286"/>
      <c r="VL449" s="286"/>
      <c r="VM449" s="286"/>
      <c r="VN449" s="286"/>
      <c r="VO449" s="286"/>
      <c r="VP449" s="286"/>
      <c r="VQ449" s="286"/>
      <c r="VR449" s="286"/>
      <c r="VS449" s="286"/>
      <c r="VT449" s="286"/>
      <c r="VU449" s="286"/>
      <c r="VV449" s="286"/>
      <c r="VW449" s="286"/>
      <c r="VX449" s="286"/>
      <c r="VY449" s="286"/>
      <c r="VZ449" s="286"/>
      <c r="WA449" s="286"/>
      <c r="WB449" s="286"/>
      <c r="WC449" s="286"/>
    </row>
    <row r="450" spans="1:601" s="285" customFormat="1" ht="15">
      <c r="A450" s="1073"/>
      <c r="B450" s="649"/>
      <c r="C450" s="669"/>
      <c r="D450" s="671"/>
      <c r="E450" s="647"/>
      <c r="F450" s="647"/>
      <c r="G450" s="674"/>
      <c r="H450" s="647"/>
      <c r="I450" s="315" t="s">
        <v>501</v>
      </c>
      <c r="J450" s="315" t="s">
        <v>32</v>
      </c>
      <c r="K450" s="315" t="s">
        <v>1088</v>
      </c>
      <c r="L450" s="315" t="s">
        <v>43</v>
      </c>
      <c r="M450" s="288">
        <v>189867</v>
      </c>
      <c r="N450" s="288">
        <v>189867</v>
      </c>
      <c r="O450" s="289"/>
      <c r="P450" s="289"/>
      <c r="Q450" s="290"/>
      <c r="R450" s="290"/>
      <c r="S450" s="528">
        <v>3</v>
      </c>
      <c r="BA450" s="286"/>
      <c r="BB450" s="286"/>
      <c r="BC450" s="286"/>
      <c r="BD450" s="286"/>
      <c r="BE450" s="286"/>
      <c r="BF450" s="286"/>
      <c r="BG450" s="286"/>
      <c r="BH450" s="286"/>
      <c r="BI450" s="286"/>
      <c r="BJ450" s="286"/>
      <c r="BK450" s="286"/>
      <c r="BL450" s="286"/>
      <c r="BM450" s="286"/>
      <c r="BN450" s="286"/>
      <c r="BO450" s="286"/>
      <c r="BP450" s="286"/>
      <c r="BQ450" s="286"/>
      <c r="BR450" s="286"/>
      <c r="BS450" s="286"/>
      <c r="BT450" s="286"/>
      <c r="BU450" s="286"/>
      <c r="BV450" s="286"/>
      <c r="BW450" s="286"/>
      <c r="BX450" s="286"/>
      <c r="BY450" s="286"/>
      <c r="BZ450" s="286"/>
      <c r="CA450" s="286"/>
      <c r="CB450" s="286"/>
      <c r="CC450" s="286"/>
      <c r="CD450" s="286"/>
      <c r="CE450" s="286"/>
      <c r="CF450" s="286"/>
      <c r="CG450" s="286"/>
      <c r="CH450" s="286"/>
      <c r="CI450" s="286"/>
      <c r="CJ450" s="286"/>
      <c r="CK450" s="286"/>
      <c r="CL450" s="286"/>
      <c r="CM450" s="286"/>
      <c r="CN450" s="286"/>
      <c r="CO450" s="286"/>
      <c r="CP450" s="286"/>
      <c r="CQ450" s="286"/>
      <c r="CR450" s="286"/>
      <c r="CS450" s="286"/>
      <c r="CT450" s="286"/>
      <c r="CU450" s="286"/>
      <c r="CV450" s="286"/>
      <c r="CW450" s="286"/>
      <c r="CX450" s="286"/>
      <c r="CY450" s="286"/>
      <c r="CZ450" s="286"/>
      <c r="DA450" s="286"/>
      <c r="DB450" s="286"/>
      <c r="DC450" s="286"/>
      <c r="DD450" s="286"/>
      <c r="DE450" s="286"/>
      <c r="DF450" s="286"/>
      <c r="DG450" s="286"/>
      <c r="DH450" s="286"/>
      <c r="DI450" s="286"/>
      <c r="DJ450" s="286"/>
      <c r="DK450" s="286"/>
      <c r="DL450" s="286"/>
      <c r="DM450" s="286"/>
      <c r="DN450" s="286"/>
      <c r="DO450" s="286"/>
      <c r="DP450" s="286"/>
      <c r="DQ450" s="286"/>
      <c r="DR450" s="286"/>
      <c r="DS450" s="286"/>
      <c r="DT450" s="286"/>
      <c r="DU450" s="286"/>
      <c r="DV450" s="286"/>
      <c r="DW450" s="286"/>
      <c r="DX450" s="286"/>
      <c r="DY450" s="286"/>
      <c r="DZ450" s="286"/>
      <c r="EA450" s="286"/>
      <c r="EB450" s="286"/>
      <c r="EC450" s="286"/>
      <c r="ED450" s="286"/>
      <c r="EE450" s="286"/>
      <c r="EF450" s="286"/>
      <c r="EG450" s="286"/>
      <c r="EH450" s="286"/>
      <c r="EI450" s="286"/>
      <c r="EJ450" s="286"/>
      <c r="EK450" s="286"/>
      <c r="EL450" s="286"/>
      <c r="EM450" s="286"/>
      <c r="EN450" s="286"/>
      <c r="EO450" s="286"/>
      <c r="EP450" s="286"/>
      <c r="EQ450" s="286"/>
      <c r="ER450" s="286"/>
      <c r="ES450" s="286"/>
      <c r="ET450" s="286"/>
      <c r="EU450" s="286"/>
      <c r="EV450" s="286"/>
      <c r="EW450" s="286"/>
      <c r="EX450" s="286"/>
      <c r="EY450" s="286"/>
      <c r="EZ450" s="286"/>
      <c r="FA450" s="286"/>
      <c r="FB450" s="286"/>
      <c r="FC450" s="286"/>
      <c r="FD450" s="286"/>
      <c r="FE450" s="286"/>
      <c r="FF450" s="286"/>
      <c r="FG450" s="286"/>
      <c r="FH450" s="286"/>
      <c r="FI450" s="286"/>
      <c r="FJ450" s="286"/>
      <c r="FK450" s="286"/>
      <c r="FL450" s="286"/>
      <c r="FM450" s="286"/>
      <c r="FN450" s="286"/>
      <c r="FO450" s="286"/>
      <c r="FP450" s="286"/>
      <c r="FQ450" s="286"/>
      <c r="FR450" s="286"/>
      <c r="FS450" s="286"/>
      <c r="FT450" s="286"/>
      <c r="FU450" s="286"/>
      <c r="FV450" s="286"/>
      <c r="FW450" s="286"/>
      <c r="FX450" s="286"/>
      <c r="FY450" s="286"/>
      <c r="FZ450" s="286"/>
      <c r="GA450" s="286"/>
      <c r="GB450" s="286"/>
      <c r="GC450" s="286"/>
      <c r="GD450" s="286"/>
      <c r="GE450" s="286"/>
      <c r="GF450" s="286"/>
      <c r="GG450" s="286"/>
      <c r="GH450" s="286"/>
      <c r="GI450" s="286"/>
      <c r="GJ450" s="286"/>
      <c r="GK450" s="286"/>
      <c r="GL450" s="286"/>
      <c r="GM450" s="286"/>
      <c r="GN450" s="286"/>
      <c r="GO450" s="286"/>
      <c r="GP450" s="286"/>
      <c r="GQ450" s="286"/>
      <c r="GR450" s="286"/>
      <c r="GS450" s="286"/>
      <c r="GT450" s="286"/>
      <c r="GU450" s="286"/>
      <c r="GV450" s="286"/>
      <c r="GW450" s="286"/>
      <c r="GX450" s="286"/>
      <c r="GY450" s="286"/>
      <c r="GZ450" s="286"/>
      <c r="HA450" s="286"/>
      <c r="HB450" s="286"/>
      <c r="HC450" s="286"/>
      <c r="HD450" s="286"/>
      <c r="HE450" s="286"/>
      <c r="HF450" s="286"/>
      <c r="HG450" s="286"/>
      <c r="HH450" s="286"/>
      <c r="HI450" s="286"/>
      <c r="HJ450" s="286"/>
      <c r="HK450" s="286"/>
      <c r="HL450" s="286"/>
      <c r="HM450" s="286"/>
      <c r="HN450" s="286"/>
      <c r="HO450" s="286"/>
      <c r="HP450" s="286"/>
      <c r="HQ450" s="286"/>
      <c r="HR450" s="286"/>
      <c r="HS450" s="286"/>
      <c r="HT450" s="286"/>
      <c r="HU450" s="286"/>
      <c r="HV450" s="286"/>
      <c r="HW450" s="286"/>
      <c r="HX450" s="286"/>
      <c r="HY450" s="286"/>
      <c r="HZ450" s="286"/>
      <c r="IA450" s="286"/>
      <c r="IB450" s="286"/>
      <c r="IC450" s="286"/>
      <c r="ID450" s="286"/>
      <c r="IE450" s="286"/>
      <c r="IF450" s="286"/>
      <c r="IG450" s="286"/>
      <c r="IH450" s="286"/>
      <c r="II450" s="286"/>
      <c r="IJ450" s="286"/>
      <c r="IK450" s="286"/>
      <c r="IL450" s="286"/>
      <c r="IM450" s="286"/>
      <c r="IN450" s="286"/>
      <c r="IO450" s="286"/>
      <c r="IP450" s="286"/>
      <c r="IQ450" s="286"/>
      <c r="IR450" s="286"/>
      <c r="IS450" s="286"/>
      <c r="IT450" s="286"/>
      <c r="IU450" s="286"/>
      <c r="IV450" s="286"/>
      <c r="IW450" s="286"/>
      <c r="IX450" s="286"/>
      <c r="IY450" s="286"/>
      <c r="IZ450" s="286"/>
      <c r="JA450" s="286"/>
      <c r="JB450" s="286"/>
      <c r="JC450" s="286"/>
      <c r="JD450" s="286"/>
      <c r="JE450" s="286"/>
      <c r="JF450" s="286"/>
      <c r="JG450" s="286"/>
      <c r="JH450" s="286"/>
      <c r="JI450" s="286"/>
      <c r="JJ450" s="286"/>
      <c r="JK450" s="286"/>
      <c r="JL450" s="286"/>
      <c r="JM450" s="286"/>
      <c r="JN450" s="286"/>
      <c r="JO450" s="286"/>
      <c r="JP450" s="286"/>
      <c r="JQ450" s="286"/>
      <c r="JR450" s="286"/>
      <c r="JS450" s="286"/>
      <c r="JT450" s="286"/>
      <c r="JU450" s="286"/>
      <c r="JV450" s="286"/>
      <c r="JW450" s="286"/>
      <c r="JX450" s="286"/>
      <c r="JY450" s="286"/>
      <c r="JZ450" s="286"/>
      <c r="KA450" s="286"/>
      <c r="KB450" s="286"/>
      <c r="KC450" s="286"/>
      <c r="KD450" s="286"/>
      <c r="KE450" s="286"/>
      <c r="KF450" s="286"/>
      <c r="KG450" s="286"/>
      <c r="KH450" s="286"/>
      <c r="KI450" s="286"/>
      <c r="KJ450" s="286"/>
      <c r="KK450" s="286"/>
      <c r="KL450" s="286"/>
      <c r="KM450" s="286"/>
      <c r="KN450" s="286"/>
      <c r="KO450" s="286"/>
      <c r="KP450" s="286"/>
      <c r="KQ450" s="286"/>
      <c r="KR450" s="286"/>
      <c r="KS450" s="286"/>
      <c r="KT450" s="286"/>
      <c r="KU450" s="286"/>
      <c r="KV450" s="286"/>
      <c r="KW450" s="286"/>
      <c r="KX450" s="286"/>
      <c r="KY450" s="286"/>
      <c r="KZ450" s="286"/>
      <c r="LA450" s="286"/>
      <c r="LB450" s="286"/>
      <c r="LC450" s="286"/>
      <c r="LD450" s="286"/>
      <c r="LE450" s="286"/>
      <c r="LF450" s="286"/>
      <c r="LG450" s="286"/>
      <c r="LH450" s="286"/>
      <c r="LI450" s="286"/>
      <c r="LJ450" s="286"/>
      <c r="LK450" s="286"/>
      <c r="LL450" s="286"/>
      <c r="LM450" s="286"/>
      <c r="LN450" s="286"/>
      <c r="LO450" s="286"/>
      <c r="LP450" s="286"/>
      <c r="LQ450" s="286"/>
      <c r="LR450" s="286"/>
      <c r="LS450" s="286"/>
      <c r="LT450" s="286"/>
      <c r="LU450" s="286"/>
      <c r="LV450" s="286"/>
      <c r="LW450" s="286"/>
      <c r="LX450" s="286"/>
      <c r="LY450" s="286"/>
      <c r="LZ450" s="286"/>
      <c r="MA450" s="286"/>
      <c r="MB450" s="286"/>
      <c r="MC450" s="286"/>
      <c r="MD450" s="286"/>
      <c r="ME450" s="286"/>
      <c r="MF450" s="286"/>
      <c r="MG450" s="286"/>
      <c r="MH450" s="286"/>
      <c r="MI450" s="286"/>
      <c r="MJ450" s="286"/>
      <c r="MK450" s="286"/>
      <c r="ML450" s="286"/>
      <c r="MM450" s="286"/>
      <c r="MN450" s="286"/>
      <c r="MO450" s="286"/>
      <c r="MP450" s="286"/>
      <c r="MQ450" s="286"/>
      <c r="MR450" s="286"/>
      <c r="MS450" s="286"/>
      <c r="MT450" s="286"/>
      <c r="MU450" s="286"/>
      <c r="MV450" s="286"/>
      <c r="MW450" s="286"/>
      <c r="MX450" s="286"/>
      <c r="MY450" s="286"/>
      <c r="MZ450" s="286"/>
      <c r="NA450" s="286"/>
      <c r="NB450" s="286"/>
      <c r="NC450" s="286"/>
      <c r="ND450" s="286"/>
      <c r="NE450" s="286"/>
      <c r="NF450" s="286"/>
      <c r="NG450" s="286"/>
      <c r="NH450" s="286"/>
      <c r="NI450" s="286"/>
      <c r="NJ450" s="286"/>
      <c r="NK450" s="286"/>
      <c r="NL450" s="286"/>
      <c r="NM450" s="286"/>
      <c r="NN450" s="286"/>
      <c r="NO450" s="286"/>
      <c r="NP450" s="286"/>
      <c r="NQ450" s="286"/>
      <c r="NR450" s="286"/>
      <c r="NS450" s="286"/>
      <c r="NT450" s="286"/>
      <c r="NU450" s="286"/>
      <c r="NV450" s="286"/>
      <c r="NW450" s="286"/>
      <c r="NX450" s="286"/>
      <c r="NY450" s="286"/>
      <c r="NZ450" s="286"/>
      <c r="OA450" s="286"/>
      <c r="OB450" s="286"/>
      <c r="OC450" s="286"/>
      <c r="OD450" s="286"/>
      <c r="OE450" s="286"/>
      <c r="OF450" s="286"/>
      <c r="OG450" s="286"/>
      <c r="OH450" s="286"/>
      <c r="OI450" s="286"/>
      <c r="OJ450" s="286"/>
      <c r="OK450" s="286"/>
      <c r="OL450" s="286"/>
      <c r="OM450" s="286"/>
      <c r="ON450" s="286"/>
      <c r="OO450" s="286"/>
      <c r="OP450" s="286"/>
      <c r="OQ450" s="286"/>
      <c r="OR450" s="286"/>
      <c r="OS450" s="286"/>
      <c r="OT450" s="286"/>
      <c r="OU450" s="286"/>
      <c r="OV450" s="286"/>
      <c r="OW450" s="286"/>
      <c r="OX450" s="286"/>
      <c r="OY450" s="286"/>
      <c r="OZ450" s="286"/>
      <c r="PA450" s="286"/>
      <c r="PB450" s="286"/>
      <c r="PC450" s="286"/>
      <c r="PD450" s="286"/>
      <c r="PE450" s="286"/>
      <c r="PF450" s="286"/>
      <c r="PG450" s="286"/>
      <c r="PH450" s="286"/>
      <c r="PI450" s="286"/>
      <c r="PJ450" s="286"/>
      <c r="PK450" s="286"/>
      <c r="PL450" s="286"/>
      <c r="PM450" s="286"/>
      <c r="PN450" s="286"/>
      <c r="PO450" s="286"/>
      <c r="PP450" s="286"/>
      <c r="PQ450" s="286"/>
      <c r="PR450" s="286"/>
      <c r="PS450" s="286"/>
      <c r="PT450" s="286"/>
      <c r="PU450" s="286"/>
      <c r="PV450" s="286"/>
      <c r="PW450" s="286"/>
      <c r="PX450" s="286"/>
      <c r="PY450" s="286"/>
      <c r="PZ450" s="286"/>
      <c r="QA450" s="286"/>
      <c r="QB450" s="286"/>
      <c r="QC450" s="286"/>
      <c r="QD450" s="286"/>
      <c r="QE450" s="286"/>
      <c r="QF450" s="286"/>
      <c r="QG450" s="286"/>
      <c r="QH450" s="286"/>
      <c r="QI450" s="286"/>
      <c r="QJ450" s="286"/>
      <c r="QK450" s="286"/>
      <c r="QL450" s="286"/>
      <c r="QM450" s="286"/>
      <c r="QN450" s="286"/>
      <c r="QO450" s="286"/>
      <c r="QP450" s="286"/>
      <c r="QQ450" s="286"/>
      <c r="QR450" s="286"/>
      <c r="QS450" s="286"/>
      <c r="QT450" s="286"/>
      <c r="QU450" s="286"/>
      <c r="QV450" s="286"/>
      <c r="QW450" s="286"/>
      <c r="QX450" s="286"/>
      <c r="QY450" s="286"/>
      <c r="QZ450" s="286"/>
      <c r="RA450" s="286"/>
      <c r="RB450" s="286"/>
      <c r="RC450" s="286"/>
      <c r="RD450" s="286"/>
      <c r="RE450" s="286"/>
      <c r="RF450" s="286"/>
      <c r="RG450" s="286"/>
      <c r="RH450" s="286"/>
      <c r="RI450" s="286"/>
      <c r="RJ450" s="286"/>
      <c r="RK450" s="286"/>
      <c r="RL450" s="286"/>
      <c r="RM450" s="286"/>
      <c r="RN450" s="286"/>
      <c r="RO450" s="286"/>
      <c r="RP450" s="286"/>
      <c r="RQ450" s="286"/>
      <c r="RR450" s="286"/>
      <c r="RS450" s="286"/>
      <c r="RT450" s="286"/>
      <c r="RU450" s="286"/>
      <c r="RV450" s="286"/>
      <c r="RW450" s="286"/>
      <c r="RX450" s="286"/>
      <c r="RY450" s="286"/>
      <c r="RZ450" s="286"/>
      <c r="SA450" s="286"/>
      <c r="SB450" s="286"/>
      <c r="SC450" s="286"/>
      <c r="SD450" s="286"/>
      <c r="SE450" s="286"/>
      <c r="SF450" s="286"/>
      <c r="SG450" s="286"/>
      <c r="SH450" s="286"/>
      <c r="SI450" s="286"/>
      <c r="SJ450" s="286"/>
      <c r="SK450" s="286"/>
      <c r="SL450" s="286"/>
      <c r="SM450" s="286"/>
      <c r="SN450" s="286"/>
      <c r="SO450" s="286"/>
      <c r="SP450" s="286"/>
      <c r="SQ450" s="286"/>
      <c r="SR450" s="286"/>
      <c r="SS450" s="286"/>
      <c r="ST450" s="286"/>
      <c r="SU450" s="286"/>
      <c r="SV450" s="286"/>
      <c r="SW450" s="286"/>
      <c r="SX450" s="286"/>
      <c r="SY450" s="286"/>
      <c r="SZ450" s="286"/>
      <c r="TA450" s="286"/>
      <c r="TB450" s="286"/>
      <c r="TC450" s="286"/>
      <c r="TD450" s="286"/>
      <c r="TE450" s="286"/>
      <c r="TF450" s="286"/>
      <c r="TG450" s="286"/>
      <c r="TH450" s="286"/>
      <c r="TI450" s="286"/>
      <c r="TJ450" s="286"/>
      <c r="TK450" s="286"/>
      <c r="TL450" s="286"/>
      <c r="TM450" s="286"/>
      <c r="TN450" s="286"/>
      <c r="TO450" s="286"/>
      <c r="TP450" s="286"/>
      <c r="TQ450" s="286"/>
      <c r="TR450" s="286"/>
      <c r="TS450" s="286"/>
      <c r="TT450" s="286"/>
      <c r="TU450" s="286"/>
      <c r="TV450" s="286"/>
      <c r="TW450" s="286"/>
      <c r="TX450" s="286"/>
      <c r="TY450" s="286"/>
      <c r="TZ450" s="286"/>
      <c r="UA450" s="286"/>
      <c r="UB450" s="286"/>
      <c r="UC450" s="286"/>
      <c r="UD450" s="286"/>
      <c r="UE450" s="286"/>
      <c r="UF450" s="286"/>
      <c r="UG450" s="286"/>
      <c r="UH450" s="286"/>
      <c r="UI450" s="286"/>
      <c r="UJ450" s="286"/>
      <c r="UK450" s="286"/>
      <c r="UL450" s="286"/>
      <c r="UM450" s="286"/>
      <c r="UN450" s="286"/>
      <c r="UO450" s="286"/>
      <c r="UP450" s="286"/>
      <c r="UQ450" s="286"/>
      <c r="UR450" s="286"/>
      <c r="US450" s="286"/>
      <c r="UT450" s="286"/>
      <c r="UU450" s="286"/>
      <c r="UV450" s="286"/>
      <c r="UW450" s="286"/>
      <c r="UX450" s="286"/>
      <c r="UY450" s="286"/>
      <c r="UZ450" s="286"/>
      <c r="VA450" s="286"/>
      <c r="VB450" s="286"/>
      <c r="VC450" s="286"/>
      <c r="VD450" s="286"/>
      <c r="VE450" s="286"/>
      <c r="VF450" s="286"/>
      <c r="VG450" s="286"/>
      <c r="VH450" s="286"/>
      <c r="VI450" s="286"/>
      <c r="VJ450" s="286"/>
      <c r="VK450" s="286"/>
      <c r="VL450" s="286"/>
      <c r="VM450" s="286"/>
      <c r="VN450" s="286"/>
      <c r="VO450" s="286"/>
      <c r="VP450" s="286"/>
      <c r="VQ450" s="286"/>
      <c r="VR450" s="286"/>
      <c r="VS450" s="286"/>
      <c r="VT450" s="286"/>
      <c r="VU450" s="286"/>
      <c r="VV450" s="286"/>
      <c r="VW450" s="286"/>
      <c r="VX450" s="286"/>
      <c r="VY450" s="286"/>
      <c r="VZ450" s="286"/>
      <c r="WA450" s="286"/>
      <c r="WB450" s="286"/>
      <c r="WC450" s="286"/>
    </row>
    <row r="451" spans="1:601" s="285" customFormat="1" ht="62.25" customHeight="1">
      <c r="A451" s="1073"/>
      <c r="B451" s="305" t="s">
        <v>1089</v>
      </c>
      <c r="C451" s="651"/>
      <c r="D451" s="653"/>
      <c r="E451" s="647"/>
      <c r="F451" s="647"/>
      <c r="G451" s="674"/>
      <c r="H451" s="647"/>
      <c r="I451" s="315" t="s">
        <v>501</v>
      </c>
      <c r="J451" s="315" t="s">
        <v>32</v>
      </c>
      <c r="K451" s="315" t="s">
        <v>1088</v>
      </c>
      <c r="L451" s="315" t="s">
        <v>649</v>
      </c>
      <c r="M451" s="288">
        <v>113325863.34</v>
      </c>
      <c r="N451" s="288">
        <v>113325863.34</v>
      </c>
      <c r="O451" s="289">
        <v>144288000</v>
      </c>
      <c r="P451" s="289">
        <v>126288000</v>
      </c>
      <c r="Q451" s="290">
        <v>126288000</v>
      </c>
      <c r="R451" s="290">
        <v>126288000</v>
      </c>
      <c r="S451" s="528">
        <v>3</v>
      </c>
      <c r="BA451" s="286"/>
      <c r="BB451" s="286"/>
      <c r="BC451" s="286"/>
      <c r="BD451" s="286"/>
      <c r="BE451" s="286"/>
      <c r="BF451" s="286"/>
      <c r="BG451" s="286"/>
      <c r="BH451" s="286"/>
      <c r="BI451" s="286"/>
      <c r="BJ451" s="286"/>
      <c r="BK451" s="286"/>
      <c r="BL451" s="286"/>
      <c r="BM451" s="286"/>
      <c r="BN451" s="286"/>
      <c r="BO451" s="286"/>
      <c r="BP451" s="286"/>
      <c r="BQ451" s="286"/>
      <c r="BR451" s="286"/>
      <c r="BS451" s="286"/>
      <c r="BT451" s="286"/>
      <c r="BU451" s="286"/>
      <c r="BV451" s="286"/>
      <c r="BW451" s="286"/>
      <c r="BX451" s="286"/>
      <c r="BY451" s="286"/>
      <c r="BZ451" s="286"/>
      <c r="CA451" s="286"/>
      <c r="CB451" s="286"/>
      <c r="CC451" s="286"/>
      <c r="CD451" s="286"/>
      <c r="CE451" s="286"/>
      <c r="CF451" s="286"/>
      <c r="CG451" s="286"/>
      <c r="CH451" s="286"/>
      <c r="CI451" s="286"/>
      <c r="CJ451" s="286"/>
      <c r="CK451" s="286"/>
      <c r="CL451" s="286"/>
      <c r="CM451" s="286"/>
      <c r="CN451" s="286"/>
      <c r="CO451" s="286"/>
      <c r="CP451" s="286"/>
      <c r="CQ451" s="286"/>
      <c r="CR451" s="286"/>
      <c r="CS451" s="286"/>
      <c r="CT451" s="286"/>
      <c r="CU451" s="286"/>
      <c r="CV451" s="286"/>
      <c r="CW451" s="286"/>
      <c r="CX451" s="286"/>
      <c r="CY451" s="286"/>
      <c r="CZ451" s="286"/>
      <c r="DA451" s="286"/>
      <c r="DB451" s="286"/>
      <c r="DC451" s="286"/>
      <c r="DD451" s="286"/>
      <c r="DE451" s="286"/>
      <c r="DF451" s="286"/>
      <c r="DG451" s="286"/>
      <c r="DH451" s="286"/>
      <c r="DI451" s="286"/>
      <c r="DJ451" s="286"/>
      <c r="DK451" s="286"/>
      <c r="DL451" s="286"/>
      <c r="DM451" s="286"/>
      <c r="DN451" s="286"/>
      <c r="DO451" s="286"/>
      <c r="DP451" s="286"/>
      <c r="DQ451" s="286"/>
      <c r="DR451" s="286"/>
      <c r="DS451" s="286"/>
      <c r="DT451" s="286"/>
      <c r="DU451" s="286"/>
      <c r="DV451" s="286"/>
      <c r="DW451" s="286"/>
      <c r="DX451" s="286"/>
      <c r="DY451" s="286"/>
      <c r="DZ451" s="286"/>
      <c r="EA451" s="286"/>
      <c r="EB451" s="286"/>
      <c r="EC451" s="286"/>
      <c r="ED451" s="286"/>
      <c r="EE451" s="286"/>
      <c r="EF451" s="286"/>
      <c r="EG451" s="286"/>
      <c r="EH451" s="286"/>
      <c r="EI451" s="286"/>
      <c r="EJ451" s="286"/>
      <c r="EK451" s="286"/>
      <c r="EL451" s="286"/>
      <c r="EM451" s="286"/>
      <c r="EN451" s="286"/>
      <c r="EO451" s="286"/>
      <c r="EP451" s="286"/>
      <c r="EQ451" s="286"/>
      <c r="ER451" s="286"/>
      <c r="ES451" s="286"/>
      <c r="ET451" s="286"/>
      <c r="EU451" s="286"/>
      <c r="EV451" s="286"/>
      <c r="EW451" s="286"/>
      <c r="EX451" s="286"/>
      <c r="EY451" s="286"/>
      <c r="EZ451" s="286"/>
      <c r="FA451" s="286"/>
      <c r="FB451" s="286"/>
      <c r="FC451" s="286"/>
      <c r="FD451" s="286"/>
      <c r="FE451" s="286"/>
      <c r="FF451" s="286"/>
      <c r="FG451" s="286"/>
      <c r="FH451" s="286"/>
      <c r="FI451" s="286"/>
      <c r="FJ451" s="286"/>
      <c r="FK451" s="286"/>
      <c r="FL451" s="286"/>
      <c r="FM451" s="286"/>
      <c r="FN451" s="286"/>
      <c r="FO451" s="286"/>
      <c r="FP451" s="286"/>
      <c r="FQ451" s="286"/>
      <c r="FR451" s="286"/>
      <c r="FS451" s="286"/>
      <c r="FT451" s="286"/>
      <c r="FU451" s="286"/>
      <c r="FV451" s="286"/>
      <c r="FW451" s="286"/>
      <c r="FX451" s="286"/>
      <c r="FY451" s="286"/>
      <c r="FZ451" s="286"/>
      <c r="GA451" s="286"/>
      <c r="GB451" s="286"/>
      <c r="GC451" s="286"/>
      <c r="GD451" s="286"/>
      <c r="GE451" s="286"/>
      <c r="GF451" s="286"/>
      <c r="GG451" s="286"/>
      <c r="GH451" s="286"/>
      <c r="GI451" s="286"/>
      <c r="GJ451" s="286"/>
      <c r="GK451" s="286"/>
      <c r="GL451" s="286"/>
      <c r="GM451" s="286"/>
      <c r="GN451" s="286"/>
      <c r="GO451" s="286"/>
      <c r="GP451" s="286"/>
      <c r="GQ451" s="286"/>
      <c r="GR451" s="286"/>
      <c r="GS451" s="286"/>
      <c r="GT451" s="286"/>
      <c r="GU451" s="286"/>
      <c r="GV451" s="286"/>
      <c r="GW451" s="286"/>
      <c r="GX451" s="286"/>
      <c r="GY451" s="286"/>
      <c r="GZ451" s="286"/>
      <c r="HA451" s="286"/>
      <c r="HB451" s="286"/>
      <c r="HC451" s="286"/>
      <c r="HD451" s="286"/>
      <c r="HE451" s="286"/>
      <c r="HF451" s="286"/>
      <c r="HG451" s="286"/>
      <c r="HH451" s="286"/>
      <c r="HI451" s="286"/>
      <c r="HJ451" s="286"/>
      <c r="HK451" s="286"/>
      <c r="HL451" s="286"/>
      <c r="HM451" s="286"/>
      <c r="HN451" s="286"/>
      <c r="HO451" s="286"/>
      <c r="HP451" s="286"/>
      <c r="HQ451" s="286"/>
      <c r="HR451" s="286"/>
      <c r="HS451" s="286"/>
      <c r="HT451" s="286"/>
      <c r="HU451" s="286"/>
      <c r="HV451" s="286"/>
      <c r="HW451" s="286"/>
      <c r="HX451" s="286"/>
      <c r="HY451" s="286"/>
      <c r="HZ451" s="286"/>
      <c r="IA451" s="286"/>
      <c r="IB451" s="286"/>
      <c r="IC451" s="286"/>
      <c r="ID451" s="286"/>
      <c r="IE451" s="286"/>
      <c r="IF451" s="286"/>
      <c r="IG451" s="286"/>
      <c r="IH451" s="286"/>
      <c r="II451" s="286"/>
      <c r="IJ451" s="286"/>
      <c r="IK451" s="286"/>
      <c r="IL451" s="286"/>
      <c r="IM451" s="286"/>
      <c r="IN451" s="286"/>
      <c r="IO451" s="286"/>
      <c r="IP451" s="286"/>
      <c r="IQ451" s="286"/>
      <c r="IR451" s="286"/>
      <c r="IS451" s="286"/>
      <c r="IT451" s="286"/>
      <c r="IU451" s="286"/>
      <c r="IV451" s="286"/>
      <c r="IW451" s="286"/>
      <c r="IX451" s="286"/>
      <c r="IY451" s="286"/>
      <c r="IZ451" s="286"/>
      <c r="JA451" s="286"/>
      <c r="JB451" s="286"/>
      <c r="JC451" s="286"/>
      <c r="JD451" s="286"/>
      <c r="JE451" s="286"/>
      <c r="JF451" s="286"/>
      <c r="JG451" s="286"/>
      <c r="JH451" s="286"/>
      <c r="JI451" s="286"/>
      <c r="JJ451" s="286"/>
      <c r="JK451" s="286"/>
      <c r="JL451" s="286"/>
      <c r="JM451" s="286"/>
      <c r="JN451" s="286"/>
      <c r="JO451" s="286"/>
      <c r="JP451" s="286"/>
      <c r="JQ451" s="286"/>
      <c r="JR451" s="286"/>
      <c r="JS451" s="286"/>
      <c r="JT451" s="286"/>
      <c r="JU451" s="286"/>
      <c r="JV451" s="286"/>
      <c r="JW451" s="286"/>
      <c r="JX451" s="286"/>
      <c r="JY451" s="286"/>
      <c r="JZ451" s="286"/>
      <c r="KA451" s="286"/>
      <c r="KB451" s="286"/>
      <c r="KC451" s="286"/>
      <c r="KD451" s="286"/>
      <c r="KE451" s="286"/>
      <c r="KF451" s="286"/>
      <c r="KG451" s="286"/>
      <c r="KH451" s="286"/>
      <c r="KI451" s="286"/>
      <c r="KJ451" s="286"/>
      <c r="KK451" s="286"/>
      <c r="KL451" s="286"/>
      <c r="KM451" s="286"/>
      <c r="KN451" s="286"/>
      <c r="KO451" s="286"/>
      <c r="KP451" s="286"/>
      <c r="KQ451" s="286"/>
      <c r="KR451" s="286"/>
      <c r="KS451" s="286"/>
      <c r="KT451" s="286"/>
      <c r="KU451" s="286"/>
      <c r="KV451" s="286"/>
      <c r="KW451" s="286"/>
      <c r="KX451" s="286"/>
      <c r="KY451" s="286"/>
      <c r="KZ451" s="286"/>
      <c r="LA451" s="286"/>
      <c r="LB451" s="286"/>
      <c r="LC451" s="286"/>
      <c r="LD451" s="286"/>
      <c r="LE451" s="286"/>
      <c r="LF451" s="286"/>
      <c r="LG451" s="286"/>
      <c r="LH451" s="286"/>
      <c r="LI451" s="286"/>
      <c r="LJ451" s="286"/>
      <c r="LK451" s="286"/>
      <c r="LL451" s="286"/>
      <c r="LM451" s="286"/>
      <c r="LN451" s="286"/>
      <c r="LO451" s="286"/>
      <c r="LP451" s="286"/>
      <c r="LQ451" s="286"/>
      <c r="LR451" s="286"/>
      <c r="LS451" s="286"/>
      <c r="LT451" s="286"/>
      <c r="LU451" s="286"/>
      <c r="LV451" s="286"/>
      <c r="LW451" s="286"/>
      <c r="LX451" s="286"/>
      <c r="LY451" s="286"/>
      <c r="LZ451" s="286"/>
      <c r="MA451" s="286"/>
      <c r="MB451" s="286"/>
      <c r="MC451" s="286"/>
      <c r="MD451" s="286"/>
      <c r="ME451" s="286"/>
      <c r="MF451" s="286"/>
      <c r="MG451" s="286"/>
      <c r="MH451" s="286"/>
      <c r="MI451" s="286"/>
      <c r="MJ451" s="286"/>
      <c r="MK451" s="286"/>
      <c r="ML451" s="286"/>
      <c r="MM451" s="286"/>
      <c r="MN451" s="286"/>
      <c r="MO451" s="286"/>
      <c r="MP451" s="286"/>
      <c r="MQ451" s="286"/>
      <c r="MR451" s="286"/>
      <c r="MS451" s="286"/>
      <c r="MT451" s="286"/>
      <c r="MU451" s="286"/>
      <c r="MV451" s="286"/>
      <c r="MW451" s="286"/>
      <c r="MX451" s="286"/>
      <c r="MY451" s="286"/>
      <c r="MZ451" s="286"/>
      <c r="NA451" s="286"/>
      <c r="NB451" s="286"/>
      <c r="NC451" s="286"/>
      <c r="ND451" s="286"/>
      <c r="NE451" s="286"/>
      <c r="NF451" s="286"/>
      <c r="NG451" s="286"/>
      <c r="NH451" s="286"/>
      <c r="NI451" s="286"/>
      <c r="NJ451" s="286"/>
      <c r="NK451" s="286"/>
      <c r="NL451" s="286"/>
      <c r="NM451" s="286"/>
      <c r="NN451" s="286"/>
      <c r="NO451" s="286"/>
      <c r="NP451" s="286"/>
      <c r="NQ451" s="286"/>
      <c r="NR451" s="286"/>
      <c r="NS451" s="286"/>
      <c r="NT451" s="286"/>
      <c r="NU451" s="286"/>
      <c r="NV451" s="286"/>
      <c r="NW451" s="286"/>
      <c r="NX451" s="286"/>
      <c r="NY451" s="286"/>
      <c r="NZ451" s="286"/>
      <c r="OA451" s="286"/>
      <c r="OB451" s="286"/>
      <c r="OC451" s="286"/>
      <c r="OD451" s="286"/>
      <c r="OE451" s="286"/>
      <c r="OF451" s="286"/>
      <c r="OG451" s="286"/>
      <c r="OH451" s="286"/>
      <c r="OI451" s="286"/>
      <c r="OJ451" s="286"/>
      <c r="OK451" s="286"/>
      <c r="OL451" s="286"/>
      <c r="OM451" s="286"/>
      <c r="ON451" s="286"/>
      <c r="OO451" s="286"/>
      <c r="OP451" s="286"/>
      <c r="OQ451" s="286"/>
      <c r="OR451" s="286"/>
      <c r="OS451" s="286"/>
      <c r="OT451" s="286"/>
      <c r="OU451" s="286"/>
      <c r="OV451" s="286"/>
      <c r="OW451" s="286"/>
      <c r="OX451" s="286"/>
      <c r="OY451" s="286"/>
      <c r="OZ451" s="286"/>
      <c r="PA451" s="286"/>
      <c r="PB451" s="286"/>
      <c r="PC451" s="286"/>
      <c r="PD451" s="286"/>
      <c r="PE451" s="286"/>
      <c r="PF451" s="286"/>
      <c r="PG451" s="286"/>
      <c r="PH451" s="286"/>
      <c r="PI451" s="286"/>
      <c r="PJ451" s="286"/>
      <c r="PK451" s="286"/>
      <c r="PL451" s="286"/>
      <c r="PM451" s="286"/>
      <c r="PN451" s="286"/>
      <c r="PO451" s="286"/>
      <c r="PP451" s="286"/>
      <c r="PQ451" s="286"/>
      <c r="PR451" s="286"/>
      <c r="PS451" s="286"/>
      <c r="PT451" s="286"/>
      <c r="PU451" s="286"/>
      <c r="PV451" s="286"/>
      <c r="PW451" s="286"/>
      <c r="PX451" s="286"/>
      <c r="PY451" s="286"/>
      <c r="PZ451" s="286"/>
      <c r="QA451" s="286"/>
      <c r="QB451" s="286"/>
      <c r="QC451" s="286"/>
      <c r="QD451" s="286"/>
      <c r="QE451" s="286"/>
      <c r="QF451" s="286"/>
      <c r="QG451" s="286"/>
      <c r="QH451" s="286"/>
      <c r="QI451" s="286"/>
      <c r="QJ451" s="286"/>
      <c r="QK451" s="286"/>
      <c r="QL451" s="286"/>
      <c r="QM451" s="286"/>
      <c r="QN451" s="286"/>
      <c r="QO451" s="286"/>
      <c r="QP451" s="286"/>
      <c r="QQ451" s="286"/>
      <c r="QR451" s="286"/>
      <c r="QS451" s="286"/>
      <c r="QT451" s="286"/>
      <c r="QU451" s="286"/>
      <c r="QV451" s="286"/>
      <c r="QW451" s="286"/>
      <c r="QX451" s="286"/>
      <c r="QY451" s="286"/>
      <c r="QZ451" s="286"/>
      <c r="RA451" s="286"/>
      <c r="RB451" s="286"/>
      <c r="RC451" s="286"/>
      <c r="RD451" s="286"/>
      <c r="RE451" s="286"/>
      <c r="RF451" s="286"/>
      <c r="RG451" s="286"/>
      <c r="RH451" s="286"/>
      <c r="RI451" s="286"/>
      <c r="RJ451" s="286"/>
      <c r="RK451" s="286"/>
      <c r="RL451" s="286"/>
      <c r="RM451" s="286"/>
      <c r="RN451" s="286"/>
      <c r="RO451" s="286"/>
      <c r="RP451" s="286"/>
      <c r="RQ451" s="286"/>
      <c r="RR451" s="286"/>
      <c r="RS451" s="286"/>
      <c r="RT451" s="286"/>
      <c r="RU451" s="286"/>
      <c r="RV451" s="286"/>
      <c r="RW451" s="286"/>
      <c r="RX451" s="286"/>
      <c r="RY451" s="286"/>
      <c r="RZ451" s="286"/>
      <c r="SA451" s="286"/>
      <c r="SB451" s="286"/>
      <c r="SC451" s="286"/>
      <c r="SD451" s="286"/>
      <c r="SE451" s="286"/>
      <c r="SF451" s="286"/>
      <c r="SG451" s="286"/>
      <c r="SH451" s="286"/>
      <c r="SI451" s="286"/>
      <c r="SJ451" s="286"/>
      <c r="SK451" s="286"/>
      <c r="SL451" s="286"/>
      <c r="SM451" s="286"/>
      <c r="SN451" s="286"/>
      <c r="SO451" s="286"/>
      <c r="SP451" s="286"/>
      <c r="SQ451" s="286"/>
      <c r="SR451" s="286"/>
      <c r="SS451" s="286"/>
      <c r="ST451" s="286"/>
      <c r="SU451" s="286"/>
      <c r="SV451" s="286"/>
      <c r="SW451" s="286"/>
      <c r="SX451" s="286"/>
      <c r="SY451" s="286"/>
      <c r="SZ451" s="286"/>
      <c r="TA451" s="286"/>
      <c r="TB451" s="286"/>
      <c r="TC451" s="286"/>
      <c r="TD451" s="286"/>
      <c r="TE451" s="286"/>
      <c r="TF451" s="286"/>
      <c r="TG451" s="286"/>
      <c r="TH451" s="286"/>
      <c r="TI451" s="286"/>
      <c r="TJ451" s="286"/>
      <c r="TK451" s="286"/>
      <c r="TL451" s="286"/>
      <c r="TM451" s="286"/>
      <c r="TN451" s="286"/>
      <c r="TO451" s="286"/>
      <c r="TP451" s="286"/>
      <c r="TQ451" s="286"/>
      <c r="TR451" s="286"/>
      <c r="TS451" s="286"/>
      <c r="TT451" s="286"/>
      <c r="TU451" s="286"/>
      <c r="TV451" s="286"/>
      <c r="TW451" s="286"/>
      <c r="TX451" s="286"/>
      <c r="TY451" s="286"/>
      <c r="TZ451" s="286"/>
      <c r="UA451" s="286"/>
      <c r="UB451" s="286"/>
      <c r="UC451" s="286"/>
      <c r="UD451" s="286"/>
      <c r="UE451" s="286"/>
      <c r="UF451" s="286"/>
      <c r="UG451" s="286"/>
      <c r="UH451" s="286"/>
      <c r="UI451" s="286"/>
      <c r="UJ451" s="286"/>
      <c r="UK451" s="286"/>
      <c r="UL451" s="286"/>
      <c r="UM451" s="286"/>
      <c r="UN451" s="286"/>
      <c r="UO451" s="286"/>
      <c r="UP451" s="286"/>
      <c r="UQ451" s="286"/>
      <c r="UR451" s="286"/>
      <c r="US451" s="286"/>
      <c r="UT451" s="286"/>
      <c r="UU451" s="286"/>
      <c r="UV451" s="286"/>
      <c r="UW451" s="286"/>
      <c r="UX451" s="286"/>
      <c r="UY451" s="286"/>
      <c r="UZ451" s="286"/>
      <c r="VA451" s="286"/>
      <c r="VB451" s="286"/>
      <c r="VC451" s="286"/>
      <c r="VD451" s="286"/>
      <c r="VE451" s="286"/>
      <c r="VF451" s="286"/>
      <c r="VG451" s="286"/>
      <c r="VH451" s="286"/>
      <c r="VI451" s="286"/>
      <c r="VJ451" s="286"/>
      <c r="VK451" s="286"/>
      <c r="VL451" s="286"/>
      <c r="VM451" s="286"/>
      <c r="VN451" s="286"/>
      <c r="VO451" s="286"/>
      <c r="VP451" s="286"/>
      <c r="VQ451" s="286"/>
      <c r="VR451" s="286"/>
      <c r="VS451" s="286"/>
      <c r="VT451" s="286"/>
      <c r="VU451" s="286"/>
      <c r="VV451" s="286"/>
      <c r="VW451" s="286"/>
      <c r="VX451" s="286"/>
      <c r="VY451" s="286"/>
      <c r="VZ451" s="286"/>
      <c r="WA451" s="286"/>
      <c r="WB451" s="286"/>
      <c r="WC451" s="286"/>
    </row>
    <row r="452" spans="1:601" s="285" customFormat="1" ht="61.5" customHeight="1">
      <c r="A452" s="1073"/>
      <c r="B452" s="676" t="s">
        <v>1090</v>
      </c>
      <c r="C452" s="775" t="s">
        <v>1091</v>
      </c>
      <c r="D452" s="652" t="s">
        <v>1059</v>
      </c>
      <c r="E452" s="677" t="s">
        <v>1092</v>
      </c>
      <c r="F452" s="646" t="s">
        <v>60</v>
      </c>
      <c r="G452" s="657">
        <v>43528</v>
      </c>
      <c r="H452" s="646" t="s">
        <v>31</v>
      </c>
      <c r="I452" s="386" t="s">
        <v>501</v>
      </c>
      <c r="J452" s="386" t="s">
        <v>32</v>
      </c>
      <c r="K452" s="386" t="s">
        <v>1093</v>
      </c>
      <c r="L452" s="386" t="s">
        <v>35</v>
      </c>
      <c r="M452" s="284">
        <f>M453+M454</f>
        <v>5183000</v>
      </c>
      <c r="N452" s="284">
        <f>N453+N454</f>
        <v>5183000</v>
      </c>
      <c r="O452" s="284">
        <f t="shared" ref="O452:R452" si="30">O453+O454</f>
        <v>4329200</v>
      </c>
      <c r="P452" s="284">
        <f>P453+P454</f>
        <v>3120000</v>
      </c>
      <c r="Q452" s="284">
        <f t="shared" si="30"/>
        <v>4680000</v>
      </c>
      <c r="R452" s="284">
        <f t="shared" si="30"/>
        <v>4680000</v>
      </c>
      <c r="S452" s="535"/>
      <c r="BA452" s="286"/>
      <c r="BB452" s="286"/>
      <c r="BC452" s="286"/>
      <c r="BD452" s="286"/>
      <c r="BE452" s="286"/>
      <c r="BF452" s="286"/>
      <c r="BG452" s="286"/>
      <c r="BH452" s="286"/>
      <c r="BI452" s="286"/>
      <c r="BJ452" s="286"/>
      <c r="BK452" s="286"/>
      <c r="BL452" s="286"/>
      <c r="BM452" s="286"/>
      <c r="BN452" s="286"/>
      <c r="BO452" s="286"/>
      <c r="BP452" s="286"/>
      <c r="BQ452" s="286"/>
      <c r="BR452" s="286"/>
      <c r="BS452" s="286"/>
      <c r="BT452" s="286"/>
      <c r="BU452" s="286"/>
      <c r="BV452" s="286"/>
      <c r="BW452" s="286"/>
      <c r="BX452" s="286"/>
      <c r="BY452" s="286"/>
      <c r="BZ452" s="286"/>
      <c r="CA452" s="286"/>
      <c r="CB452" s="286"/>
      <c r="CC452" s="286"/>
      <c r="CD452" s="286"/>
      <c r="CE452" s="286"/>
      <c r="CF452" s="286"/>
      <c r="CG452" s="286"/>
      <c r="CH452" s="286"/>
      <c r="CI452" s="286"/>
      <c r="CJ452" s="286"/>
      <c r="CK452" s="286"/>
      <c r="CL452" s="286"/>
      <c r="CM452" s="286"/>
      <c r="CN452" s="286"/>
      <c r="CO452" s="286"/>
      <c r="CP452" s="286"/>
      <c r="CQ452" s="286"/>
      <c r="CR452" s="286"/>
      <c r="CS452" s="286"/>
      <c r="CT452" s="286"/>
      <c r="CU452" s="286"/>
      <c r="CV452" s="286"/>
      <c r="CW452" s="286"/>
      <c r="CX452" s="286"/>
      <c r="CY452" s="286"/>
      <c r="CZ452" s="286"/>
      <c r="DA452" s="286"/>
      <c r="DB452" s="286"/>
      <c r="DC452" s="286"/>
      <c r="DD452" s="286"/>
      <c r="DE452" s="286"/>
      <c r="DF452" s="286"/>
      <c r="DG452" s="286"/>
      <c r="DH452" s="286"/>
      <c r="DI452" s="286"/>
      <c r="DJ452" s="286"/>
      <c r="DK452" s="286"/>
      <c r="DL452" s="286"/>
      <c r="DM452" s="286"/>
      <c r="DN452" s="286"/>
      <c r="DO452" s="286"/>
      <c r="DP452" s="286"/>
      <c r="DQ452" s="286"/>
      <c r="DR452" s="286"/>
      <c r="DS452" s="286"/>
      <c r="DT452" s="286"/>
      <c r="DU452" s="286"/>
      <c r="DV452" s="286"/>
      <c r="DW452" s="286"/>
      <c r="DX452" s="286"/>
      <c r="DY452" s="286"/>
      <c r="DZ452" s="286"/>
      <c r="EA452" s="286"/>
      <c r="EB452" s="286"/>
      <c r="EC452" s="286"/>
      <c r="ED452" s="286"/>
      <c r="EE452" s="286"/>
      <c r="EF452" s="286"/>
      <c r="EG452" s="286"/>
      <c r="EH452" s="286"/>
      <c r="EI452" s="286"/>
      <c r="EJ452" s="286"/>
      <c r="EK452" s="286"/>
      <c r="EL452" s="286"/>
      <c r="EM452" s="286"/>
      <c r="EN452" s="286"/>
      <c r="EO452" s="286"/>
      <c r="EP452" s="286"/>
      <c r="EQ452" s="286"/>
      <c r="ER452" s="286"/>
      <c r="ES452" s="286"/>
      <c r="ET452" s="286"/>
      <c r="EU452" s="286"/>
      <c r="EV452" s="286"/>
      <c r="EW452" s="286"/>
      <c r="EX452" s="286"/>
      <c r="EY452" s="286"/>
      <c r="EZ452" s="286"/>
      <c r="FA452" s="286"/>
      <c r="FB452" s="286"/>
      <c r="FC452" s="286"/>
      <c r="FD452" s="286"/>
      <c r="FE452" s="286"/>
      <c r="FF452" s="286"/>
      <c r="FG452" s="286"/>
      <c r="FH452" s="286"/>
      <c r="FI452" s="286"/>
      <c r="FJ452" s="286"/>
      <c r="FK452" s="286"/>
      <c r="FL452" s="286"/>
      <c r="FM452" s="286"/>
      <c r="FN452" s="286"/>
      <c r="FO452" s="286"/>
      <c r="FP452" s="286"/>
      <c r="FQ452" s="286"/>
      <c r="FR452" s="286"/>
      <c r="FS452" s="286"/>
      <c r="FT452" s="286"/>
      <c r="FU452" s="286"/>
      <c r="FV452" s="286"/>
      <c r="FW452" s="286"/>
      <c r="FX452" s="286"/>
      <c r="FY452" s="286"/>
      <c r="FZ452" s="286"/>
      <c r="GA452" s="286"/>
      <c r="GB452" s="286"/>
      <c r="GC452" s="286"/>
      <c r="GD452" s="286"/>
      <c r="GE452" s="286"/>
      <c r="GF452" s="286"/>
      <c r="GG452" s="286"/>
      <c r="GH452" s="286"/>
      <c r="GI452" s="286"/>
      <c r="GJ452" s="286"/>
      <c r="GK452" s="286"/>
      <c r="GL452" s="286"/>
      <c r="GM452" s="286"/>
      <c r="GN452" s="286"/>
      <c r="GO452" s="286"/>
      <c r="GP452" s="286"/>
      <c r="GQ452" s="286"/>
      <c r="GR452" s="286"/>
      <c r="GS452" s="286"/>
      <c r="GT452" s="286"/>
      <c r="GU452" s="286"/>
      <c r="GV452" s="286"/>
      <c r="GW452" s="286"/>
      <c r="GX452" s="286"/>
      <c r="GY452" s="286"/>
      <c r="GZ452" s="286"/>
      <c r="HA452" s="286"/>
      <c r="HB452" s="286"/>
      <c r="HC452" s="286"/>
      <c r="HD452" s="286"/>
      <c r="HE452" s="286"/>
      <c r="HF452" s="286"/>
      <c r="HG452" s="286"/>
      <c r="HH452" s="286"/>
      <c r="HI452" s="286"/>
      <c r="HJ452" s="286"/>
      <c r="HK452" s="286"/>
      <c r="HL452" s="286"/>
      <c r="HM452" s="286"/>
      <c r="HN452" s="286"/>
      <c r="HO452" s="286"/>
      <c r="HP452" s="286"/>
      <c r="HQ452" s="286"/>
      <c r="HR452" s="286"/>
      <c r="HS452" s="286"/>
      <c r="HT452" s="286"/>
      <c r="HU452" s="286"/>
      <c r="HV452" s="286"/>
      <c r="HW452" s="286"/>
      <c r="HX452" s="286"/>
      <c r="HY452" s="286"/>
      <c r="HZ452" s="286"/>
      <c r="IA452" s="286"/>
      <c r="IB452" s="286"/>
      <c r="IC452" s="286"/>
      <c r="ID452" s="286"/>
      <c r="IE452" s="286"/>
      <c r="IF452" s="286"/>
      <c r="IG452" s="286"/>
      <c r="IH452" s="286"/>
      <c r="II452" s="286"/>
      <c r="IJ452" s="286"/>
      <c r="IK452" s="286"/>
      <c r="IL452" s="286"/>
      <c r="IM452" s="286"/>
      <c r="IN452" s="286"/>
      <c r="IO452" s="286"/>
      <c r="IP452" s="286"/>
      <c r="IQ452" s="286"/>
      <c r="IR452" s="286"/>
      <c r="IS452" s="286"/>
      <c r="IT452" s="286"/>
      <c r="IU452" s="286"/>
      <c r="IV452" s="286"/>
      <c r="IW452" s="286"/>
      <c r="IX452" s="286"/>
      <c r="IY452" s="286"/>
      <c r="IZ452" s="286"/>
      <c r="JA452" s="286"/>
      <c r="JB452" s="286"/>
      <c r="JC452" s="286"/>
      <c r="JD452" s="286"/>
      <c r="JE452" s="286"/>
      <c r="JF452" s="286"/>
      <c r="JG452" s="286"/>
      <c r="JH452" s="286"/>
      <c r="JI452" s="286"/>
      <c r="JJ452" s="286"/>
      <c r="JK452" s="286"/>
      <c r="JL452" s="286"/>
      <c r="JM452" s="286"/>
      <c r="JN452" s="286"/>
      <c r="JO452" s="286"/>
      <c r="JP452" s="286"/>
      <c r="JQ452" s="286"/>
      <c r="JR452" s="286"/>
      <c r="JS452" s="286"/>
      <c r="JT452" s="286"/>
      <c r="JU452" s="286"/>
      <c r="JV452" s="286"/>
      <c r="JW452" s="286"/>
      <c r="JX452" s="286"/>
      <c r="JY452" s="286"/>
      <c r="JZ452" s="286"/>
      <c r="KA452" s="286"/>
      <c r="KB452" s="286"/>
      <c r="KC452" s="286"/>
      <c r="KD452" s="286"/>
      <c r="KE452" s="286"/>
      <c r="KF452" s="286"/>
      <c r="KG452" s="286"/>
      <c r="KH452" s="286"/>
      <c r="KI452" s="286"/>
      <c r="KJ452" s="286"/>
      <c r="KK452" s="286"/>
      <c r="KL452" s="286"/>
      <c r="KM452" s="286"/>
      <c r="KN452" s="286"/>
      <c r="KO452" s="286"/>
      <c r="KP452" s="286"/>
      <c r="KQ452" s="286"/>
      <c r="KR452" s="286"/>
      <c r="KS452" s="286"/>
      <c r="KT452" s="286"/>
      <c r="KU452" s="286"/>
      <c r="KV452" s="286"/>
      <c r="KW452" s="286"/>
      <c r="KX452" s="286"/>
      <c r="KY452" s="286"/>
      <c r="KZ452" s="286"/>
      <c r="LA452" s="286"/>
      <c r="LB452" s="286"/>
      <c r="LC452" s="286"/>
      <c r="LD452" s="286"/>
      <c r="LE452" s="286"/>
      <c r="LF452" s="286"/>
      <c r="LG452" s="286"/>
      <c r="LH452" s="286"/>
      <c r="LI452" s="286"/>
      <c r="LJ452" s="286"/>
      <c r="LK452" s="286"/>
      <c r="LL452" s="286"/>
      <c r="LM452" s="286"/>
      <c r="LN452" s="286"/>
      <c r="LO452" s="286"/>
      <c r="LP452" s="286"/>
      <c r="LQ452" s="286"/>
      <c r="LR452" s="286"/>
      <c r="LS452" s="286"/>
      <c r="LT452" s="286"/>
      <c r="LU452" s="286"/>
      <c r="LV452" s="286"/>
      <c r="LW452" s="286"/>
      <c r="LX452" s="286"/>
      <c r="LY452" s="286"/>
      <c r="LZ452" s="286"/>
      <c r="MA452" s="286"/>
      <c r="MB452" s="286"/>
      <c r="MC452" s="286"/>
      <c r="MD452" s="286"/>
      <c r="ME452" s="286"/>
      <c r="MF452" s="286"/>
      <c r="MG452" s="286"/>
      <c r="MH452" s="286"/>
      <c r="MI452" s="286"/>
      <c r="MJ452" s="286"/>
      <c r="MK452" s="286"/>
      <c r="ML452" s="286"/>
      <c r="MM452" s="286"/>
      <c r="MN452" s="286"/>
      <c r="MO452" s="286"/>
      <c r="MP452" s="286"/>
      <c r="MQ452" s="286"/>
      <c r="MR452" s="286"/>
      <c r="MS452" s="286"/>
      <c r="MT452" s="286"/>
      <c r="MU452" s="286"/>
      <c r="MV452" s="286"/>
      <c r="MW452" s="286"/>
      <c r="MX452" s="286"/>
      <c r="MY452" s="286"/>
      <c r="MZ452" s="286"/>
      <c r="NA452" s="286"/>
      <c r="NB452" s="286"/>
      <c r="NC452" s="286"/>
      <c r="ND452" s="286"/>
      <c r="NE452" s="286"/>
      <c r="NF452" s="286"/>
      <c r="NG452" s="286"/>
      <c r="NH452" s="286"/>
      <c r="NI452" s="286"/>
      <c r="NJ452" s="286"/>
      <c r="NK452" s="286"/>
      <c r="NL452" s="286"/>
      <c r="NM452" s="286"/>
      <c r="NN452" s="286"/>
      <c r="NO452" s="286"/>
      <c r="NP452" s="286"/>
      <c r="NQ452" s="286"/>
      <c r="NR452" s="286"/>
      <c r="NS452" s="286"/>
      <c r="NT452" s="286"/>
      <c r="NU452" s="286"/>
      <c r="NV452" s="286"/>
      <c r="NW452" s="286"/>
      <c r="NX452" s="286"/>
      <c r="NY452" s="286"/>
      <c r="NZ452" s="286"/>
      <c r="OA452" s="286"/>
      <c r="OB452" s="286"/>
      <c r="OC452" s="286"/>
      <c r="OD452" s="286"/>
      <c r="OE452" s="286"/>
      <c r="OF452" s="286"/>
      <c r="OG452" s="286"/>
      <c r="OH452" s="286"/>
      <c r="OI452" s="286"/>
      <c r="OJ452" s="286"/>
      <c r="OK452" s="286"/>
      <c r="OL452" s="286"/>
      <c r="OM452" s="286"/>
      <c r="ON452" s="286"/>
      <c r="OO452" s="286"/>
      <c r="OP452" s="286"/>
      <c r="OQ452" s="286"/>
      <c r="OR452" s="286"/>
      <c r="OS452" s="286"/>
      <c r="OT452" s="286"/>
      <c r="OU452" s="286"/>
      <c r="OV452" s="286"/>
      <c r="OW452" s="286"/>
      <c r="OX452" s="286"/>
      <c r="OY452" s="286"/>
      <c r="OZ452" s="286"/>
      <c r="PA452" s="286"/>
      <c r="PB452" s="286"/>
      <c r="PC452" s="286"/>
      <c r="PD452" s="286"/>
      <c r="PE452" s="286"/>
      <c r="PF452" s="286"/>
      <c r="PG452" s="286"/>
      <c r="PH452" s="286"/>
      <c r="PI452" s="286"/>
      <c r="PJ452" s="286"/>
      <c r="PK452" s="286"/>
      <c r="PL452" s="286"/>
      <c r="PM452" s="286"/>
      <c r="PN452" s="286"/>
      <c r="PO452" s="286"/>
      <c r="PP452" s="286"/>
      <c r="PQ452" s="286"/>
      <c r="PR452" s="286"/>
      <c r="PS452" s="286"/>
      <c r="PT452" s="286"/>
      <c r="PU452" s="286"/>
      <c r="PV452" s="286"/>
      <c r="PW452" s="286"/>
      <c r="PX452" s="286"/>
      <c r="PY452" s="286"/>
      <c r="PZ452" s="286"/>
      <c r="QA452" s="286"/>
      <c r="QB452" s="286"/>
      <c r="QC452" s="286"/>
      <c r="QD452" s="286"/>
      <c r="QE452" s="286"/>
      <c r="QF452" s="286"/>
      <c r="QG452" s="286"/>
      <c r="QH452" s="286"/>
      <c r="QI452" s="286"/>
      <c r="QJ452" s="286"/>
      <c r="QK452" s="286"/>
      <c r="QL452" s="286"/>
      <c r="QM452" s="286"/>
      <c r="QN452" s="286"/>
      <c r="QO452" s="286"/>
      <c r="QP452" s="286"/>
      <c r="QQ452" s="286"/>
      <c r="QR452" s="286"/>
      <c r="QS452" s="286"/>
      <c r="QT452" s="286"/>
      <c r="QU452" s="286"/>
      <c r="QV452" s="286"/>
      <c r="QW452" s="286"/>
      <c r="QX452" s="286"/>
      <c r="QY452" s="286"/>
      <c r="QZ452" s="286"/>
      <c r="RA452" s="286"/>
      <c r="RB452" s="286"/>
      <c r="RC452" s="286"/>
      <c r="RD452" s="286"/>
      <c r="RE452" s="286"/>
      <c r="RF452" s="286"/>
      <c r="RG452" s="286"/>
      <c r="RH452" s="286"/>
      <c r="RI452" s="286"/>
      <c r="RJ452" s="286"/>
      <c r="RK452" s="286"/>
      <c r="RL452" s="286"/>
      <c r="RM452" s="286"/>
      <c r="RN452" s="286"/>
      <c r="RO452" s="286"/>
      <c r="RP452" s="286"/>
      <c r="RQ452" s="286"/>
      <c r="RR452" s="286"/>
      <c r="RS452" s="286"/>
      <c r="RT452" s="286"/>
      <c r="RU452" s="286"/>
      <c r="RV452" s="286"/>
      <c r="RW452" s="286"/>
      <c r="RX452" s="286"/>
      <c r="RY452" s="286"/>
      <c r="RZ452" s="286"/>
      <c r="SA452" s="286"/>
      <c r="SB452" s="286"/>
      <c r="SC452" s="286"/>
      <c r="SD452" s="286"/>
      <c r="SE452" s="286"/>
      <c r="SF452" s="286"/>
      <c r="SG452" s="286"/>
      <c r="SH452" s="286"/>
      <c r="SI452" s="286"/>
      <c r="SJ452" s="286"/>
      <c r="SK452" s="286"/>
      <c r="SL452" s="286"/>
      <c r="SM452" s="286"/>
      <c r="SN452" s="286"/>
      <c r="SO452" s="286"/>
      <c r="SP452" s="286"/>
      <c r="SQ452" s="286"/>
      <c r="SR452" s="286"/>
      <c r="SS452" s="286"/>
      <c r="ST452" s="286"/>
      <c r="SU452" s="286"/>
      <c r="SV452" s="286"/>
      <c r="SW452" s="286"/>
      <c r="SX452" s="286"/>
      <c r="SY452" s="286"/>
      <c r="SZ452" s="286"/>
      <c r="TA452" s="286"/>
      <c r="TB452" s="286"/>
      <c r="TC452" s="286"/>
      <c r="TD452" s="286"/>
      <c r="TE452" s="286"/>
      <c r="TF452" s="286"/>
      <c r="TG452" s="286"/>
      <c r="TH452" s="286"/>
      <c r="TI452" s="286"/>
      <c r="TJ452" s="286"/>
      <c r="TK452" s="286"/>
      <c r="TL452" s="286"/>
      <c r="TM452" s="286"/>
      <c r="TN452" s="286"/>
      <c r="TO452" s="286"/>
      <c r="TP452" s="286"/>
      <c r="TQ452" s="286"/>
      <c r="TR452" s="286"/>
      <c r="TS452" s="286"/>
      <c r="TT452" s="286"/>
      <c r="TU452" s="286"/>
      <c r="TV452" s="286"/>
      <c r="TW452" s="286"/>
      <c r="TX452" s="286"/>
      <c r="TY452" s="286"/>
      <c r="TZ452" s="286"/>
      <c r="UA452" s="286"/>
      <c r="UB452" s="286"/>
      <c r="UC452" s="286"/>
      <c r="UD452" s="286"/>
      <c r="UE452" s="286"/>
      <c r="UF452" s="286"/>
      <c r="UG452" s="286"/>
      <c r="UH452" s="286"/>
      <c r="UI452" s="286"/>
      <c r="UJ452" s="286"/>
      <c r="UK452" s="286"/>
      <c r="UL452" s="286"/>
      <c r="UM452" s="286"/>
      <c r="UN452" s="286"/>
      <c r="UO452" s="286"/>
      <c r="UP452" s="286"/>
      <c r="UQ452" s="286"/>
      <c r="UR452" s="286"/>
      <c r="US452" s="286"/>
      <c r="UT452" s="286"/>
      <c r="UU452" s="286"/>
      <c r="UV452" s="286"/>
      <c r="UW452" s="286"/>
      <c r="UX452" s="286"/>
      <c r="UY452" s="286"/>
      <c r="UZ452" s="286"/>
      <c r="VA452" s="286"/>
      <c r="VB452" s="286"/>
      <c r="VC452" s="286"/>
      <c r="VD452" s="286"/>
      <c r="VE452" s="286"/>
      <c r="VF452" s="286"/>
      <c r="VG452" s="286"/>
      <c r="VH452" s="286"/>
      <c r="VI452" s="286"/>
      <c r="VJ452" s="286"/>
      <c r="VK452" s="286"/>
      <c r="VL452" s="286"/>
      <c r="VM452" s="286"/>
      <c r="VN452" s="286"/>
      <c r="VO452" s="286"/>
      <c r="VP452" s="286"/>
      <c r="VQ452" s="286"/>
      <c r="VR452" s="286"/>
      <c r="VS452" s="286"/>
      <c r="VT452" s="286"/>
      <c r="VU452" s="286"/>
      <c r="VV452" s="286"/>
      <c r="VW452" s="286"/>
      <c r="VX452" s="286"/>
      <c r="VY452" s="286"/>
      <c r="VZ452" s="286"/>
      <c r="WA452" s="286"/>
      <c r="WB452" s="286"/>
      <c r="WC452" s="286"/>
    </row>
    <row r="453" spans="1:601" s="285" customFormat="1" ht="35.25" customHeight="1">
      <c r="A453" s="1073"/>
      <c r="B453" s="649"/>
      <c r="C453" s="742"/>
      <c r="D453" s="671"/>
      <c r="E453" s="721"/>
      <c r="F453" s="647"/>
      <c r="G453" s="647"/>
      <c r="H453" s="647"/>
      <c r="I453" s="315" t="s">
        <v>501</v>
      </c>
      <c r="J453" s="315" t="s">
        <v>32</v>
      </c>
      <c r="K453" s="315" t="s">
        <v>1093</v>
      </c>
      <c r="L453" s="315" t="s">
        <v>43</v>
      </c>
      <c r="M453" s="288">
        <v>0</v>
      </c>
      <c r="N453" s="288"/>
      <c r="O453" s="289"/>
      <c r="P453" s="289"/>
      <c r="Q453" s="290"/>
      <c r="R453" s="290"/>
      <c r="S453" s="528">
        <v>3</v>
      </c>
      <c r="BA453" s="286"/>
      <c r="BB453" s="286"/>
      <c r="BC453" s="286"/>
      <c r="BD453" s="286"/>
      <c r="BE453" s="286"/>
      <c r="BF453" s="286"/>
      <c r="BG453" s="286"/>
      <c r="BH453" s="286"/>
      <c r="BI453" s="286"/>
      <c r="BJ453" s="286"/>
      <c r="BK453" s="286"/>
      <c r="BL453" s="286"/>
      <c r="BM453" s="286"/>
      <c r="BN453" s="286"/>
      <c r="BO453" s="286"/>
      <c r="BP453" s="286"/>
      <c r="BQ453" s="286"/>
      <c r="BR453" s="286"/>
      <c r="BS453" s="286"/>
      <c r="BT453" s="286"/>
      <c r="BU453" s="286"/>
      <c r="BV453" s="286"/>
      <c r="BW453" s="286"/>
      <c r="BX453" s="286"/>
      <c r="BY453" s="286"/>
      <c r="BZ453" s="286"/>
      <c r="CA453" s="286"/>
      <c r="CB453" s="286"/>
      <c r="CC453" s="286"/>
      <c r="CD453" s="286"/>
      <c r="CE453" s="286"/>
      <c r="CF453" s="286"/>
      <c r="CG453" s="286"/>
      <c r="CH453" s="286"/>
      <c r="CI453" s="286"/>
      <c r="CJ453" s="286"/>
      <c r="CK453" s="286"/>
      <c r="CL453" s="286"/>
      <c r="CM453" s="286"/>
      <c r="CN453" s="286"/>
      <c r="CO453" s="286"/>
      <c r="CP453" s="286"/>
      <c r="CQ453" s="286"/>
      <c r="CR453" s="286"/>
      <c r="CS453" s="286"/>
      <c r="CT453" s="286"/>
      <c r="CU453" s="286"/>
      <c r="CV453" s="286"/>
      <c r="CW453" s="286"/>
      <c r="CX453" s="286"/>
      <c r="CY453" s="286"/>
      <c r="CZ453" s="286"/>
      <c r="DA453" s="286"/>
      <c r="DB453" s="286"/>
      <c r="DC453" s="286"/>
      <c r="DD453" s="286"/>
      <c r="DE453" s="286"/>
      <c r="DF453" s="286"/>
      <c r="DG453" s="286"/>
      <c r="DH453" s="286"/>
      <c r="DI453" s="286"/>
      <c r="DJ453" s="286"/>
      <c r="DK453" s="286"/>
      <c r="DL453" s="286"/>
      <c r="DM453" s="286"/>
      <c r="DN453" s="286"/>
      <c r="DO453" s="286"/>
      <c r="DP453" s="286"/>
      <c r="DQ453" s="286"/>
      <c r="DR453" s="286"/>
      <c r="DS453" s="286"/>
      <c r="DT453" s="286"/>
      <c r="DU453" s="286"/>
      <c r="DV453" s="286"/>
      <c r="DW453" s="286"/>
      <c r="DX453" s="286"/>
      <c r="DY453" s="286"/>
      <c r="DZ453" s="286"/>
      <c r="EA453" s="286"/>
      <c r="EB453" s="286"/>
      <c r="EC453" s="286"/>
      <c r="ED453" s="286"/>
      <c r="EE453" s="286"/>
      <c r="EF453" s="286"/>
      <c r="EG453" s="286"/>
      <c r="EH453" s="286"/>
      <c r="EI453" s="286"/>
      <c r="EJ453" s="286"/>
      <c r="EK453" s="286"/>
      <c r="EL453" s="286"/>
      <c r="EM453" s="286"/>
      <c r="EN453" s="286"/>
      <c r="EO453" s="286"/>
      <c r="EP453" s="286"/>
      <c r="EQ453" s="286"/>
      <c r="ER453" s="286"/>
      <c r="ES453" s="286"/>
      <c r="ET453" s="286"/>
      <c r="EU453" s="286"/>
      <c r="EV453" s="286"/>
      <c r="EW453" s="286"/>
      <c r="EX453" s="286"/>
      <c r="EY453" s="286"/>
      <c r="EZ453" s="286"/>
      <c r="FA453" s="286"/>
      <c r="FB453" s="286"/>
      <c r="FC453" s="286"/>
      <c r="FD453" s="286"/>
      <c r="FE453" s="286"/>
      <c r="FF453" s="286"/>
      <c r="FG453" s="286"/>
      <c r="FH453" s="286"/>
      <c r="FI453" s="286"/>
      <c r="FJ453" s="286"/>
      <c r="FK453" s="286"/>
      <c r="FL453" s="286"/>
      <c r="FM453" s="286"/>
      <c r="FN453" s="286"/>
      <c r="FO453" s="286"/>
      <c r="FP453" s="286"/>
      <c r="FQ453" s="286"/>
      <c r="FR453" s="286"/>
      <c r="FS453" s="286"/>
      <c r="FT453" s="286"/>
      <c r="FU453" s="286"/>
      <c r="FV453" s="286"/>
      <c r="FW453" s="286"/>
      <c r="FX453" s="286"/>
      <c r="FY453" s="286"/>
      <c r="FZ453" s="286"/>
      <c r="GA453" s="286"/>
      <c r="GB453" s="286"/>
      <c r="GC453" s="286"/>
      <c r="GD453" s="286"/>
      <c r="GE453" s="286"/>
      <c r="GF453" s="286"/>
      <c r="GG453" s="286"/>
      <c r="GH453" s="286"/>
      <c r="GI453" s="286"/>
      <c r="GJ453" s="286"/>
      <c r="GK453" s="286"/>
      <c r="GL453" s="286"/>
      <c r="GM453" s="286"/>
      <c r="GN453" s="286"/>
      <c r="GO453" s="286"/>
      <c r="GP453" s="286"/>
      <c r="GQ453" s="286"/>
      <c r="GR453" s="286"/>
      <c r="GS453" s="286"/>
      <c r="GT453" s="286"/>
      <c r="GU453" s="286"/>
      <c r="GV453" s="286"/>
      <c r="GW453" s="286"/>
      <c r="GX453" s="286"/>
      <c r="GY453" s="286"/>
      <c r="GZ453" s="286"/>
      <c r="HA453" s="286"/>
      <c r="HB453" s="286"/>
      <c r="HC453" s="286"/>
      <c r="HD453" s="286"/>
      <c r="HE453" s="286"/>
      <c r="HF453" s="286"/>
      <c r="HG453" s="286"/>
      <c r="HH453" s="286"/>
      <c r="HI453" s="286"/>
      <c r="HJ453" s="286"/>
      <c r="HK453" s="286"/>
      <c r="HL453" s="286"/>
      <c r="HM453" s="286"/>
      <c r="HN453" s="286"/>
      <c r="HO453" s="286"/>
      <c r="HP453" s="286"/>
      <c r="HQ453" s="286"/>
      <c r="HR453" s="286"/>
      <c r="HS453" s="286"/>
      <c r="HT453" s="286"/>
      <c r="HU453" s="286"/>
      <c r="HV453" s="286"/>
      <c r="HW453" s="286"/>
      <c r="HX453" s="286"/>
      <c r="HY453" s="286"/>
      <c r="HZ453" s="286"/>
      <c r="IA453" s="286"/>
      <c r="IB453" s="286"/>
      <c r="IC453" s="286"/>
      <c r="ID453" s="286"/>
      <c r="IE453" s="286"/>
      <c r="IF453" s="286"/>
      <c r="IG453" s="286"/>
      <c r="IH453" s="286"/>
      <c r="II453" s="286"/>
      <c r="IJ453" s="286"/>
      <c r="IK453" s="286"/>
      <c r="IL453" s="286"/>
      <c r="IM453" s="286"/>
      <c r="IN453" s="286"/>
      <c r="IO453" s="286"/>
      <c r="IP453" s="286"/>
      <c r="IQ453" s="286"/>
      <c r="IR453" s="286"/>
      <c r="IS453" s="286"/>
      <c r="IT453" s="286"/>
      <c r="IU453" s="286"/>
      <c r="IV453" s="286"/>
      <c r="IW453" s="286"/>
      <c r="IX453" s="286"/>
      <c r="IY453" s="286"/>
      <c r="IZ453" s="286"/>
      <c r="JA453" s="286"/>
      <c r="JB453" s="286"/>
      <c r="JC453" s="286"/>
      <c r="JD453" s="286"/>
      <c r="JE453" s="286"/>
      <c r="JF453" s="286"/>
      <c r="JG453" s="286"/>
      <c r="JH453" s="286"/>
      <c r="JI453" s="286"/>
      <c r="JJ453" s="286"/>
      <c r="JK453" s="286"/>
      <c r="JL453" s="286"/>
      <c r="JM453" s="286"/>
      <c r="JN453" s="286"/>
      <c r="JO453" s="286"/>
      <c r="JP453" s="286"/>
      <c r="JQ453" s="286"/>
      <c r="JR453" s="286"/>
      <c r="JS453" s="286"/>
      <c r="JT453" s="286"/>
      <c r="JU453" s="286"/>
      <c r="JV453" s="286"/>
      <c r="JW453" s="286"/>
      <c r="JX453" s="286"/>
      <c r="JY453" s="286"/>
      <c r="JZ453" s="286"/>
      <c r="KA453" s="286"/>
      <c r="KB453" s="286"/>
      <c r="KC453" s="286"/>
      <c r="KD453" s="286"/>
      <c r="KE453" s="286"/>
      <c r="KF453" s="286"/>
      <c r="KG453" s="286"/>
      <c r="KH453" s="286"/>
      <c r="KI453" s="286"/>
      <c r="KJ453" s="286"/>
      <c r="KK453" s="286"/>
      <c r="KL453" s="286"/>
      <c r="KM453" s="286"/>
      <c r="KN453" s="286"/>
      <c r="KO453" s="286"/>
      <c r="KP453" s="286"/>
      <c r="KQ453" s="286"/>
      <c r="KR453" s="286"/>
      <c r="KS453" s="286"/>
      <c r="KT453" s="286"/>
      <c r="KU453" s="286"/>
      <c r="KV453" s="286"/>
      <c r="KW453" s="286"/>
      <c r="KX453" s="286"/>
      <c r="KY453" s="286"/>
      <c r="KZ453" s="286"/>
      <c r="LA453" s="286"/>
      <c r="LB453" s="286"/>
      <c r="LC453" s="286"/>
      <c r="LD453" s="286"/>
      <c r="LE453" s="286"/>
      <c r="LF453" s="286"/>
      <c r="LG453" s="286"/>
      <c r="LH453" s="286"/>
      <c r="LI453" s="286"/>
      <c r="LJ453" s="286"/>
      <c r="LK453" s="286"/>
      <c r="LL453" s="286"/>
      <c r="LM453" s="286"/>
      <c r="LN453" s="286"/>
      <c r="LO453" s="286"/>
      <c r="LP453" s="286"/>
      <c r="LQ453" s="286"/>
      <c r="LR453" s="286"/>
      <c r="LS453" s="286"/>
      <c r="LT453" s="286"/>
      <c r="LU453" s="286"/>
      <c r="LV453" s="286"/>
      <c r="LW453" s="286"/>
      <c r="LX453" s="286"/>
      <c r="LY453" s="286"/>
      <c r="LZ453" s="286"/>
      <c r="MA453" s="286"/>
      <c r="MB453" s="286"/>
      <c r="MC453" s="286"/>
      <c r="MD453" s="286"/>
      <c r="ME453" s="286"/>
      <c r="MF453" s="286"/>
      <c r="MG453" s="286"/>
      <c r="MH453" s="286"/>
      <c r="MI453" s="286"/>
      <c r="MJ453" s="286"/>
      <c r="MK453" s="286"/>
      <c r="ML453" s="286"/>
      <c r="MM453" s="286"/>
      <c r="MN453" s="286"/>
      <c r="MO453" s="286"/>
      <c r="MP453" s="286"/>
      <c r="MQ453" s="286"/>
      <c r="MR453" s="286"/>
      <c r="MS453" s="286"/>
      <c r="MT453" s="286"/>
      <c r="MU453" s="286"/>
      <c r="MV453" s="286"/>
      <c r="MW453" s="286"/>
      <c r="MX453" s="286"/>
      <c r="MY453" s="286"/>
      <c r="MZ453" s="286"/>
      <c r="NA453" s="286"/>
      <c r="NB453" s="286"/>
      <c r="NC453" s="286"/>
      <c r="ND453" s="286"/>
      <c r="NE453" s="286"/>
      <c r="NF453" s="286"/>
      <c r="NG453" s="286"/>
      <c r="NH453" s="286"/>
      <c r="NI453" s="286"/>
      <c r="NJ453" s="286"/>
      <c r="NK453" s="286"/>
      <c r="NL453" s="286"/>
      <c r="NM453" s="286"/>
      <c r="NN453" s="286"/>
      <c r="NO453" s="286"/>
      <c r="NP453" s="286"/>
      <c r="NQ453" s="286"/>
      <c r="NR453" s="286"/>
      <c r="NS453" s="286"/>
      <c r="NT453" s="286"/>
      <c r="NU453" s="286"/>
      <c r="NV453" s="286"/>
      <c r="NW453" s="286"/>
      <c r="NX453" s="286"/>
      <c r="NY453" s="286"/>
      <c r="NZ453" s="286"/>
      <c r="OA453" s="286"/>
      <c r="OB453" s="286"/>
      <c r="OC453" s="286"/>
      <c r="OD453" s="286"/>
      <c r="OE453" s="286"/>
      <c r="OF453" s="286"/>
      <c r="OG453" s="286"/>
      <c r="OH453" s="286"/>
      <c r="OI453" s="286"/>
      <c r="OJ453" s="286"/>
      <c r="OK453" s="286"/>
      <c r="OL453" s="286"/>
      <c r="OM453" s="286"/>
      <c r="ON453" s="286"/>
      <c r="OO453" s="286"/>
      <c r="OP453" s="286"/>
      <c r="OQ453" s="286"/>
      <c r="OR453" s="286"/>
      <c r="OS453" s="286"/>
      <c r="OT453" s="286"/>
      <c r="OU453" s="286"/>
      <c r="OV453" s="286"/>
      <c r="OW453" s="286"/>
      <c r="OX453" s="286"/>
      <c r="OY453" s="286"/>
      <c r="OZ453" s="286"/>
      <c r="PA453" s="286"/>
      <c r="PB453" s="286"/>
      <c r="PC453" s="286"/>
      <c r="PD453" s="286"/>
      <c r="PE453" s="286"/>
      <c r="PF453" s="286"/>
      <c r="PG453" s="286"/>
      <c r="PH453" s="286"/>
      <c r="PI453" s="286"/>
      <c r="PJ453" s="286"/>
      <c r="PK453" s="286"/>
      <c r="PL453" s="286"/>
      <c r="PM453" s="286"/>
      <c r="PN453" s="286"/>
      <c r="PO453" s="286"/>
      <c r="PP453" s="286"/>
      <c r="PQ453" s="286"/>
      <c r="PR453" s="286"/>
      <c r="PS453" s="286"/>
      <c r="PT453" s="286"/>
      <c r="PU453" s="286"/>
      <c r="PV453" s="286"/>
      <c r="PW453" s="286"/>
      <c r="PX453" s="286"/>
      <c r="PY453" s="286"/>
      <c r="PZ453" s="286"/>
      <c r="QA453" s="286"/>
      <c r="QB453" s="286"/>
      <c r="QC453" s="286"/>
      <c r="QD453" s="286"/>
      <c r="QE453" s="286"/>
      <c r="QF453" s="286"/>
      <c r="QG453" s="286"/>
      <c r="QH453" s="286"/>
      <c r="QI453" s="286"/>
      <c r="QJ453" s="286"/>
      <c r="QK453" s="286"/>
      <c r="QL453" s="286"/>
      <c r="QM453" s="286"/>
      <c r="QN453" s="286"/>
      <c r="QO453" s="286"/>
      <c r="QP453" s="286"/>
      <c r="QQ453" s="286"/>
      <c r="QR453" s="286"/>
      <c r="QS453" s="286"/>
      <c r="QT453" s="286"/>
      <c r="QU453" s="286"/>
      <c r="QV453" s="286"/>
      <c r="QW453" s="286"/>
      <c r="QX453" s="286"/>
      <c r="QY453" s="286"/>
      <c r="QZ453" s="286"/>
      <c r="RA453" s="286"/>
      <c r="RB453" s="286"/>
      <c r="RC453" s="286"/>
      <c r="RD453" s="286"/>
      <c r="RE453" s="286"/>
      <c r="RF453" s="286"/>
      <c r="RG453" s="286"/>
      <c r="RH453" s="286"/>
      <c r="RI453" s="286"/>
      <c r="RJ453" s="286"/>
      <c r="RK453" s="286"/>
      <c r="RL453" s="286"/>
      <c r="RM453" s="286"/>
      <c r="RN453" s="286"/>
      <c r="RO453" s="286"/>
      <c r="RP453" s="286"/>
      <c r="RQ453" s="286"/>
      <c r="RR453" s="286"/>
      <c r="RS453" s="286"/>
      <c r="RT453" s="286"/>
      <c r="RU453" s="286"/>
      <c r="RV453" s="286"/>
      <c r="RW453" s="286"/>
      <c r="RX453" s="286"/>
      <c r="RY453" s="286"/>
      <c r="RZ453" s="286"/>
      <c r="SA453" s="286"/>
      <c r="SB453" s="286"/>
      <c r="SC453" s="286"/>
      <c r="SD453" s="286"/>
      <c r="SE453" s="286"/>
      <c r="SF453" s="286"/>
      <c r="SG453" s="286"/>
      <c r="SH453" s="286"/>
      <c r="SI453" s="286"/>
      <c r="SJ453" s="286"/>
      <c r="SK453" s="286"/>
      <c r="SL453" s="286"/>
      <c r="SM453" s="286"/>
      <c r="SN453" s="286"/>
      <c r="SO453" s="286"/>
      <c r="SP453" s="286"/>
      <c r="SQ453" s="286"/>
      <c r="SR453" s="286"/>
      <c r="SS453" s="286"/>
      <c r="ST453" s="286"/>
      <c r="SU453" s="286"/>
      <c r="SV453" s="286"/>
      <c r="SW453" s="286"/>
      <c r="SX453" s="286"/>
      <c r="SY453" s="286"/>
      <c r="SZ453" s="286"/>
      <c r="TA453" s="286"/>
      <c r="TB453" s="286"/>
      <c r="TC453" s="286"/>
      <c r="TD453" s="286"/>
      <c r="TE453" s="286"/>
      <c r="TF453" s="286"/>
      <c r="TG453" s="286"/>
      <c r="TH453" s="286"/>
      <c r="TI453" s="286"/>
      <c r="TJ453" s="286"/>
      <c r="TK453" s="286"/>
      <c r="TL453" s="286"/>
      <c r="TM453" s="286"/>
      <c r="TN453" s="286"/>
      <c r="TO453" s="286"/>
      <c r="TP453" s="286"/>
      <c r="TQ453" s="286"/>
      <c r="TR453" s="286"/>
      <c r="TS453" s="286"/>
      <c r="TT453" s="286"/>
      <c r="TU453" s="286"/>
      <c r="TV453" s="286"/>
      <c r="TW453" s="286"/>
      <c r="TX453" s="286"/>
      <c r="TY453" s="286"/>
      <c r="TZ453" s="286"/>
      <c r="UA453" s="286"/>
      <c r="UB453" s="286"/>
      <c r="UC453" s="286"/>
      <c r="UD453" s="286"/>
      <c r="UE453" s="286"/>
      <c r="UF453" s="286"/>
      <c r="UG453" s="286"/>
      <c r="UH453" s="286"/>
      <c r="UI453" s="286"/>
      <c r="UJ453" s="286"/>
      <c r="UK453" s="286"/>
      <c r="UL453" s="286"/>
      <c r="UM453" s="286"/>
      <c r="UN453" s="286"/>
      <c r="UO453" s="286"/>
      <c r="UP453" s="286"/>
      <c r="UQ453" s="286"/>
      <c r="UR453" s="286"/>
      <c r="US453" s="286"/>
      <c r="UT453" s="286"/>
      <c r="UU453" s="286"/>
      <c r="UV453" s="286"/>
      <c r="UW453" s="286"/>
      <c r="UX453" s="286"/>
      <c r="UY453" s="286"/>
      <c r="UZ453" s="286"/>
      <c r="VA453" s="286"/>
      <c r="VB453" s="286"/>
      <c r="VC453" s="286"/>
      <c r="VD453" s="286"/>
      <c r="VE453" s="286"/>
      <c r="VF453" s="286"/>
      <c r="VG453" s="286"/>
      <c r="VH453" s="286"/>
      <c r="VI453" s="286"/>
      <c r="VJ453" s="286"/>
      <c r="VK453" s="286"/>
      <c r="VL453" s="286"/>
      <c r="VM453" s="286"/>
      <c r="VN453" s="286"/>
      <c r="VO453" s="286"/>
      <c r="VP453" s="286"/>
      <c r="VQ453" s="286"/>
      <c r="VR453" s="286"/>
      <c r="VS453" s="286"/>
      <c r="VT453" s="286"/>
      <c r="VU453" s="286"/>
      <c r="VV453" s="286"/>
      <c r="VW453" s="286"/>
      <c r="VX453" s="286"/>
      <c r="VY453" s="286"/>
      <c r="VZ453" s="286"/>
      <c r="WA453" s="286"/>
      <c r="WB453" s="286"/>
      <c r="WC453" s="286"/>
    </row>
    <row r="454" spans="1:601" s="285" customFormat="1" ht="38.25" customHeight="1">
      <c r="A454" s="1073"/>
      <c r="B454" s="393" t="s">
        <v>1094</v>
      </c>
      <c r="C454" s="776"/>
      <c r="D454" s="671"/>
      <c r="E454" s="721"/>
      <c r="F454" s="647"/>
      <c r="G454" s="647"/>
      <c r="H454" s="647"/>
      <c r="I454" s="315" t="s">
        <v>501</v>
      </c>
      <c r="J454" s="315" t="s">
        <v>32</v>
      </c>
      <c r="K454" s="315" t="s">
        <v>1093</v>
      </c>
      <c r="L454" s="315" t="s">
        <v>642</v>
      </c>
      <c r="M454" s="288">
        <v>5183000</v>
      </c>
      <c r="N454" s="288">
        <v>5183000</v>
      </c>
      <c r="O454" s="289">
        <v>4329200</v>
      </c>
      <c r="P454" s="289">
        <v>3120000</v>
      </c>
      <c r="Q454" s="290">
        <v>4680000</v>
      </c>
      <c r="R454" s="290">
        <v>4680000</v>
      </c>
      <c r="S454" s="528">
        <v>3</v>
      </c>
      <c r="BA454" s="286"/>
      <c r="BB454" s="286"/>
      <c r="BC454" s="286"/>
      <c r="BD454" s="286"/>
      <c r="BE454" s="286"/>
      <c r="BF454" s="286"/>
      <c r="BG454" s="286"/>
      <c r="BH454" s="286"/>
      <c r="BI454" s="286"/>
      <c r="BJ454" s="286"/>
      <c r="BK454" s="286"/>
      <c r="BL454" s="286"/>
      <c r="BM454" s="286"/>
      <c r="BN454" s="286"/>
      <c r="BO454" s="286"/>
      <c r="BP454" s="286"/>
      <c r="BQ454" s="286"/>
      <c r="BR454" s="286"/>
      <c r="BS454" s="286"/>
      <c r="BT454" s="286"/>
      <c r="BU454" s="286"/>
      <c r="BV454" s="286"/>
      <c r="BW454" s="286"/>
      <c r="BX454" s="286"/>
      <c r="BY454" s="286"/>
      <c r="BZ454" s="286"/>
      <c r="CA454" s="286"/>
      <c r="CB454" s="286"/>
      <c r="CC454" s="286"/>
      <c r="CD454" s="286"/>
      <c r="CE454" s="286"/>
      <c r="CF454" s="286"/>
      <c r="CG454" s="286"/>
      <c r="CH454" s="286"/>
      <c r="CI454" s="286"/>
      <c r="CJ454" s="286"/>
      <c r="CK454" s="286"/>
      <c r="CL454" s="286"/>
      <c r="CM454" s="286"/>
      <c r="CN454" s="286"/>
      <c r="CO454" s="286"/>
      <c r="CP454" s="286"/>
      <c r="CQ454" s="286"/>
      <c r="CR454" s="286"/>
      <c r="CS454" s="286"/>
      <c r="CT454" s="286"/>
      <c r="CU454" s="286"/>
      <c r="CV454" s="286"/>
      <c r="CW454" s="286"/>
      <c r="CX454" s="286"/>
      <c r="CY454" s="286"/>
      <c r="CZ454" s="286"/>
      <c r="DA454" s="286"/>
      <c r="DB454" s="286"/>
      <c r="DC454" s="286"/>
      <c r="DD454" s="286"/>
      <c r="DE454" s="286"/>
      <c r="DF454" s="286"/>
      <c r="DG454" s="286"/>
      <c r="DH454" s="286"/>
      <c r="DI454" s="286"/>
      <c r="DJ454" s="286"/>
      <c r="DK454" s="286"/>
      <c r="DL454" s="286"/>
      <c r="DM454" s="286"/>
      <c r="DN454" s="286"/>
      <c r="DO454" s="286"/>
      <c r="DP454" s="286"/>
      <c r="DQ454" s="286"/>
      <c r="DR454" s="286"/>
      <c r="DS454" s="286"/>
      <c r="DT454" s="286"/>
      <c r="DU454" s="286"/>
      <c r="DV454" s="286"/>
      <c r="DW454" s="286"/>
      <c r="DX454" s="286"/>
      <c r="DY454" s="286"/>
      <c r="DZ454" s="286"/>
      <c r="EA454" s="286"/>
      <c r="EB454" s="286"/>
      <c r="EC454" s="286"/>
      <c r="ED454" s="286"/>
      <c r="EE454" s="286"/>
      <c r="EF454" s="286"/>
      <c r="EG454" s="286"/>
      <c r="EH454" s="286"/>
      <c r="EI454" s="286"/>
      <c r="EJ454" s="286"/>
      <c r="EK454" s="286"/>
      <c r="EL454" s="286"/>
      <c r="EM454" s="286"/>
      <c r="EN454" s="286"/>
      <c r="EO454" s="286"/>
      <c r="EP454" s="286"/>
      <c r="EQ454" s="286"/>
      <c r="ER454" s="286"/>
      <c r="ES454" s="286"/>
      <c r="ET454" s="286"/>
      <c r="EU454" s="286"/>
      <c r="EV454" s="286"/>
      <c r="EW454" s="286"/>
      <c r="EX454" s="286"/>
      <c r="EY454" s="286"/>
      <c r="EZ454" s="286"/>
      <c r="FA454" s="286"/>
      <c r="FB454" s="286"/>
      <c r="FC454" s="286"/>
      <c r="FD454" s="286"/>
      <c r="FE454" s="286"/>
      <c r="FF454" s="286"/>
      <c r="FG454" s="286"/>
      <c r="FH454" s="286"/>
      <c r="FI454" s="286"/>
      <c r="FJ454" s="286"/>
      <c r="FK454" s="286"/>
      <c r="FL454" s="286"/>
      <c r="FM454" s="286"/>
      <c r="FN454" s="286"/>
      <c r="FO454" s="286"/>
      <c r="FP454" s="286"/>
      <c r="FQ454" s="286"/>
      <c r="FR454" s="286"/>
      <c r="FS454" s="286"/>
      <c r="FT454" s="286"/>
      <c r="FU454" s="286"/>
      <c r="FV454" s="286"/>
      <c r="FW454" s="286"/>
      <c r="FX454" s="286"/>
      <c r="FY454" s="286"/>
      <c r="FZ454" s="286"/>
      <c r="GA454" s="286"/>
      <c r="GB454" s="286"/>
      <c r="GC454" s="286"/>
      <c r="GD454" s="286"/>
      <c r="GE454" s="286"/>
      <c r="GF454" s="286"/>
      <c r="GG454" s="286"/>
      <c r="GH454" s="286"/>
      <c r="GI454" s="286"/>
      <c r="GJ454" s="286"/>
      <c r="GK454" s="286"/>
      <c r="GL454" s="286"/>
      <c r="GM454" s="286"/>
      <c r="GN454" s="286"/>
      <c r="GO454" s="286"/>
      <c r="GP454" s="286"/>
      <c r="GQ454" s="286"/>
      <c r="GR454" s="286"/>
      <c r="GS454" s="286"/>
      <c r="GT454" s="286"/>
      <c r="GU454" s="286"/>
      <c r="GV454" s="286"/>
      <c r="GW454" s="286"/>
      <c r="GX454" s="286"/>
      <c r="GY454" s="286"/>
      <c r="GZ454" s="286"/>
      <c r="HA454" s="286"/>
      <c r="HB454" s="286"/>
      <c r="HC454" s="286"/>
      <c r="HD454" s="286"/>
      <c r="HE454" s="286"/>
      <c r="HF454" s="286"/>
      <c r="HG454" s="286"/>
      <c r="HH454" s="286"/>
      <c r="HI454" s="286"/>
      <c r="HJ454" s="286"/>
      <c r="HK454" s="286"/>
      <c r="HL454" s="286"/>
      <c r="HM454" s="286"/>
      <c r="HN454" s="286"/>
      <c r="HO454" s="286"/>
      <c r="HP454" s="286"/>
      <c r="HQ454" s="286"/>
      <c r="HR454" s="286"/>
      <c r="HS454" s="286"/>
      <c r="HT454" s="286"/>
      <c r="HU454" s="286"/>
      <c r="HV454" s="286"/>
      <c r="HW454" s="286"/>
      <c r="HX454" s="286"/>
      <c r="HY454" s="286"/>
      <c r="HZ454" s="286"/>
      <c r="IA454" s="286"/>
      <c r="IB454" s="286"/>
      <c r="IC454" s="286"/>
      <c r="ID454" s="286"/>
      <c r="IE454" s="286"/>
      <c r="IF454" s="286"/>
      <c r="IG454" s="286"/>
      <c r="IH454" s="286"/>
      <c r="II454" s="286"/>
      <c r="IJ454" s="286"/>
      <c r="IK454" s="286"/>
      <c r="IL454" s="286"/>
      <c r="IM454" s="286"/>
      <c r="IN454" s="286"/>
      <c r="IO454" s="286"/>
      <c r="IP454" s="286"/>
      <c r="IQ454" s="286"/>
      <c r="IR454" s="286"/>
      <c r="IS454" s="286"/>
      <c r="IT454" s="286"/>
      <c r="IU454" s="286"/>
      <c r="IV454" s="286"/>
      <c r="IW454" s="286"/>
      <c r="IX454" s="286"/>
      <c r="IY454" s="286"/>
      <c r="IZ454" s="286"/>
      <c r="JA454" s="286"/>
      <c r="JB454" s="286"/>
      <c r="JC454" s="286"/>
      <c r="JD454" s="286"/>
      <c r="JE454" s="286"/>
      <c r="JF454" s="286"/>
      <c r="JG454" s="286"/>
      <c r="JH454" s="286"/>
      <c r="JI454" s="286"/>
      <c r="JJ454" s="286"/>
      <c r="JK454" s="286"/>
      <c r="JL454" s="286"/>
      <c r="JM454" s="286"/>
      <c r="JN454" s="286"/>
      <c r="JO454" s="286"/>
      <c r="JP454" s="286"/>
      <c r="JQ454" s="286"/>
      <c r="JR454" s="286"/>
      <c r="JS454" s="286"/>
      <c r="JT454" s="286"/>
      <c r="JU454" s="286"/>
      <c r="JV454" s="286"/>
      <c r="JW454" s="286"/>
      <c r="JX454" s="286"/>
      <c r="JY454" s="286"/>
      <c r="JZ454" s="286"/>
      <c r="KA454" s="286"/>
      <c r="KB454" s="286"/>
      <c r="KC454" s="286"/>
      <c r="KD454" s="286"/>
      <c r="KE454" s="286"/>
      <c r="KF454" s="286"/>
      <c r="KG454" s="286"/>
      <c r="KH454" s="286"/>
      <c r="KI454" s="286"/>
      <c r="KJ454" s="286"/>
      <c r="KK454" s="286"/>
      <c r="KL454" s="286"/>
      <c r="KM454" s="286"/>
      <c r="KN454" s="286"/>
      <c r="KO454" s="286"/>
      <c r="KP454" s="286"/>
      <c r="KQ454" s="286"/>
      <c r="KR454" s="286"/>
      <c r="KS454" s="286"/>
      <c r="KT454" s="286"/>
      <c r="KU454" s="286"/>
      <c r="KV454" s="286"/>
      <c r="KW454" s="286"/>
      <c r="KX454" s="286"/>
      <c r="KY454" s="286"/>
      <c r="KZ454" s="286"/>
      <c r="LA454" s="286"/>
      <c r="LB454" s="286"/>
      <c r="LC454" s="286"/>
      <c r="LD454" s="286"/>
      <c r="LE454" s="286"/>
      <c r="LF454" s="286"/>
      <c r="LG454" s="286"/>
      <c r="LH454" s="286"/>
      <c r="LI454" s="286"/>
      <c r="LJ454" s="286"/>
      <c r="LK454" s="286"/>
      <c r="LL454" s="286"/>
      <c r="LM454" s="286"/>
      <c r="LN454" s="286"/>
      <c r="LO454" s="286"/>
      <c r="LP454" s="286"/>
      <c r="LQ454" s="286"/>
      <c r="LR454" s="286"/>
      <c r="LS454" s="286"/>
      <c r="LT454" s="286"/>
      <c r="LU454" s="286"/>
      <c r="LV454" s="286"/>
      <c r="LW454" s="286"/>
      <c r="LX454" s="286"/>
      <c r="LY454" s="286"/>
      <c r="LZ454" s="286"/>
      <c r="MA454" s="286"/>
      <c r="MB454" s="286"/>
      <c r="MC454" s="286"/>
      <c r="MD454" s="286"/>
      <c r="ME454" s="286"/>
      <c r="MF454" s="286"/>
      <c r="MG454" s="286"/>
      <c r="MH454" s="286"/>
      <c r="MI454" s="286"/>
      <c r="MJ454" s="286"/>
      <c r="MK454" s="286"/>
      <c r="ML454" s="286"/>
      <c r="MM454" s="286"/>
      <c r="MN454" s="286"/>
      <c r="MO454" s="286"/>
      <c r="MP454" s="286"/>
      <c r="MQ454" s="286"/>
      <c r="MR454" s="286"/>
      <c r="MS454" s="286"/>
      <c r="MT454" s="286"/>
      <c r="MU454" s="286"/>
      <c r="MV454" s="286"/>
      <c r="MW454" s="286"/>
      <c r="MX454" s="286"/>
      <c r="MY454" s="286"/>
      <c r="MZ454" s="286"/>
      <c r="NA454" s="286"/>
      <c r="NB454" s="286"/>
      <c r="NC454" s="286"/>
      <c r="ND454" s="286"/>
      <c r="NE454" s="286"/>
      <c r="NF454" s="286"/>
      <c r="NG454" s="286"/>
      <c r="NH454" s="286"/>
      <c r="NI454" s="286"/>
      <c r="NJ454" s="286"/>
      <c r="NK454" s="286"/>
      <c r="NL454" s="286"/>
      <c r="NM454" s="286"/>
      <c r="NN454" s="286"/>
      <c r="NO454" s="286"/>
      <c r="NP454" s="286"/>
      <c r="NQ454" s="286"/>
      <c r="NR454" s="286"/>
      <c r="NS454" s="286"/>
      <c r="NT454" s="286"/>
      <c r="NU454" s="286"/>
      <c r="NV454" s="286"/>
      <c r="NW454" s="286"/>
      <c r="NX454" s="286"/>
      <c r="NY454" s="286"/>
      <c r="NZ454" s="286"/>
      <c r="OA454" s="286"/>
      <c r="OB454" s="286"/>
      <c r="OC454" s="286"/>
      <c r="OD454" s="286"/>
      <c r="OE454" s="286"/>
      <c r="OF454" s="286"/>
      <c r="OG454" s="286"/>
      <c r="OH454" s="286"/>
      <c r="OI454" s="286"/>
      <c r="OJ454" s="286"/>
      <c r="OK454" s="286"/>
      <c r="OL454" s="286"/>
      <c r="OM454" s="286"/>
      <c r="ON454" s="286"/>
      <c r="OO454" s="286"/>
      <c r="OP454" s="286"/>
      <c r="OQ454" s="286"/>
      <c r="OR454" s="286"/>
      <c r="OS454" s="286"/>
      <c r="OT454" s="286"/>
      <c r="OU454" s="286"/>
      <c r="OV454" s="286"/>
      <c r="OW454" s="286"/>
      <c r="OX454" s="286"/>
      <c r="OY454" s="286"/>
      <c r="OZ454" s="286"/>
      <c r="PA454" s="286"/>
      <c r="PB454" s="286"/>
      <c r="PC454" s="286"/>
      <c r="PD454" s="286"/>
      <c r="PE454" s="286"/>
      <c r="PF454" s="286"/>
      <c r="PG454" s="286"/>
      <c r="PH454" s="286"/>
      <c r="PI454" s="286"/>
      <c r="PJ454" s="286"/>
      <c r="PK454" s="286"/>
      <c r="PL454" s="286"/>
      <c r="PM454" s="286"/>
      <c r="PN454" s="286"/>
      <c r="PO454" s="286"/>
      <c r="PP454" s="286"/>
      <c r="PQ454" s="286"/>
      <c r="PR454" s="286"/>
      <c r="PS454" s="286"/>
      <c r="PT454" s="286"/>
      <c r="PU454" s="286"/>
      <c r="PV454" s="286"/>
      <c r="PW454" s="286"/>
      <c r="PX454" s="286"/>
      <c r="PY454" s="286"/>
      <c r="PZ454" s="286"/>
      <c r="QA454" s="286"/>
      <c r="QB454" s="286"/>
      <c r="QC454" s="286"/>
      <c r="QD454" s="286"/>
      <c r="QE454" s="286"/>
      <c r="QF454" s="286"/>
      <c r="QG454" s="286"/>
      <c r="QH454" s="286"/>
      <c r="QI454" s="286"/>
      <c r="QJ454" s="286"/>
      <c r="QK454" s="286"/>
      <c r="QL454" s="286"/>
      <c r="QM454" s="286"/>
      <c r="QN454" s="286"/>
      <c r="QO454" s="286"/>
      <c r="QP454" s="286"/>
      <c r="QQ454" s="286"/>
      <c r="QR454" s="286"/>
      <c r="QS454" s="286"/>
      <c r="QT454" s="286"/>
      <c r="QU454" s="286"/>
      <c r="QV454" s="286"/>
      <c r="QW454" s="286"/>
      <c r="QX454" s="286"/>
      <c r="QY454" s="286"/>
      <c r="QZ454" s="286"/>
      <c r="RA454" s="286"/>
      <c r="RB454" s="286"/>
      <c r="RC454" s="286"/>
      <c r="RD454" s="286"/>
      <c r="RE454" s="286"/>
      <c r="RF454" s="286"/>
      <c r="RG454" s="286"/>
      <c r="RH454" s="286"/>
      <c r="RI454" s="286"/>
      <c r="RJ454" s="286"/>
      <c r="RK454" s="286"/>
      <c r="RL454" s="286"/>
      <c r="RM454" s="286"/>
      <c r="RN454" s="286"/>
      <c r="RO454" s="286"/>
      <c r="RP454" s="286"/>
      <c r="RQ454" s="286"/>
      <c r="RR454" s="286"/>
      <c r="RS454" s="286"/>
      <c r="RT454" s="286"/>
      <c r="RU454" s="286"/>
      <c r="RV454" s="286"/>
      <c r="RW454" s="286"/>
      <c r="RX454" s="286"/>
      <c r="RY454" s="286"/>
      <c r="RZ454" s="286"/>
      <c r="SA454" s="286"/>
      <c r="SB454" s="286"/>
      <c r="SC454" s="286"/>
      <c r="SD454" s="286"/>
      <c r="SE454" s="286"/>
      <c r="SF454" s="286"/>
      <c r="SG454" s="286"/>
      <c r="SH454" s="286"/>
      <c r="SI454" s="286"/>
      <c r="SJ454" s="286"/>
      <c r="SK454" s="286"/>
      <c r="SL454" s="286"/>
      <c r="SM454" s="286"/>
      <c r="SN454" s="286"/>
      <c r="SO454" s="286"/>
      <c r="SP454" s="286"/>
      <c r="SQ454" s="286"/>
      <c r="SR454" s="286"/>
      <c r="SS454" s="286"/>
      <c r="ST454" s="286"/>
      <c r="SU454" s="286"/>
      <c r="SV454" s="286"/>
      <c r="SW454" s="286"/>
      <c r="SX454" s="286"/>
      <c r="SY454" s="286"/>
      <c r="SZ454" s="286"/>
      <c r="TA454" s="286"/>
      <c r="TB454" s="286"/>
      <c r="TC454" s="286"/>
      <c r="TD454" s="286"/>
      <c r="TE454" s="286"/>
      <c r="TF454" s="286"/>
      <c r="TG454" s="286"/>
      <c r="TH454" s="286"/>
      <c r="TI454" s="286"/>
      <c r="TJ454" s="286"/>
      <c r="TK454" s="286"/>
      <c r="TL454" s="286"/>
      <c r="TM454" s="286"/>
      <c r="TN454" s="286"/>
      <c r="TO454" s="286"/>
      <c r="TP454" s="286"/>
      <c r="TQ454" s="286"/>
      <c r="TR454" s="286"/>
      <c r="TS454" s="286"/>
      <c r="TT454" s="286"/>
      <c r="TU454" s="286"/>
      <c r="TV454" s="286"/>
      <c r="TW454" s="286"/>
      <c r="TX454" s="286"/>
      <c r="TY454" s="286"/>
      <c r="TZ454" s="286"/>
      <c r="UA454" s="286"/>
      <c r="UB454" s="286"/>
      <c r="UC454" s="286"/>
      <c r="UD454" s="286"/>
      <c r="UE454" s="286"/>
      <c r="UF454" s="286"/>
      <c r="UG454" s="286"/>
      <c r="UH454" s="286"/>
      <c r="UI454" s="286"/>
      <c r="UJ454" s="286"/>
      <c r="UK454" s="286"/>
      <c r="UL454" s="286"/>
      <c r="UM454" s="286"/>
      <c r="UN454" s="286"/>
      <c r="UO454" s="286"/>
      <c r="UP454" s="286"/>
      <c r="UQ454" s="286"/>
      <c r="UR454" s="286"/>
      <c r="US454" s="286"/>
      <c r="UT454" s="286"/>
      <c r="UU454" s="286"/>
      <c r="UV454" s="286"/>
      <c r="UW454" s="286"/>
      <c r="UX454" s="286"/>
      <c r="UY454" s="286"/>
      <c r="UZ454" s="286"/>
      <c r="VA454" s="286"/>
      <c r="VB454" s="286"/>
      <c r="VC454" s="286"/>
      <c r="VD454" s="286"/>
      <c r="VE454" s="286"/>
      <c r="VF454" s="286"/>
      <c r="VG454" s="286"/>
      <c r="VH454" s="286"/>
      <c r="VI454" s="286"/>
      <c r="VJ454" s="286"/>
      <c r="VK454" s="286"/>
      <c r="VL454" s="286"/>
      <c r="VM454" s="286"/>
      <c r="VN454" s="286"/>
      <c r="VO454" s="286"/>
      <c r="VP454" s="286"/>
      <c r="VQ454" s="286"/>
      <c r="VR454" s="286"/>
      <c r="VS454" s="286"/>
      <c r="VT454" s="286"/>
      <c r="VU454" s="286"/>
      <c r="VV454" s="286"/>
      <c r="VW454" s="286"/>
      <c r="VX454" s="286"/>
      <c r="VY454" s="286"/>
      <c r="VZ454" s="286"/>
      <c r="WA454" s="286"/>
      <c r="WB454" s="286"/>
      <c r="WC454" s="286"/>
    </row>
    <row r="455" spans="1:601" s="285" customFormat="1" ht="52.5" customHeight="1">
      <c r="A455" s="1073"/>
      <c r="B455" s="648" t="s">
        <v>1095</v>
      </c>
      <c r="C455" s="775" t="s">
        <v>1096</v>
      </c>
      <c r="D455" s="671"/>
      <c r="E455" s="721"/>
      <c r="F455" s="647"/>
      <c r="G455" s="647"/>
      <c r="H455" s="647"/>
      <c r="I455" s="386" t="s">
        <v>501</v>
      </c>
      <c r="J455" s="386" t="s">
        <v>32</v>
      </c>
      <c r="K455" s="386" t="s">
        <v>1097</v>
      </c>
      <c r="L455" s="386" t="s">
        <v>35</v>
      </c>
      <c r="M455" s="284">
        <f>M457+M456</f>
        <v>1548100</v>
      </c>
      <c r="N455" s="284">
        <f>N456+N457</f>
        <v>1548100</v>
      </c>
      <c r="O455" s="284">
        <f>O456+O457</f>
        <v>1293100</v>
      </c>
      <c r="P455" s="391">
        <f>P456+P457</f>
        <v>880000</v>
      </c>
      <c r="Q455" s="392">
        <f>Q456+Q457</f>
        <v>1320000</v>
      </c>
      <c r="R455" s="392">
        <f>R456+R457</f>
        <v>1320000</v>
      </c>
      <c r="S455" s="528"/>
      <c r="BA455" s="286"/>
      <c r="BB455" s="286"/>
      <c r="BC455" s="286"/>
      <c r="BD455" s="286"/>
      <c r="BE455" s="286"/>
      <c r="BF455" s="286"/>
      <c r="BG455" s="286"/>
      <c r="BH455" s="286"/>
      <c r="BI455" s="286"/>
      <c r="BJ455" s="286"/>
      <c r="BK455" s="286"/>
      <c r="BL455" s="286"/>
      <c r="BM455" s="286"/>
      <c r="BN455" s="286"/>
      <c r="BO455" s="286"/>
      <c r="BP455" s="286"/>
      <c r="BQ455" s="286"/>
      <c r="BR455" s="286"/>
      <c r="BS455" s="286"/>
      <c r="BT455" s="286"/>
      <c r="BU455" s="286"/>
      <c r="BV455" s="286"/>
      <c r="BW455" s="286"/>
      <c r="BX455" s="286"/>
      <c r="BY455" s="286"/>
      <c r="BZ455" s="286"/>
      <c r="CA455" s="286"/>
      <c r="CB455" s="286"/>
      <c r="CC455" s="286"/>
      <c r="CD455" s="286"/>
      <c r="CE455" s="286"/>
      <c r="CF455" s="286"/>
      <c r="CG455" s="286"/>
      <c r="CH455" s="286"/>
      <c r="CI455" s="286"/>
      <c r="CJ455" s="286"/>
      <c r="CK455" s="286"/>
      <c r="CL455" s="286"/>
      <c r="CM455" s="286"/>
      <c r="CN455" s="286"/>
      <c r="CO455" s="286"/>
      <c r="CP455" s="286"/>
      <c r="CQ455" s="286"/>
      <c r="CR455" s="286"/>
      <c r="CS455" s="286"/>
      <c r="CT455" s="286"/>
      <c r="CU455" s="286"/>
      <c r="CV455" s="286"/>
      <c r="CW455" s="286"/>
      <c r="CX455" s="286"/>
      <c r="CY455" s="286"/>
      <c r="CZ455" s="286"/>
      <c r="DA455" s="286"/>
      <c r="DB455" s="286"/>
      <c r="DC455" s="286"/>
      <c r="DD455" s="286"/>
      <c r="DE455" s="286"/>
      <c r="DF455" s="286"/>
      <c r="DG455" s="286"/>
      <c r="DH455" s="286"/>
      <c r="DI455" s="286"/>
      <c r="DJ455" s="286"/>
      <c r="DK455" s="286"/>
      <c r="DL455" s="286"/>
      <c r="DM455" s="286"/>
      <c r="DN455" s="286"/>
      <c r="DO455" s="286"/>
      <c r="DP455" s="286"/>
      <c r="DQ455" s="286"/>
      <c r="DR455" s="286"/>
      <c r="DS455" s="286"/>
      <c r="DT455" s="286"/>
      <c r="DU455" s="286"/>
      <c r="DV455" s="286"/>
      <c r="DW455" s="286"/>
      <c r="DX455" s="286"/>
      <c r="DY455" s="286"/>
      <c r="DZ455" s="286"/>
      <c r="EA455" s="286"/>
      <c r="EB455" s="286"/>
      <c r="EC455" s="286"/>
      <c r="ED455" s="286"/>
      <c r="EE455" s="286"/>
      <c r="EF455" s="286"/>
      <c r="EG455" s="286"/>
      <c r="EH455" s="286"/>
      <c r="EI455" s="286"/>
      <c r="EJ455" s="286"/>
      <c r="EK455" s="286"/>
      <c r="EL455" s="286"/>
      <c r="EM455" s="286"/>
      <c r="EN455" s="286"/>
      <c r="EO455" s="286"/>
      <c r="EP455" s="286"/>
      <c r="EQ455" s="286"/>
      <c r="ER455" s="286"/>
      <c r="ES455" s="286"/>
      <c r="ET455" s="286"/>
      <c r="EU455" s="286"/>
      <c r="EV455" s="286"/>
      <c r="EW455" s="286"/>
      <c r="EX455" s="286"/>
      <c r="EY455" s="286"/>
      <c r="EZ455" s="286"/>
      <c r="FA455" s="286"/>
      <c r="FB455" s="286"/>
      <c r="FC455" s="286"/>
      <c r="FD455" s="286"/>
      <c r="FE455" s="286"/>
      <c r="FF455" s="286"/>
      <c r="FG455" s="286"/>
      <c r="FH455" s="286"/>
      <c r="FI455" s="286"/>
      <c r="FJ455" s="286"/>
      <c r="FK455" s="286"/>
      <c r="FL455" s="286"/>
      <c r="FM455" s="286"/>
      <c r="FN455" s="286"/>
      <c r="FO455" s="286"/>
      <c r="FP455" s="286"/>
      <c r="FQ455" s="286"/>
      <c r="FR455" s="286"/>
      <c r="FS455" s="286"/>
      <c r="FT455" s="286"/>
      <c r="FU455" s="286"/>
      <c r="FV455" s="286"/>
      <c r="FW455" s="286"/>
      <c r="FX455" s="286"/>
      <c r="FY455" s="286"/>
      <c r="FZ455" s="286"/>
      <c r="GA455" s="286"/>
      <c r="GB455" s="286"/>
      <c r="GC455" s="286"/>
      <c r="GD455" s="286"/>
      <c r="GE455" s="286"/>
      <c r="GF455" s="286"/>
      <c r="GG455" s="286"/>
      <c r="GH455" s="286"/>
      <c r="GI455" s="286"/>
      <c r="GJ455" s="286"/>
      <c r="GK455" s="286"/>
      <c r="GL455" s="286"/>
      <c r="GM455" s="286"/>
      <c r="GN455" s="286"/>
      <c r="GO455" s="286"/>
      <c r="GP455" s="286"/>
      <c r="GQ455" s="286"/>
      <c r="GR455" s="286"/>
      <c r="GS455" s="286"/>
      <c r="GT455" s="286"/>
      <c r="GU455" s="286"/>
      <c r="GV455" s="286"/>
      <c r="GW455" s="286"/>
      <c r="GX455" s="286"/>
      <c r="GY455" s="286"/>
      <c r="GZ455" s="286"/>
      <c r="HA455" s="286"/>
      <c r="HB455" s="286"/>
      <c r="HC455" s="286"/>
      <c r="HD455" s="286"/>
      <c r="HE455" s="286"/>
      <c r="HF455" s="286"/>
      <c r="HG455" s="286"/>
      <c r="HH455" s="286"/>
      <c r="HI455" s="286"/>
      <c r="HJ455" s="286"/>
      <c r="HK455" s="286"/>
      <c r="HL455" s="286"/>
      <c r="HM455" s="286"/>
      <c r="HN455" s="286"/>
      <c r="HO455" s="286"/>
      <c r="HP455" s="286"/>
      <c r="HQ455" s="286"/>
      <c r="HR455" s="286"/>
      <c r="HS455" s="286"/>
      <c r="HT455" s="286"/>
      <c r="HU455" s="286"/>
      <c r="HV455" s="286"/>
      <c r="HW455" s="286"/>
      <c r="HX455" s="286"/>
      <c r="HY455" s="286"/>
      <c r="HZ455" s="286"/>
      <c r="IA455" s="286"/>
      <c r="IB455" s="286"/>
      <c r="IC455" s="286"/>
      <c r="ID455" s="286"/>
      <c r="IE455" s="286"/>
      <c r="IF455" s="286"/>
      <c r="IG455" s="286"/>
      <c r="IH455" s="286"/>
      <c r="II455" s="286"/>
      <c r="IJ455" s="286"/>
      <c r="IK455" s="286"/>
      <c r="IL455" s="286"/>
      <c r="IM455" s="286"/>
      <c r="IN455" s="286"/>
      <c r="IO455" s="286"/>
      <c r="IP455" s="286"/>
      <c r="IQ455" s="286"/>
      <c r="IR455" s="286"/>
      <c r="IS455" s="286"/>
      <c r="IT455" s="286"/>
      <c r="IU455" s="286"/>
      <c r="IV455" s="286"/>
      <c r="IW455" s="286"/>
      <c r="IX455" s="286"/>
      <c r="IY455" s="286"/>
      <c r="IZ455" s="286"/>
      <c r="JA455" s="286"/>
      <c r="JB455" s="286"/>
      <c r="JC455" s="286"/>
      <c r="JD455" s="286"/>
      <c r="JE455" s="286"/>
      <c r="JF455" s="286"/>
      <c r="JG455" s="286"/>
      <c r="JH455" s="286"/>
      <c r="JI455" s="286"/>
      <c r="JJ455" s="286"/>
      <c r="JK455" s="286"/>
      <c r="JL455" s="286"/>
      <c r="JM455" s="286"/>
      <c r="JN455" s="286"/>
      <c r="JO455" s="286"/>
      <c r="JP455" s="286"/>
      <c r="JQ455" s="286"/>
      <c r="JR455" s="286"/>
      <c r="JS455" s="286"/>
      <c r="JT455" s="286"/>
      <c r="JU455" s="286"/>
      <c r="JV455" s="286"/>
      <c r="JW455" s="286"/>
      <c r="JX455" s="286"/>
      <c r="JY455" s="286"/>
      <c r="JZ455" s="286"/>
      <c r="KA455" s="286"/>
      <c r="KB455" s="286"/>
      <c r="KC455" s="286"/>
      <c r="KD455" s="286"/>
      <c r="KE455" s="286"/>
      <c r="KF455" s="286"/>
      <c r="KG455" s="286"/>
      <c r="KH455" s="286"/>
      <c r="KI455" s="286"/>
      <c r="KJ455" s="286"/>
      <c r="KK455" s="286"/>
      <c r="KL455" s="286"/>
      <c r="KM455" s="286"/>
      <c r="KN455" s="286"/>
      <c r="KO455" s="286"/>
      <c r="KP455" s="286"/>
      <c r="KQ455" s="286"/>
      <c r="KR455" s="286"/>
      <c r="KS455" s="286"/>
      <c r="KT455" s="286"/>
      <c r="KU455" s="286"/>
      <c r="KV455" s="286"/>
      <c r="KW455" s="286"/>
      <c r="KX455" s="286"/>
      <c r="KY455" s="286"/>
      <c r="KZ455" s="286"/>
      <c r="LA455" s="286"/>
      <c r="LB455" s="286"/>
      <c r="LC455" s="286"/>
      <c r="LD455" s="286"/>
      <c r="LE455" s="286"/>
      <c r="LF455" s="286"/>
      <c r="LG455" s="286"/>
      <c r="LH455" s="286"/>
      <c r="LI455" s="286"/>
      <c r="LJ455" s="286"/>
      <c r="LK455" s="286"/>
      <c r="LL455" s="286"/>
      <c r="LM455" s="286"/>
      <c r="LN455" s="286"/>
      <c r="LO455" s="286"/>
      <c r="LP455" s="286"/>
      <c r="LQ455" s="286"/>
      <c r="LR455" s="286"/>
      <c r="LS455" s="286"/>
      <c r="LT455" s="286"/>
      <c r="LU455" s="286"/>
      <c r="LV455" s="286"/>
      <c r="LW455" s="286"/>
      <c r="LX455" s="286"/>
      <c r="LY455" s="286"/>
      <c r="LZ455" s="286"/>
      <c r="MA455" s="286"/>
      <c r="MB455" s="286"/>
      <c r="MC455" s="286"/>
      <c r="MD455" s="286"/>
      <c r="ME455" s="286"/>
      <c r="MF455" s="286"/>
      <c r="MG455" s="286"/>
      <c r="MH455" s="286"/>
      <c r="MI455" s="286"/>
      <c r="MJ455" s="286"/>
      <c r="MK455" s="286"/>
      <c r="ML455" s="286"/>
      <c r="MM455" s="286"/>
      <c r="MN455" s="286"/>
      <c r="MO455" s="286"/>
      <c r="MP455" s="286"/>
      <c r="MQ455" s="286"/>
      <c r="MR455" s="286"/>
      <c r="MS455" s="286"/>
      <c r="MT455" s="286"/>
      <c r="MU455" s="286"/>
      <c r="MV455" s="286"/>
      <c r="MW455" s="286"/>
      <c r="MX455" s="286"/>
      <c r="MY455" s="286"/>
      <c r="MZ455" s="286"/>
      <c r="NA455" s="286"/>
      <c r="NB455" s="286"/>
      <c r="NC455" s="286"/>
      <c r="ND455" s="286"/>
      <c r="NE455" s="286"/>
      <c r="NF455" s="286"/>
      <c r="NG455" s="286"/>
      <c r="NH455" s="286"/>
      <c r="NI455" s="286"/>
      <c r="NJ455" s="286"/>
      <c r="NK455" s="286"/>
      <c r="NL455" s="286"/>
      <c r="NM455" s="286"/>
      <c r="NN455" s="286"/>
      <c r="NO455" s="286"/>
      <c r="NP455" s="286"/>
      <c r="NQ455" s="286"/>
      <c r="NR455" s="286"/>
      <c r="NS455" s="286"/>
      <c r="NT455" s="286"/>
      <c r="NU455" s="286"/>
      <c r="NV455" s="286"/>
      <c r="NW455" s="286"/>
      <c r="NX455" s="286"/>
      <c r="NY455" s="286"/>
      <c r="NZ455" s="286"/>
      <c r="OA455" s="286"/>
      <c r="OB455" s="286"/>
      <c r="OC455" s="286"/>
      <c r="OD455" s="286"/>
      <c r="OE455" s="286"/>
      <c r="OF455" s="286"/>
      <c r="OG455" s="286"/>
      <c r="OH455" s="286"/>
      <c r="OI455" s="286"/>
      <c r="OJ455" s="286"/>
      <c r="OK455" s="286"/>
      <c r="OL455" s="286"/>
      <c r="OM455" s="286"/>
      <c r="ON455" s="286"/>
      <c r="OO455" s="286"/>
      <c r="OP455" s="286"/>
      <c r="OQ455" s="286"/>
      <c r="OR455" s="286"/>
      <c r="OS455" s="286"/>
      <c r="OT455" s="286"/>
      <c r="OU455" s="286"/>
      <c r="OV455" s="286"/>
      <c r="OW455" s="286"/>
      <c r="OX455" s="286"/>
      <c r="OY455" s="286"/>
      <c r="OZ455" s="286"/>
      <c r="PA455" s="286"/>
      <c r="PB455" s="286"/>
      <c r="PC455" s="286"/>
      <c r="PD455" s="286"/>
      <c r="PE455" s="286"/>
      <c r="PF455" s="286"/>
      <c r="PG455" s="286"/>
      <c r="PH455" s="286"/>
      <c r="PI455" s="286"/>
      <c r="PJ455" s="286"/>
      <c r="PK455" s="286"/>
      <c r="PL455" s="286"/>
      <c r="PM455" s="286"/>
      <c r="PN455" s="286"/>
      <c r="PO455" s="286"/>
      <c r="PP455" s="286"/>
      <c r="PQ455" s="286"/>
      <c r="PR455" s="286"/>
      <c r="PS455" s="286"/>
      <c r="PT455" s="286"/>
      <c r="PU455" s="286"/>
      <c r="PV455" s="286"/>
      <c r="PW455" s="286"/>
      <c r="PX455" s="286"/>
      <c r="PY455" s="286"/>
      <c r="PZ455" s="286"/>
      <c r="QA455" s="286"/>
      <c r="QB455" s="286"/>
      <c r="QC455" s="286"/>
      <c r="QD455" s="286"/>
      <c r="QE455" s="286"/>
      <c r="QF455" s="286"/>
      <c r="QG455" s="286"/>
      <c r="QH455" s="286"/>
      <c r="QI455" s="286"/>
      <c r="QJ455" s="286"/>
      <c r="QK455" s="286"/>
      <c r="QL455" s="286"/>
      <c r="QM455" s="286"/>
      <c r="QN455" s="286"/>
      <c r="QO455" s="286"/>
      <c r="QP455" s="286"/>
      <c r="QQ455" s="286"/>
      <c r="QR455" s="286"/>
      <c r="QS455" s="286"/>
      <c r="QT455" s="286"/>
      <c r="QU455" s="286"/>
      <c r="QV455" s="286"/>
      <c r="QW455" s="286"/>
      <c r="QX455" s="286"/>
      <c r="QY455" s="286"/>
      <c r="QZ455" s="286"/>
      <c r="RA455" s="286"/>
      <c r="RB455" s="286"/>
      <c r="RC455" s="286"/>
      <c r="RD455" s="286"/>
      <c r="RE455" s="286"/>
      <c r="RF455" s="286"/>
      <c r="RG455" s="286"/>
      <c r="RH455" s="286"/>
      <c r="RI455" s="286"/>
      <c r="RJ455" s="286"/>
      <c r="RK455" s="286"/>
      <c r="RL455" s="286"/>
      <c r="RM455" s="286"/>
      <c r="RN455" s="286"/>
      <c r="RO455" s="286"/>
      <c r="RP455" s="286"/>
      <c r="RQ455" s="286"/>
      <c r="RR455" s="286"/>
      <c r="RS455" s="286"/>
      <c r="RT455" s="286"/>
      <c r="RU455" s="286"/>
      <c r="RV455" s="286"/>
      <c r="RW455" s="286"/>
      <c r="RX455" s="286"/>
      <c r="RY455" s="286"/>
      <c r="RZ455" s="286"/>
      <c r="SA455" s="286"/>
      <c r="SB455" s="286"/>
      <c r="SC455" s="286"/>
      <c r="SD455" s="286"/>
      <c r="SE455" s="286"/>
      <c r="SF455" s="286"/>
      <c r="SG455" s="286"/>
      <c r="SH455" s="286"/>
      <c r="SI455" s="286"/>
      <c r="SJ455" s="286"/>
      <c r="SK455" s="286"/>
      <c r="SL455" s="286"/>
      <c r="SM455" s="286"/>
      <c r="SN455" s="286"/>
      <c r="SO455" s="286"/>
      <c r="SP455" s="286"/>
      <c r="SQ455" s="286"/>
      <c r="SR455" s="286"/>
      <c r="SS455" s="286"/>
      <c r="ST455" s="286"/>
      <c r="SU455" s="286"/>
      <c r="SV455" s="286"/>
      <c r="SW455" s="286"/>
      <c r="SX455" s="286"/>
      <c r="SY455" s="286"/>
      <c r="SZ455" s="286"/>
      <c r="TA455" s="286"/>
      <c r="TB455" s="286"/>
      <c r="TC455" s="286"/>
      <c r="TD455" s="286"/>
      <c r="TE455" s="286"/>
      <c r="TF455" s="286"/>
      <c r="TG455" s="286"/>
      <c r="TH455" s="286"/>
      <c r="TI455" s="286"/>
      <c r="TJ455" s="286"/>
      <c r="TK455" s="286"/>
      <c r="TL455" s="286"/>
      <c r="TM455" s="286"/>
      <c r="TN455" s="286"/>
      <c r="TO455" s="286"/>
      <c r="TP455" s="286"/>
      <c r="TQ455" s="286"/>
      <c r="TR455" s="286"/>
      <c r="TS455" s="286"/>
      <c r="TT455" s="286"/>
      <c r="TU455" s="286"/>
      <c r="TV455" s="286"/>
      <c r="TW455" s="286"/>
      <c r="TX455" s="286"/>
      <c r="TY455" s="286"/>
      <c r="TZ455" s="286"/>
      <c r="UA455" s="286"/>
      <c r="UB455" s="286"/>
      <c r="UC455" s="286"/>
      <c r="UD455" s="286"/>
      <c r="UE455" s="286"/>
      <c r="UF455" s="286"/>
      <c r="UG455" s="286"/>
      <c r="UH455" s="286"/>
      <c r="UI455" s="286"/>
      <c r="UJ455" s="286"/>
      <c r="UK455" s="286"/>
      <c r="UL455" s="286"/>
      <c r="UM455" s="286"/>
      <c r="UN455" s="286"/>
      <c r="UO455" s="286"/>
      <c r="UP455" s="286"/>
      <c r="UQ455" s="286"/>
      <c r="UR455" s="286"/>
      <c r="US455" s="286"/>
      <c r="UT455" s="286"/>
      <c r="UU455" s="286"/>
      <c r="UV455" s="286"/>
      <c r="UW455" s="286"/>
      <c r="UX455" s="286"/>
      <c r="UY455" s="286"/>
      <c r="UZ455" s="286"/>
      <c r="VA455" s="286"/>
      <c r="VB455" s="286"/>
      <c r="VC455" s="286"/>
      <c r="VD455" s="286"/>
      <c r="VE455" s="286"/>
      <c r="VF455" s="286"/>
      <c r="VG455" s="286"/>
      <c r="VH455" s="286"/>
      <c r="VI455" s="286"/>
      <c r="VJ455" s="286"/>
      <c r="VK455" s="286"/>
      <c r="VL455" s="286"/>
      <c r="VM455" s="286"/>
      <c r="VN455" s="286"/>
      <c r="VO455" s="286"/>
      <c r="VP455" s="286"/>
      <c r="VQ455" s="286"/>
      <c r="VR455" s="286"/>
      <c r="VS455" s="286"/>
      <c r="VT455" s="286"/>
      <c r="VU455" s="286"/>
      <c r="VV455" s="286"/>
      <c r="VW455" s="286"/>
      <c r="VX455" s="286"/>
      <c r="VY455" s="286"/>
      <c r="VZ455" s="286"/>
      <c r="WA455" s="286"/>
      <c r="WB455" s="286"/>
      <c r="WC455" s="286"/>
    </row>
    <row r="456" spans="1:601" s="285" customFormat="1" ht="39" customHeight="1">
      <c r="A456" s="1073"/>
      <c r="B456" s="649"/>
      <c r="C456" s="742"/>
      <c r="D456" s="671"/>
      <c r="E456" s="721"/>
      <c r="F456" s="647"/>
      <c r="G456" s="647"/>
      <c r="H456" s="647"/>
      <c r="I456" s="315" t="s">
        <v>501</v>
      </c>
      <c r="J456" s="315" t="s">
        <v>32</v>
      </c>
      <c r="K456" s="315" t="s">
        <v>1097</v>
      </c>
      <c r="L456" s="315" t="s">
        <v>43</v>
      </c>
      <c r="M456" s="288">
        <v>0</v>
      </c>
      <c r="N456" s="288"/>
      <c r="O456" s="289"/>
      <c r="P456" s="289"/>
      <c r="Q456" s="290"/>
      <c r="R456" s="290"/>
      <c r="S456" s="528">
        <v>3</v>
      </c>
      <c r="BA456" s="286"/>
      <c r="BB456" s="286"/>
      <c r="BC456" s="286"/>
      <c r="BD456" s="286"/>
      <c r="BE456" s="286"/>
      <c r="BF456" s="286"/>
      <c r="BG456" s="286"/>
      <c r="BH456" s="286"/>
      <c r="BI456" s="286"/>
      <c r="BJ456" s="286"/>
      <c r="BK456" s="286"/>
      <c r="BL456" s="286"/>
      <c r="BM456" s="286"/>
      <c r="BN456" s="286"/>
      <c r="BO456" s="286"/>
      <c r="BP456" s="286"/>
      <c r="BQ456" s="286"/>
      <c r="BR456" s="286"/>
      <c r="BS456" s="286"/>
      <c r="BT456" s="286"/>
      <c r="BU456" s="286"/>
      <c r="BV456" s="286"/>
      <c r="BW456" s="286"/>
      <c r="BX456" s="286"/>
      <c r="BY456" s="286"/>
      <c r="BZ456" s="286"/>
      <c r="CA456" s="286"/>
      <c r="CB456" s="286"/>
      <c r="CC456" s="286"/>
      <c r="CD456" s="286"/>
      <c r="CE456" s="286"/>
      <c r="CF456" s="286"/>
      <c r="CG456" s="286"/>
      <c r="CH456" s="286"/>
      <c r="CI456" s="286"/>
      <c r="CJ456" s="286"/>
      <c r="CK456" s="286"/>
      <c r="CL456" s="286"/>
      <c r="CM456" s="286"/>
      <c r="CN456" s="286"/>
      <c r="CO456" s="286"/>
      <c r="CP456" s="286"/>
      <c r="CQ456" s="286"/>
      <c r="CR456" s="286"/>
      <c r="CS456" s="286"/>
      <c r="CT456" s="286"/>
      <c r="CU456" s="286"/>
      <c r="CV456" s="286"/>
      <c r="CW456" s="286"/>
      <c r="CX456" s="286"/>
      <c r="CY456" s="286"/>
      <c r="CZ456" s="286"/>
      <c r="DA456" s="286"/>
      <c r="DB456" s="286"/>
      <c r="DC456" s="286"/>
      <c r="DD456" s="286"/>
      <c r="DE456" s="286"/>
      <c r="DF456" s="286"/>
      <c r="DG456" s="286"/>
      <c r="DH456" s="286"/>
      <c r="DI456" s="286"/>
      <c r="DJ456" s="286"/>
      <c r="DK456" s="286"/>
      <c r="DL456" s="286"/>
      <c r="DM456" s="286"/>
      <c r="DN456" s="286"/>
      <c r="DO456" s="286"/>
      <c r="DP456" s="286"/>
      <c r="DQ456" s="286"/>
      <c r="DR456" s="286"/>
      <c r="DS456" s="286"/>
      <c r="DT456" s="286"/>
      <c r="DU456" s="286"/>
      <c r="DV456" s="286"/>
      <c r="DW456" s="286"/>
      <c r="DX456" s="286"/>
      <c r="DY456" s="286"/>
      <c r="DZ456" s="286"/>
      <c r="EA456" s="286"/>
      <c r="EB456" s="286"/>
      <c r="EC456" s="286"/>
      <c r="ED456" s="286"/>
      <c r="EE456" s="286"/>
      <c r="EF456" s="286"/>
      <c r="EG456" s="286"/>
      <c r="EH456" s="286"/>
      <c r="EI456" s="286"/>
      <c r="EJ456" s="286"/>
      <c r="EK456" s="286"/>
      <c r="EL456" s="286"/>
      <c r="EM456" s="286"/>
      <c r="EN456" s="286"/>
      <c r="EO456" s="286"/>
      <c r="EP456" s="286"/>
      <c r="EQ456" s="286"/>
      <c r="ER456" s="286"/>
      <c r="ES456" s="286"/>
      <c r="ET456" s="286"/>
      <c r="EU456" s="286"/>
      <c r="EV456" s="286"/>
      <c r="EW456" s="286"/>
      <c r="EX456" s="286"/>
      <c r="EY456" s="286"/>
      <c r="EZ456" s="286"/>
      <c r="FA456" s="286"/>
      <c r="FB456" s="286"/>
      <c r="FC456" s="286"/>
      <c r="FD456" s="286"/>
      <c r="FE456" s="286"/>
      <c r="FF456" s="286"/>
      <c r="FG456" s="286"/>
      <c r="FH456" s="286"/>
      <c r="FI456" s="286"/>
      <c r="FJ456" s="286"/>
      <c r="FK456" s="286"/>
      <c r="FL456" s="286"/>
      <c r="FM456" s="286"/>
      <c r="FN456" s="286"/>
      <c r="FO456" s="286"/>
      <c r="FP456" s="286"/>
      <c r="FQ456" s="286"/>
      <c r="FR456" s="286"/>
      <c r="FS456" s="286"/>
      <c r="FT456" s="286"/>
      <c r="FU456" s="286"/>
      <c r="FV456" s="286"/>
      <c r="FW456" s="286"/>
      <c r="FX456" s="286"/>
      <c r="FY456" s="286"/>
      <c r="FZ456" s="286"/>
      <c r="GA456" s="286"/>
      <c r="GB456" s="286"/>
      <c r="GC456" s="286"/>
      <c r="GD456" s="286"/>
      <c r="GE456" s="286"/>
      <c r="GF456" s="286"/>
      <c r="GG456" s="286"/>
      <c r="GH456" s="286"/>
      <c r="GI456" s="286"/>
      <c r="GJ456" s="286"/>
      <c r="GK456" s="286"/>
      <c r="GL456" s="286"/>
      <c r="GM456" s="286"/>
      <c r="GN456" s="286"/>
      <c r="GO456" s="286"/>
      <c r="GP456" s="286"/>
      <c r="GQ456" s="286"/>
      <c r="GR456" s="286"/>
      <c r="GS456" s="286"/>
      <c r="GT456" s="286"/>
      <c r="GU456" s="286"/>
      <c r="GV456" s="286"/>
      <c r="GW456" s="286"/>
      <c r="GX456" s="286"/>
      <c r="GY456" s="286"/>
      <c r="GZ456" s="286"/>
      <c r="HA456" s="286"/>
      <c r="HB456" s="286"/>
      <c r="HC456" s="286"/>
      <c r="HD456" s="286"/>
      <c r="HE456" s="286"/>
      <c r="HF456" s="286"/>
      <c r="HG456" s="286"/>
      <c r="HH456" s="286"/>
      <c r="HI456" s="286"/>
      <c r="HJ456" s="286"/>
      <c r="HK456" s="286"/>
      <c r="HL456" s="286"/>
      <c r="HM456" s="286"/>
      <c r="HN456" s="286"/>
      <c r="HO456" s="286"/>
      <c r="HP456" s="286"/>
      <c r="HQ456" s="286"/>
      <c r="HR456" s="286"/>
      <c r="HS456" s="286"/>
      <c r="HT456" s="286"/>
      <c r="HU456" s="286"/>
      <c r="HV456" s="286"/>
      <c r="HW456" s="286"/>
      <c r="HX456" s="286"/>
      <c r="HY456" s="286"/>
      <c r="HZ456" s="286"/>
      <c r="IA456" s="286"/>
      <c r="IB456" s="286"/>
      <c r="IC456" s="286"/>
      <c r="ID456" s="286"/>
      <c r="IE456" s="286"/>
      <c r="IF456" s="286"/>
      <c r="IG456" s="286"/>
      <c r="IH456" s="286"/>
      <c r="II456" s="286"/>
      <c r="IJ456" s="286"/>
      <c r="IK456" s="286"/>
      <c r="IL456" s="286"/>
      <c r="IM456" s="286"/>
      <c r="IN456" s="286"/>
      <c r="IO456" s="286"/>
      <c r="IP456" s="286"/>
      <c r="IQ456" s="286"/>
      <c r="IR456" s="286"/>
      <c r="IS456" s="286"/>
      <c r="IT456" s="286"/>
      <c r="IU456" s="286"/>
      <c r="IV456" s="286"/>
      <c r="IW456" s="286"/>
      <c r="IX456" s="286"/>
      <c r="IY456" s="286"/>
      <c r="IZ456" s="286"/>
      <c r="JA456" s="286"/>
      <c r="JB456" s="286"/>
      <c r="JC456" s="286"/>
      <c r="JD456" s="286"/>
      <c r="JE456" s="286"/>
      <c r="JF456" s="286"/>
      <c r="JG456" s="286"/>
      <c r="JH456" s="286"/>
      <c r="JI456" s="286"/>
      <c r="JJ456" s="286"/>
      <c r="JK456" s="286"/>
      <c r="JL456" s="286"/>
      <c r="JM456" s="286"/>
      <c r="JN456" s="286"/>
      <c r="JO456" s="286"/>
      <c r="JP456" s="286"/>
      <c r="JQ456" s="286"/>
      <c r="JR456" s="286"/>
      <c r="JS456" s="286"/>
      <c r="JT456" s="286"/>
      <c r="JU456" s="286"/>
      <c r="JV456" s="286"/>
      <c r="JW456" s="286"/>
      <c r="JX456" s="286"/>
      <c r="JY456" s="286"/>
      <c r="JZ456" s="286"/>
      <c r="KA456" s="286"/>
      <c r="KB456" s="286"/>
      <c r="KC456" s="286"/>
      <c r="KD456" s="286"/>
      <c r="KE456" s="286"/>
      <c r="KF456" s="286"/>
      <c r="KG456" s="286"/>
      <c r="KH456" s="286"/>
      <c r="KI456" s="286"/>
      <c r="KJ456" s="286"/>
      <c r="KK456" s="286"/>
      <c r="KL456" s="286"/>
      <c r="KM456" s="286"/>
      <c r="KN456" s="286"/>
      <c r="KO456" s="286"/>
      <c r="KP456" s="286"/>
      <c r="KQ456" s="286"/>
      <c r="KR456" s="286"/>
      <c r="KS456" s="286"/>
      <c r="KT456" s="286"/>
      <c r="KU456" s="286"/>
      <c r="KV456" s="286"/>
      <c r="KW456" s="286"/>
      <c r="KX456" s="286"/>
      <c r="KY456" s="286"/>
      <c r="KZ456" s="286"/>
      <c r="LA456" s="286"/>
      <c r="LB456" s="286"/>
      <c r="LC456" s="286"/>
      <c r="LD456" s="286"/>
      <c r="LE456" s="286"/>
      <c r="LF456" s="286"/>
      <c r="LG456" s="286"/>
      <c r="LH456" s="286"/>
      <c r="LI456" s="286"/>
      <c r="LJ456" s="286"/>
      <c r="LK456" s="286"/>
      <c r="LL456" s="286"/>
      <c r="LM456" s="286"/>
      <c r="LN456" s="286"/>
      <c r="LO456" s="286"/>
      <c r="LP456" s="286"/>
      <c r="LQ456" s="286"/>
      <c r="LR456" s="286"/>
      <c r="LS456" s="286"/>
      <c r="LT456" s="286"/>
      <c r="LU456" s="286"/>
      <c r="LV456" s="286"/>
      <c r="LW456" s="286"/>
      <c r="LX456" s="286"/>
      <c r="LY456" s="286"/>
      <c r="LZ456" s="286"/>
      <c r="MA456" s="286"/>
      <c r="MB456" s="286"/>
      <c r="MC456" s="286"/>
      <c r="MD456" s="286"/>
      <c r="ME456" s="286"/>
      <c r="MF456" s="286"/>
      <c r="MG456" s="286"/>
      <c r="MH456" s="286"/>
      <c r="MI456" s="286"/>
      <c r="MJ456" s="286"/>
      <c r="MK456" s="286"/>
      <c r="ML456" s="286"/>
      <c r="MM456" s="286"/>
      <c r="MN456" s="286"/>
      <c r="MO456" s="286"/>
      <c r="MP456" s="286"/>
      <c r="MQ456" s="286"/>
      <c r="MR456" s="286"/>
      <c r="MS456" s="286"/>
      <c r="MT456" s="286"/>
      <c r="MU456" s="286"/>
      <c r="MV456" s="286"/>
      <c r="MW456" s="286"/>
      <c r="MX456" s="286"/>
      <c r="MY456" s="286"/>
      <c r="MZ456" s="286"/>
      <c r="NA456" s="286"/>
      <c r="NB456" s="286"/>
      <c r="NC456" s="286"/>
      <c r="ND456" s="286"/>
      <c r="NE456" s="286"/>
      <c r="NF456" s="286"/>
      <c r="NG456" s="286"/>
      <c r="NH456" s="286"/>
      <c r="NI456" s="286"/>
      <c r="NJ456" s="286"/>
      <c r="NK456" s="286"/>
      <c r="NL456" s="286"/>
      <c r="NM456" s="286"/>
      <c r="NN456" s="286"/>
      <c r="NO456" s="286"/>
      <c r="NP456" s="286"/>
      <c r="NQ456" s="286"/>
      <c r="NR456" s="286"/>
      <c r="NS456" s="286"/>
      <c r="NT456" s="286"/>
      <c r="NU456" s="286"/>
      <c r="NV456" s="286"/>
      <c r="NW456" s="286"/>
      <c r="NX456" s="286"/>
      <c r="NY456" s="286"/>
      <c r="NZ456" s="286"/>
      <c r="OA456" s="286"/>
      <c r="OB456" s="286"/>
      <c r="OC456" s="286"/>
      <c r="OD456" s="286"/>
      <c r="OE456" s="286"/>
      <c r="OF456" s="286"/>
      <c r="OG456" s="286"/>
      <c r="OH456" s="286"/>
      <c r="OI456" s="286"/>
      <c r="OJ456" s="286"/>
      <c r="OK456" s="286"/>
      <c r="OL456" s="286"/>
      <c r="OM456" s="286"/>
      <c r="ON456" s="286"/>
      <c r="OO456" s="286"/>
      <c r="OP456" s="286"/>
      <c r="OQ456" s="286"/>
      <c r="OR456" s="286"/>
      <c r="OS456" s="286"/>
      <c r="OT456" s="286"/>
      <c r="OU456" s="286"/>
      <c r="OV456" s="286"/>
      <c r="OW456" s="286"/>
      <c r="OX456" s="286"/>
      <c r="OY456" s="286"/>
      <c r="OZ456" s="286"/>
      <c r="PA456" s="286"/>
      <c r="PB456" s="286"/>
      <c r="PC456" s="286"/>
      <c r="PD456" s="286"/>
      <c r="PE456" s="286"/>
      <c r="PF456" s="286"/>
      <c r="PG456" s="286"/>
      <c r="PH456" s="286"/>
      <c r="PI456" s="286"/>
      <c r="PJ456" s="286"/>
      <c r="PK456" s="286"/>
      <c r="PL456" s="286"/>
      <c r="PM456" s="286"/>
      <c r="PN456" s="286"/>
      <c r="PO456" s="286"/>
      <c r="PP456" s="286"/>
      <c r="PQ456" s="286"/>
      <c r="PR456" s="286"/>
      <c r="PS456" s="286"/>
      <c r="PT456" s="286"/>
      <c r="PU456" s="286"/>
      <c r="PV456" s="286"/>
      <c r="PW456" s="286"/>
      <c r="PX456" s="286"/>
      <c r="PY456" s="286"/>
      <c r="PZ456" s="286"/>
      <c r="QA456" s="286"/>
      <c r="QB456" s="286"/>
      <c r="QC456" s="286"/>
      <c r="QD456" s="286"/>
      <c r="QE456" s="286"/>
      <c r="QF456" s="286"/>
      <c r="QG456" s="286"/>
      <c r="QH456" s="286"/>
      <c r="QI456" s="286"/>
      <c r="QJ456" s="286"/>
      <c r="QK456" s="286"/>
      <c r="QL456" s="286"/>
      <c r="QM456" s="286"/>
      <c r="QN456" s="286"/>
      <c r="QO456" s="286"/>
      <c r="QP456" s="286"/>
      <c r="QQ456" s="286"/>
      <c r="QR456" s="286"/>
      <c r="QS456" s="286"/>
      <c r="QT456" s="286"/>
      <c r="QU456" s="286"/>
      <c r="QV456" s="286"/>
      <c r="QW456" s="286"/>
      <c r="QX456" s="286"/>
      <c r="QY456" s="286"/>
      <c r="QZ456" s="286"/>
      <c r="RA456" s="286"/>
      <c r="RB456" s="286"/>
      <c r="RC456" s="286"/>
      <c r="RD456" s="286"/>
      <c r="RE456" s="286"/>
      <c r="RF456" s="286"/>
      <c r="RG456" s="286"/>
      <c r="RH456" s="286"/>
      <c r="RI456" s="286"/>
      <c r="RJ456" s="286"/>
      <c r="RK456" s="286"/>
      <c r="RL456" s="286"/>
      <c r="RM456" s="286"/>
      <c r="RN456" s="286"/>
      <c r="RO456" s="286"/>
      <c r="RP456" s="286"/>
      <c r="RQ456" s="286"/>
      <c r="RR456" s="286"/>
      <c r="RS456" s="286"/>
      <c r="RT456" s="286"/>
      <c r="RU456" s="286"/>
      <c r="RV456" s="286"/>
      <c r="RW456" s="286"/>
      <c r="RX456" s="286"/>
      <c r="RY456" s="286"/>
      <c r="RZ456" s="286"/>
      <c r="SA456" s="286"/>
      <c r="SB456" s="286"/>
      <c r="SC456" s="286"/>
      <c r="SD456" s="286"/>
      <c r="SE456" s="286"/>
      <c r="SF456" s="286"/>
      <c r="SG456" s="286"/>
      <c r="SH456" s="286"/>
      <c r="SI456" s="286"/>
      <c r="SJ456" s="286"/>
      <c r="SK456" s="286"/>
      <c r="SL456" s="286"/>
      <c r="SM456" s="286"/>
      <c r="SN456" s="286"/>
      <c r="SO456" s="286"/>
      <c r="SP456" s="286"/>
      <c r="SQ456" s="286"/>
      <c r="SR456" s="286"/>
      <c r="SS456" s="286"/>
      <c r="ST456" s="286"/>
      <c r="SU456" s="286"/>
      <c r="SV456" s="286"/>
      <c r="SW456" s="286"/>
      <c r="SX456" s="286"/>
      <c r="SY456" s="286"/>
      <c r="SZ456" s="286"/>
      <c r="TA456" s="286"/>
      <c r="TB456" s="286"/>
      <c r="TC456" s="286"/>
      <c r="TD456" s="286"/>
      <c r="TE456" s="286"/>
      <c r="TF456" s="286"/>
      <c r="TG456" s="286"/>
      <c r="TH456" s="286"/>
      <c r="TI456" s="286"/>
      <c r="TJ456" s="286"/>
      <c r="TK456" s="286"/>
      <c r="TL456" s="286"/>
      <c r="TM456" s="286"/>
      <c r="TN456" s="286"/>
      <c r="TO456" s="286"/>
      <c r="TP456" s="286"/>
      <c r="TQ456" s="286"/>
      <c r="TR456" s="286"/>
      <c r="TS456" s="286"/>
      <c r="TT456" s="286"/>
      <c r="TU456" s="286"/>
      <c r="TV456" s="286"/>
      <c r="TW456" s="286"/>
      <c r="TX456" s="286"/>
      <c r="TY456" s="286"/>
      <c r="TZ456" s="286"/>
      <c r="UA456" s="286"/>
      <c r="UB456" s="286"/>
      <c r="UC456" s="286"/>
      <c r="UD456" s="286"/>
      <c r="UE456" s="286"/>
      <c r="UF456" s="286"/>
      <c r="UG456" s="286"/>
      <c r="UH456" s="286"/>
      <c r="UI456" s="286"/>
      <c r="UJ456" s="286"/>
      <c r="UK456" s="286"/>
      <c r="UL456" s="286"/>
      <c r="UM456" s="286"/>
      <c r="UN456" s="286"/>
      <c r="UO456" s="286"/>
      <c r="UP456" s="286"/>
      <c r="UQ456" s="286"/>
      <c r="UR456" s="286"/>
      <c r="US456" s="286"/>
      <c r="UT456" s="286"/>
      <c r="UU456" s="286"/>
      <c r="UV456" s="286"/>
      <c r="UW456" s="286"/>
      <c r="UX456" s="286"/>
      <c r="UY456" s="286"/>
      <c r="UZ456" s="286"/>
      <c r="VA456" s="286"/>
      <c r="VB456" s="286"/>
      <c r="VC456" s="286"/>
      <c r="VD456" s="286"/>
      <c r="VE456" s="286"/>
      <c r="VF456" s="286"/>
      <c r="VG456" s="286"/>
      <c r="VH456" s="286"/>
      <c r="VI456" s="286"/>
      <c r="VJ456" s="286"/>
      <c r="VK456" s="286"/>
      <c r="VL456" s="286"/>
      <c r="VM456" s="286"/>
      <c r="VN456" s="286"/>
      <c r="VO456" s="286"/>
      <c r="VP456" s="286"/>
      <c r="VQ456" s="286"/>
      <c r="VR456" s="286"/>
      <c r="VS456" s="286"/>
      <c r="VT456" s="286"/>
      <c r="VU456" s="286"/>
      <c r="VV456" s="286"/>
      <c r="VW456" s="286"/>
      <c r="VX456" s="286"/>
      <c r="VY456" s="286"/>
      <c r="VZ456" s="286"/>
      <c r="WA456" s="286"/>
      <c r="WB456" s="286"/>
      <c r="WC456" s="286"/>
    </row>
    <row r="457" spans="1:601" s="285" customFormat="1" ht="51.75" customHeight="1">
      <c r="A457" s="1073"/>
      <c r="B457" s="393" t="s">
        <v>1098</v>
      </c>
      <c r="C457" s="776"/>
      <c r="D457" s="653"/>
      <c r="E457" s="678"/>
      <c r="F457" s="656"/>
      <c r="G457" s="656"/>
      <c r="H457" s="656"/>
      <c r="I457" s="315" t="s">
        <v>501</v>
      </c>
      <c r="J457" s="315" t="s">
        <v>32</v>
      </c>
      <c r="K457" s="315" t="s">
        <v>1097</v>
      </c>
      <c r="L457" s="315" t="s">
        <v>642</v>
      </c>
      <c r="M457" s="288">
        <v>1548100</v>
      </c>
      <c r="N457" s="288">
        <v>1548100</v>
      </c>
      <c r="O457" s="289">
        <v>1293100</v>
      </c>
      <c r="P457" s="289">
        <v>880000</v>
      </c>
      <c r="Q457" s="290">
        <v>1320000</v>
      </c>
      <c r="R457" s="290">
        <v>1320000</v>
      </c>
      <c r="S457" s="528">
        <v>3</v>
      </c>
      <c r="BA457" s="286"/>
      <c r="BB457" s="286"/>
      <c r="BC457" s="286"/>
      <c r="BD457" s="286"/>
      <c r="BE457" s="286"/>
      <c r="BF457" s="286"/>
      <c r="BG457" s="286"/>
      <c r="BH457" s="286"/>
      <c r="BI457" s="286"/>
      <c r="BJ457" s="286"/>
      <c r="BK457" s="286"/>
      <c r="BL457" s="286"/>
      <c r="BM457" s="286"/>
      <c r="BN457" s="286"/>
      <c r="BO457" s="286"/>
      <c r="BP457" s="286"/>
      <c r="BQ457" s="286"/>
      <c r="BR457" s="286"/>
      <c r="BS457" s="286"/>
      <c r="BT457" s="286"/>
      <c r="BU457" s="286"/>
      <c r="BV457" s="286"/>
      <c r="BW457" s="286"/>
      <c r="BX457" s="286"/>
      <c r="BY457" s="286"/>
      <c r="BZ457" s="286"/>
      <c r="CA457" s="286"/>
      <c r="CB457" s="286"/>
      <c r="CC457" s="286"/>
      <c r="CD457" s="286"/>
      <c r="CE457" s="286"/>
      <c r="CF457" s="286"/>
      <c r="CG457" s="286"/>
      <c r="CH457" s="286"/>
      <c r="CI457" s="286"/>
      <c r="CJ457" s="286"/>
      <c r="CK457" s="286"/>
      <c r="CL457" s="286"/>
      <c r="CM457" s="286"/>
      <c r="CN457" s="286"/>
      <c r="CO457" s="286"/>
      <c r="CP457" s="286"/>
      <c r="CQ457" s="286"/>
      <c r="CR457" s="286"/>
      <c r="CS457" s="286"/>
      <c r="CT457" s="286"/>
      <c r="CU457" s="286"/>
      <c r="CV457" s="286"/>
      <c r="CW457" s="286"/>
      <c r="CX457" s="286"/>
      <c r="CY457" s="286"/>
      <c r="CZ457" s="286"/>
      <c r="DA457" s="286"/>
      <c r="DB457" s="286"/>
      <c r="DC457" s="286"/>
      <c r="DD457" s="286"/>
      <c r="DE457" s="286"/>
      <c r="DF457" s="286"/>
      <c r="DG457" s="286"/>
      <c r="DH457" s="286"/>
      <c r="DI457" s="286"/>
      <c r="DJ457" s="286"/>
      <c r="DK457" s="286"/>
      <c r="DL457" s="286"/>
      <c r="DM457" s="286"/>
      <c r="DN457" s="286"/>
      <c r="DO457" s="286"/>
      <c r="DP457" s="286"/>
      <c r="DQ457" s="286"/>
      <c r="DR457" s="286"/>
      <c r="DS457" s="286"/>
      <c r="DT457" s="286"/>
      <c r="DU457" s="286"/>
      <c r="DV457" s="286"/>
      <c r="DW457" s="286"/>
      <c r="DX457" s="286"/>
      <c r="DY457" s="286"/>
      <c r="DZ457" s="286"/>
      <c r="EA457" s="286"/>
      <c r="EB457" s="286"/>
      <c r="EC457" s="286"/>
      <c r="ED457" s="286"/>
      <c r="EE457" s="286"/>
      <c r="EF457" s="286"/>
      <c r="EG457" s="286"/>
      <c r="EH457" s="286"/>
      <c r="EI457" s="286"/>
      <c r="EJ457" s="286"/>
      <c r="EK457" s="286"/>
      <c r="EL457" s="286"/>
      <c r="EM457" s="286"/>
      <c r="EN457" s="286"/>
      <c r="EO457" s="286"/>
      <c r="EP457" s="286"/>
      <c r="EQ457" s="286"/>
      <c r="ER457" s="286"/>
      <c r="ES457" s="286"/>
      <c r="ET457" s="286"/>
      <c r="EU457" s="286"/>
      <c r="EV457" s="286"/>
      <c r="EW457" s="286"/>
      <c r="EX457" s="286"/>
      <c r="EY457" s="286"/>
      <c r="EZ457" s="286"/>
      <c r="FA457" s="286"/>
      <c r="FB457" s="286"/>
      <c r="FC457" s="286"/>
      <c r="FD457" s="286"/>
      <c r="FE457" s="286"/>
      <c r="FF457" s="286"/>
      <c r="FG457" s="286"/>
      <c r="FH457" s="286"/>
      <c r="FI457" s="286"/>
      <c r="FJ457" s="286"/>
      <c r="FK457" s="286"/>
      <c r="FL457" s="286"/>
      <c r="FM457" s="286"/>
      <c r="FN457" s="286"/>
      <c r="FO457" s="286"/>
      <c r="FP457" s="286"/>
      <c r="FQ457" s="286"/>
      <c r="FR457" s="286"/>
      <c r="FS457" s="286"/>
      <c r="FT457" s="286"/>
      <c r="FU457" s="286"/>
      <c r="FV457" s="286"/>
      <c r="FW457" s="286"/>
      <c r="FX457" s="286"/>
      <c r="FY457" s="286"/>
      <c r="FZ457" s="286"/>
      <c r="GA457" s="286"/>
      <c r="GB457" s="286"/>
      <c r="GC457" s="286"/>
      <c r="GD457" s="286"/>
      <c r="GE457" s="286"/>
      <c r="GF457" s="286"/>
      <c r="GG457" s="286"/>
      <c r="GH457" s="286"/>
      <c r="GI457" s="286"/>
      <c r="GJ457" s="286"/>
      <c r="GK457" s="286"/>
      <c r="GL457" s="286"/>
      <c r="GM457" s="286"/>
      <c r="GN457" s="286"/>
      <c r="GO457" s="286"/>
      <c r="GP457" s="286"/>
      <c r="GQ457" s="286"/>
      <c r="GR457" s="286"/>
      <c r="GS457" s="286"/>
      <c r="GT457" s="286"/>
      <c r="GU457" s="286"/>
      <c r="GV457" s="286"/>
      <c r="GW457" s="286"/>
      <c r="GX457" s="286"/>
      <c r="GY457" s="286"/>
      <c r="GZ457" s="286"/>
      <c r="HA457" s="286"/>
      <c r="HB457" s="286"/>
      <c r="HC457" s="286"/>
      <c r="HD457" s="286"/>
      <c r="HE457" s="286"/>
      <c r="HF457" s="286"/>
      <c r="HG457" s="286"/>
      <c r="HH457" s="286"/>
      <c r="HI457" s="286"/>
      <c r="HJ457" s="286"/>
      <c r="HK457" s="286"/>
      <c r="HL457" s="286"/>
      <c r="HM457" s="286"/>
      <c r="HN457" s="286"/>
      <c r="HO457" s="286"/>
      <c r="HP457" s="286"/>
      <c r="HQ457" s="286"/>
      <c r="HR457" s="286"/>
      <c r="HS457" s="286"/>
      <c r="HT457" s="286"/>
      <c r="HU457" s="286"/>
      <c r="HV457" s="286"/>
      <c r="HW457" s="286"/>
      <c r="HX457" s="286"/>
      <c r="HY457" s="286"/>
      <c r="HZ457" s="286"/>
      <c r="IA457" s="286"/>
      <c r="IB457" s="286"/>
      <c r="IC457" s="286"/>
      <c r="ID457" s="286"/>
      <c r="IE457" s="286"/>
      <c r="IF457" s="286"/>
      <c r="IG457" s="286"/>
      <c r="IH457" s="286"/>
      <c r="II457" s="286"/>
      <c r="IJ457" s="286"/>
      <c r="IK457" s="286"/>
      <c r="IL457" s="286"/>
      <c r="IM457" s="286"/>
      <c r="IN457" s="286"/>
      <c r="IO457" s="286"/>
      <c r="IP457" s="286"/>
      <c r="IQ457" s="286"/>
      <c r="IR457" s="286"/>
      <c r="IS457" s="286"/>
      <c r="IT457" s="286"/>
      <c r="IU457" s="286"/>
      <c r="IV457" s="286"/>
      <c r="IW457" s="286"/>
      <c r="IX457" s="286"/>
      <c r="IY457" s="286"/>
      <c r="IZ457" s="286"/>
      <c r="JA457" s="286"/>
      <c r="JB457" s="286"/>
      <c r="JC457" s="286"/>
      <c r="JD457" s="286"/>
      <c r="JE457" s="286"/>
      <c r="JF457" s="286"/>
      <c r="JG457" s="286"/>
      <c r="JH457" s="286"/>
      <c r="JI457" s="286"/>
      <c r="JJ457" s="286"/>
      <c r="JK457" s="286"/>
      <c r="JL457" s="286"/>
      <c r="JM457" s="286"/>
      <c r="JN457" s="286"/>
      <c r="JO457" s="286"/>
      <c r="JP457" s="286"/>
      <c r="JQ457" s="286"/>
      <c r="JR457" s="286"/>
      <c r="JS457" s="286"/>
      <c r="JT457" s="286"/>
      <c r="JU457" s="286"/>
      <c r="JV457" s="286"/>
      <c r="JW457" s="286"/>
      <c r="JX457" s="286"/>
      <c r="JY457" s="286"/>
      <c r="JZ457" s="286"/>
      <c r="KA457" s="286"/>
      <c r="KB457" s="286"/>
      <c r="KC457" s="286"/>
      <c r="KD457" s="286"/>
      <c r="KE457" s="286"/>
      <c r="KF457" s="286"/>
      <c r="KG457" s="286"/>
      <c r="KH457" s="286"/>
      <c r="KI457" s="286"/>
      <c r="KJ457" s="286"/>
      <c r="KK457" s="286"/>
      <c r="KL457" s="286"/>
      <c r="KM457" s="286"/>
      <c r="KN457" s="286"/>
      <c r="KO457" s="286"/>
      <c r="KP457" s="286"/>
      <c r="KQ457" s="286"/>
      <c r="KR457" s="286"/>
      <c r="KS457" s="286"/>
      <c r="KT457" s="286"/>
      <c r="KU457" s="286"/>
      <c r="KV457" s="286"/>
      <c r="KW457" s="286"/>
      <c r="KX457" s="286"/>
      <c r="KY457" s="286"/>
      <c r="KZ457" s="286"/>
      <c r="LA457" s="286"/>
      <c r="LB457" s="286"/>
      <c r="LC457" s="286"/>
      <c r="LD457" s="286"/>
      <c r="LE457" s="286"/>
      <c r="LF457" s="286"/>
      <c r="LG457" s="286"/>
      <c r="LH457" s="286"/>
      <c r="LI457" s="286"/>
      <c r="LJ457" s="286"/>
      <c r="LK457" s="286"/>
      <c r="LL457" s="286"/>
      <c r="LM457" s="286"/>
      <c r="LN457" s="286"/>
      <c r="LO457" s="286"/>
      <c r="LP457" s="286"/>
      <c r="LQ457" s="286"/>
      <c r="LR457" s="286"/>
      <c r="LS457" s="286"/>
      <c r="LT457" s="286"/>
      <c r="LU457" s="286"/>
      <c r="LV457" s="286"/>
      <c r="LW457" s="286"/>
      <c r="LX457" s="286"/>
      <c r="LY457" s="286"/>
      <c r="LZ457" s="286"/>
      <c r="MA457" s="286"/>
      <c r="MB457" s="286"/>
      <c r="MC457" s="286"/>
      <c r="MD457" s="286"/>
      <c r="ME457" s="286"/>
      <c r="MF457" s="286"/>
      <c r="MG457" s="286"/>
      <c r="MH457" s="286"/>
      <c r="MI457" s="286"/>
      <c r="MJ457" s="286"/>
      <c r="MK457" s="286"/>
      <c r="ML457" s="286"/>
      <c r="MM457" s="286"/>
      <c r="MN457" s="286"/>
      <c r="MO457" s="286"/>
      <c r="MP457" s="286"/>
      <c r="MQ457" s="286"/>
      <c r="MR457" s="286"/>
      <c r="MS457" s="286"/>
      <c r="MT457" s="286"/>
      <c r="MU457" s="286"/>
      <c r="MV457" s="286"/>
      <c r="MW457" s="286"/>
      <c r="MX457" s="286"/>
      <c r="MY457" s="286"/>
      <c r="MZ457" s="286"/>
      <c r="NA457" s="286"/>
      <c r="NB457" s="286"/>
      <c r="NC457" s="286"/>
      <c r="ND457" s="286"/>
      <c r="NE457" s="286"/>
      <c r="NF457" s="286"/>
      <c r="NG457" s="286"/>
      <c r="NH457" s="286"/>
      <c r="NI457" s="286"/>
      <c r="NJ457" s="286"/>
      <c r="NK457" s="286"/>
      <c r="NL457" s="286"/>
      <c r="NM457" s="286"/>
      <c r="NN457" s="286"/>
      <c r="NO457" s="286"/>
      <c r="NP457" s="286"/>
      <c r="NQ457" s="286"/>
      <c r="NR457" s="286"/>
      <c r="NS457" s="286"/>
      <c r="NT457" s="286"/>
      <c r="NU457" s="286"/>
      <c r="NV457" s="286"/>
      <c r="NW457" s="286"/>
      <c r="NX457" s="286"/>
      <c r="NY457" s="286"/>
      <c r="NZ457" s="286"/>
      <c r="OA457" s="286"/>
      <c r="OB457" s="286"/>
      <c r="OC457" s="286"/>
      <c r="OD457" s="286"/>
      <c r="OE457" s="286"/>
      <c r="OF457" s="286"/>
      <c r="OG457" s="286"/>
      <c r="OH457" s="286"/>
      <c r="OI457" s="286"/>
      <c r="OJ457" s="286"/>
      <c r="OK457" s="286"/>
      <c r="OL457" s="286"/>
      <c r="OM457" s="286"/>
      <c r="ON457" s="286"/>
      <c r="OO457" s="286"/>
      <c r="OP457" s="286"/>
      <c r="OQ457" s="286"/>
      <c r="OR457" s="286"/>
      <c r="OS457" s="286"/>
      <c r="OT457" s="286"/>
      <c r="OU457" s="286"/>
      <c r="OV457" s="286"/>
      <c r="OW457" s="286"/>
      <c r="OX457" s="286"/>
      <c r="OY457" s="286"/>
      <c r="OZ457" s="286"/>
      <c r="PA457" s="286"/>
      <c r="PB457" s="286"/>
      <c r="PC457" s="286"/>
      <c r="PD457" s="286"/>
      <c r="PE457" s="286"/>
      <c r="PF457" s="286"/>
      <c r="PG457" s="286"/>
      <c r="PH457" s="286"/>
      <c r="PI457" s="286"/>
      <c r="PJ457" s="286"/>
      <c r="PK457" s="286"/>
      <c r="PL457" s="286"/>
      <c r="PM457" s="286"/>
      <c r="PN457" s="286"/>
      <c r="PO457" s="286"/>
      <c r="PP457" s="286"/>
      <c r="PQ457" s="286"/>
      <c r="PR457" s="286"/>
      <c r="PS457" s="286"/>
      <c r="PT457" s="286"/>
      <c r="PU457" s="286"/>
      <c r="PV457" s="286"/>
      <c r="PW457" s="286"/>
      <c r="PX457" s="286"/>
      <c r="PY457" s="286"/>
      <c r="PZ457" s="286"/>
      <c r="QA457" s="286"/>
      <c r="QB457" s="286"/>
      <c r="QC457" s="286"/>
      <c r="QD457" s="286"/>
      <c r="QE457" s="286"/>
      <c r="QF457" s="286"/>
      <c r="QG457" s="286"/>
      <c r="QH457" s="286"/>
      <c r="QI457" s="286"/>
      <c r="QJ457" s="286"/>
      <c r="QK457" s="286"/>
      <c r="QL457" s="286"/>
      <c r="QM457" s="286"/>
      <c r="QN457" s="286"/>
      <c r="QO457" s="286"/>
      <c r="QP457" s="286"/>
      <c r="QQ457" s="286"/>
      <c r="QR457" s="286"/>
      <c r="QS457" s="286"/>
      <c r="QT457" s="286"/>
      <c r="QU457" s="286"/>
      <c r="QV457" s="286"/>
      <c r="QW457" s="286"/>
      <c r="QX457" s="286"/>
      <c r="QY457" s="286"/>
      <c r="QZ457" s="286"/>
      <c r="RA457" s="286"/>
      <c r="RB457" s="286"/>
      <c r="RC457" s="286"/>
      <c r="RD457" s="286"/>
      <c r="RE457" s="286"/>
      <c r="RF457" s="286"/>
      <c r="RG457" s="286"/>
      <c r="RH457" s="286"/>
      <c r="RI457" s="286"/>
      <c r="RJ457" s="286"/>
      <c r="RK457" s="286"/>
      <c r="RL457" s="286"/>
      <c r="RM457" s="286"/>
      <c r="RN457" s="286"/>
      <c r="RO457" s="286"/>
      <c r="RP457" s="286"/>
      <c r="RQ457" s="286"/>
      <c r="RR457" s="286"/>
      <c r="RS457" s="286"/>
      <c r="RT457" s="286"/>
      <c r="RU457" s="286"/>
      <c r="RV457" s="286"/>
      <c r="RW457" s="286"/>
      <c r="RX457" s="286"/>
      <c r="RY457" s="286"/>
      <c r="RZ457" s="286"/>
      <c r="SA457" s="286"/>
      <c r="SB457" s="286"/>
      <c r="SC457" s="286"/>
      <c r="SD457" s="286"/>
      <c r="SE457" s="286"/>
      <c r="SF457" s="286"/>
      <c r="SG457" s="286"/>
      <c r="SH457" s="286"/>
      <c r="SI457" s="286"/>
      <c r="SJ457" s="286"/>
      <c r="SK457" s="286"/>
      <c r="SL457" s="286"/>
      <c r="SM457" s="286"/>
      <c r="SN457" s="286"/>
      <c r="SO457" s="286"/>
      <c r="SP457" s="286"/>
      <c r="SQ457" s="286"/>
      <c r="SR457" s="286"/>
      <c r="SS457" s="286"/>
      <c r="ST457" s="286"/>
      <c r="SU457" s="286"/>
      <c r="SV457" s="286"/>
      <c r="SW457" s="286"/>
      <c r="SX457" s="286"/>
      <c r="SY457" s="286"/>
      <c r="SZ457" s="286"/>
      <c r="TA457" s="286"/>
      <c r="TB457" s="286"/>
      <c r="TC457" s="286"/>
      <c r="TD457" s="286"/>
      <c r="TE457" s="286"/>
      <c r="TF457" s="286"/>
      <c r="TG457" s="286"/>
      <c r="TH457" s="286"/>
      <c r="TI457" s="286"/>
      <c r="TJ457" s="286"/>
      <c r="TK457" s="286"/>
      <c r="TL457" s="286"/>
      <c r="TM457" s="286"/>
      <c r="TN457" s="286"/>
      <c r="TO457" s="286"/>
      <c r="TP457" s="286"/>
      <c r="TQ457" s="286"/>
      <c r="TR457" s="286"/>
      <c r="TS457" s="286"/>
      <c r="TT457" s="286"/>
      <c r="TU457" s="286"/>
      <c r="TV457" s="286"/>
      <c r="TW457" s="286"/>
      <c r="TX457" s="286"/>
      <c r="TY457" s="286"/>
      <c r="TZ457" s="286"/>
      <c r="UA457" s="286"/>
      <c r="UB457" s="286"/>
      <c r="UC457" s="286"/>
      <c r="UD457" s="286"/>
      <c r="UE457" s="286"/>
      <c r="UF457" s="286"/>
      <c r="UG457" s="286"/>
      <c r="UH457" s="286"/>
      <c r="UI457" s="286"/>
      <c r="UJ457" s="286"/>
      <c r="UK457" s="286"/>
      <c r="UL457" s="286"/>
      <c r="UM457" s="286"/>
      <c r="UN457" s="286"/>
      <c r="UO457" s="286"/>
      <c r="UP457" s="286"/>
      <c r="UQ457" s="286"/>
      <c r="UR457" s="286"/>
      <c r="US457" s="286"/>
      <c r="UT457" s="286"/>
      <c r="UU457" s="286"/>
      <c r="UV457" s="286"/>
      <c r="UW457" s="286"/>
      <c r="UX457" s="286"/>
      <c r="UY457" s="286"/>
      <c r="UZ457" s="286"/>
      <c r="VA457" s="286"/>
      <c r="VB457" s="286"/>
      <c r="VC457" s="286"/>
      <c r="VD457" s="286"/>
      <c r="VE457" s="286"/>
      <c r="VF457" s="286"/>
      <c r="VG457" s="286"/>
      <c r="VH457" s="286"/>
      <c r="VI457" s="286"/>
      <c r="VJ457" s="286"/>
      <c r="VK457" s="286"/>
      <c r="VL457" s="286"/>
      <c r="VM457" s="286"/>
      <c r="VN457" s="286"/>
      <c r="VO457" s="286"/>
      <c r="VP457" s="286"/>
      <c r="VQ457" s="286"/>
      <c r="VR457" s="286"/>
      <c r="VS457" s="286"/>
      <c r="VT457" s="286"/>
      <c r="VU457" s="286"/>
      <c r="VV457" s="286"/>
      <c r="VW457" s="286"/>
      <c r="VX457" s="286"/>
      <c r="VY457" s="286"/>
      <c r="VZ457" s="286"/>
      <c r="WA457" s="286"/>
      <c r="WB457" s="286"/>
      <c r="WC457" s="286"/>
    </row>
    <row r="458" spans="1:601" s="285" customFormat="1" ht="53.25" customHeight="1">
      <c r="A458" s="1073"/>
      <c r="B458" s="676" t="s">
        <v>1099</v>
      </c>
      <c r="C458" s="650" t="s">
        <v>1100</v>
      </c>
      <c r="D458" s="652" t="s">
        <v>1059</v>
      </c>
      <c r="E458" s="677" t="s">
        <v>1101</v>
      </c>
      <c r="F458" s="646" t="s">
        <v>60</v>
      </c>
      <c r="G458" s="657">
        <v>45168</v>
      </c>
      <c r="H458" s="646" t="s">
        <v>31</v>
      </c>
      <c r="I458" s="386" t="s">
        <v>501</v>
      </c>
      <c r="J458" s="386" t="s">
        <v>32</v>
      </c>
      <c r="K458" s="386" t="s">
        <v>1102</v>
      </c>
      <c r="L458" s="386" t="s">
        <v>35</v>
      </c>
      <c r="M458" s="284">
        <f t="shared" ref="M458:R458" si="31">M459</f>
        <v>1080660</v>
      </c>
      <c r="N458" s="284">
        <f t="shared" si="31"/>
        <v>1067636</v>
      </c>
      <c r="O458" s="284">
        <f t="shared" si="31"/>
        <v>0</v>
      </c>
      <c r="P458" s="284">
        <f t="shared" si="31"/>
        <v>0</v>
      </c>
      <c r="Q458" s="284">
        <f t="shared" si="31"/>
        <v>0</v>
      </c>
      <c r="R458" s="284">
        <f t="shared" si="31"/>
        <v>0</v>
      </c>
      <c r="S458" s="535"/>
      <c r="BA458" s="286"/>
      <c r="BB458" s="286"/>
      <c r="BC458" s="286"/>
      <c r="BD458" s="286"/>
      <c r="BE458" s="286"/>
      <c r="BF458" s="286"/>
      <c r="BG458" s="286"/>
      <c r="BH458" s="286"/>
      <c r="BI458" s="286"/>
      <c r="BJ458" s="286"/>
      <c r="BK458" s="286"/>
      <c r="BL458" s="286"/>
      <c r="BM458" s="286"/>
      <c r="BN458" s="286"/>
      <c r="BO458" s="286"/>
      <c r="BP458" s="286"/>
      <c r="BQ458" s="286"/>
      <c r="BR458" s="286"/>
      <c r="BS458" s="286"/>
      <c r="BT458" s="286"/>
      <c r="BU458" s="286"/>
      <c r="BV458" s="286"/>
      <c r="BW458" s="286"/>
      <c r="BX458" s="286"/>
      <c r="BY458" s="286"/>
      <c r="BZ458" s="286"/>
      <c r="CA458" s="286"/>
      <c r="CB458" s="286"/>
      <c r="CC458" s="286"/>
      <c r="CD458" s="286"/>
      <c r="CE458" s="286"/>
      <c r="CF458" s="286"/>
      <c r="CG458" s="286"/>
      <c r="CH458" s="286"/>
      <c r="CI458" s="286"/>
      <c r="CJ458" s="286"/>
      <c r="CK458" s="286"/>
      <c r="CL458" s="286"/>
      <c r="CM458" s="286"/>
      <c r="CN458" s="286"/>
      <c r="CO458" s="286"/>
      <c r="CP458" s="286"/>
      <c r="CQ458" s="286"/>
      <c r="CR458" s="286"/>
      <c r="CS458" s="286"/>
      <c r="CT458" s="286"/>
      <c r="CU458" s="286"/>
      <c r="CV458" s="286"/>
      <c r="CW458" s="286"/>
      <c r="CX458" s="286"/>
      <c r="CY458" s="286"/>
      <c r="CZ458" s="286"/>
      <c r="DA458" s="286"/>
      <c r="DB458" s="286"/>
      <c r="DC458" s="286"/>
      <c r="DD458" s="286"/>
      <c r="DE458" s="286"/>
      <c r="DF458" s="286"/>
      <c r="DG458" s="286"/>
      <c r="DH458" s="286"/>
      <c r="DI458" s="286"/>
      <c r="DJ458" s="286"/>
      <c r="DK458" s="286"/>
      <c r="DL458" s="286"/>
      <c r="DM458" s="286"/>
      <c r="DN458" s="286"/>
      <c r="DO458" s="286"/>
      <c r="DP458" s="286"/>
      <c r="DQ458" s="286"/>
      <c r="DR458" s="286"/>
      <c r="DS458" s="286"/>
      <c r="DT458" s="286"/>
      <c r="DU458" s="286"/>
      <c r="DV458" s="286"/>
      <c r="DW458" s="286"/>
      <c r="DX458" s="286"/>
      <c r="DY458" s="286"/>
      <c r="DZ458" s="286"/>
      <c r="EA458" s="286"/>
      <c r="EB458" s="286"/>
      <c r="EC458" s="286"/>
      <c r="ED458" s="286"/>
      <c r="EE458" s="286"/>
      <c r="EF458" s="286"/>
      <c r="EG458" s="286"/>
      <c r="EH458" s="286"/>
      <c r="EI458" s="286"/>
      <c r="EJ458" s="286"/>
      <c r="EK458" s="286"/>
      <c r="EL458" s="286"/>
      <c r="EM458" s="286"/>
      <c r="EN458" s="286"/>
      <c r="EO458" s="286"/>
      <c r="EP458" s="286"/>
      <c r="EQ458" s="286"/>
      <c r="ER458" s="286"/>
      <c r="ES458" s="286"/>
      <c r="ET458" s="286"/>
      <c r="EU458" s="286"/>
      <c r="EV458" s="286"/>
      <c r="EW458" s="286"/>
      <c r="EX458" s="286"/>
      <c r="EY458" s="286"/>
      <c r="EZ458" s="286"/>
      <c r="FA458" s="286"/>
      <c r="FB458" s="286"/>
      <c r="FC458" s="286"/>
      <c r="FD458" s="286"/>
      <c r="FE458" s="286"/>
      <c r="FF458" s="286"/>
      <c r="FG458" s="286"/>
      <c r="FH458" s="286"/>
      <c r="FI458" s="286"/>
      <c r="FJ458" s="286"/>
      <c r="FK458" s="286"/>
      <c r="FL458" s="286"/>
      <c r="FM458" s="286"/>
      <c r="FN458" s="286"/>
      <c r="FO458" s="286"/>
      <c r="FP458" s="286"/>
      <c r="FQ458" s="286"/>
      <c r="FR458" s="286"/>
      <c r="FS458" s="286"/>
      <c r="FT458" s="286"/>
      <c r="FU458" s="286"/>
      <c r="FV458" s="286"/>
      <c r="FW458" s="286"/>
      <c r="FX458" s="286"/>
      <c r="FY458" s="286"/>
      <c r="FZ458" s="286"/>
      <c r="GA458" s="286"/>
      <c r="GB458" s="286"/>
      <c r="GC458" s="286"/>
      <c r="GD458" s="286"/>
      <c r="GE458" s="286"/>
      <c r="GF458" s="286"/>
      <c r="GG458" s="286"/>
      <c r="GH458" s="286"/>
      <c r="GI458" s="286"/>
      <c r="GJ458" s="286"/>
      <c r="GK458" s="286"/>
      <c r="GL458" s="286"/>
      <c r="GM458" s="286"/>
      <c r="GN458" s="286"/>
      <c r="GO458" s="286"/>
      <c r="GP458" s="286"/>
      <c r="GQ458" s="286"/>
      <c r="GR458" s="286"/>
      <c r="GS458" s="286"/>
      <c r="GT458" s="286"/>
      <c r="GU458" s="286"/>
      <c r="GV458" s="286"/>
      <c r="GW458" s="286"/>
      <c r="GX458" s="286"/>
      <c r="GY458" s="286"/>
      <c r="GZ458" s="286"/>
      <c r="HA458" s="286"/>
      <c r="HB458" s="286"/>
      <c r="HC458" s="286"/>
      <c r="HD458" s="286"/>
      <c r="HE458" s="286"/>
      <c r="HF458" s="286"/>
      <c r="HG458" s="286"/>
      <c r="HH458" s="286"/>
      <c r="HI458" s="286"/>
      <c r="HJ458" s="286"/>
      <c r="HK458" s="286"/>
      <c r="HL458" s="286"/>
      <c r="HM458" s="286"/>
      <c r="HN458" s="286"/>
      <c r="HO458" s="286"/>
      <c r="HP458" s="286"/>
      <c r="HQ458" s="286"/>
      <c r="HR458" s="286"/>
      <c r="HS458" s="286"/>
      <c r="HT458" s="286"/>
      <c r="HU458" s="286"/>
      <c r="HV458" s="286"/>
      <c r="HW458" s="286"/>
      <c r="HX458" s="286"/>
      <c r="HY458" s="286"/>
      <c r="HZ458" s="286"/>
      <c r="IA458" s="286"/>
      <c r="IB458" s="286"/>
      <c r="IC458" s="286"/>
      <c r="ID458" s="286"/>
      <c r="IE458" s="286"/>
      <c r="IF458" s="286"/>
      <c r="IG458" s="286"/>
      <c r="IH458" s="286"/>
      <c r="II458" s="286"/>
      <c r="IJ458" s="286"/>
      <c r="IK458" s="286"/>
      <c r="IL458" s="286"/>
      <c r="IM458" s="286"/>
      <c r="IN458" s="286"/>
      <c r="IO458" s="286"/>
      <c r="IP458" s="286"/>
      <c r="IQ458" s="286"/>
      <c r="IR458" s="286"/>
      <c r="IS458" s="286"/>
      <c r="IT458" s="286"/>
      <c r="IU458" s="286"/>
      <c r="IV458" s="286"/>
      <c r="IW458" s="286"/>
      <c r="IX458" s="286"/>
      <c r="IY458" s="286"/>
      <c r="IZ458" s="286"/>
      <c r="JA458" s="286"/>
      <c r="JB458" s="286"/>
      <c r="JC458" s="286"/>
      <c r="JD458" s="286"/>
      <c r="JE458" s="286"/>
      <c r="JF458" s="286"/>
      <c r="JG458" s="286"/>
      <c r="JH458" s="286"/>
      <c r="JI458" s="286"/>
      <c r="JJ458" s="286"/>
      <c r="JK458" s="286"/>
      <c r="JL458" s="286"/>
      <c r="JM458" s="286"/>
      <c r="JN458" s="286"/>
      <c r="JO458" s="286"/>
      <c r="JP458" s="286"/>
      <c r="JQ458" s="286"/>
      <c r="JR458" s="286"/>
      <c r="JS458" s="286"/>
      <c r="JT458" s="286"/>
      <c r="JU458" s="286"/>
      <c r="JV458" s="286"/>
      <c r="JW458" s="286"/>
      <c r="JX458" s="286"/>
      <c r="JY458" s="286"/>
      <c r="JZ458" s="286"/>
      <c r="KA458" s="286"/>
      <c r="KB458" s="286"/>
      <c r="KC458" s="286"/>
      <c r="KD458" s="286"/>
      <c r="KE458" s="286"/>
      <c r="KF458" s="286"/>
      <c r="KG458" s="286"/>
      <c r="KH458" s="286"/>
      <c r="KI458" s="286"/>
      <c r="KJ458" s="286"/>
      <c r="KK458" s="286"/>
      <c r="KL458" s="286"/>
      <c r="KM458" s="286"/>
      <c r="KN458" s="286"/>
      <c r="KO458" s="286"/>
      <c r="KP458" s="286"/>
      <c r="KQ458" s="286"/>
      <c r="KR458" s="286"/>
      <c r="KS458" s="286"/>
      <c r="KT458" s="286"/>
      <c r="KU458" s="286"/>
      <c r="KV458" s="286"/>
      <c r="KW458" s="286"/>
      <c r="KX458" s="286"/>
      <c r="KY458" s="286"/>
      <c r="KZ458" s="286"/>
      <c r="LA458" s="286"/>
      <c r="LB458" s="286"/>
      <c r="LC458" s="286"/>
      <c r="LD458" s="286"/>
      <c r="LE458" s="286"/>
      <c r="LF458" s="286"/>
      <c r="LG458" s="286"/>
      <c r="LH458" s="286"/>
      <c r="LI458" s="286"/>
      <c r="LJ458" s="286"/>
      <c r="LK458" s="286"/>
      <c r="LL458" s="286"/>
      <c r="LM458" s="286"/>
      <c r="LN458" s="286"/>
      <c r="LO458" s="286"/>
      <c r="LP458" s="286"/>
      <c r="LQ458" s="286"/>
      <c r="LR458" s="286"/>
      <c r="LS458" s="286"/>
      <c r="LT458" s="286"/>
      <c r="LU458" s="286"/>
      <c r="LV458" s="286"/>
      <c r="LW458" s="286"/>
      <c r="LX458" s="286"/>
      <c r="LY458" s="286"/>
      <c r="LZ458" s="286"/>
      <c r="MA458" s="286"/>
      <c r="MB458" s="286"/>
      <c r="MC458" s="286"/>
      <c r="MD458" s="286"/>
      <c r="ME458" s="286"/>
      <c r="MF458" s="286"/>
      <c r="MG458" s="286"/>
      <c r="MH458" s="286"/>
      <c r="MI458" s="286"/>
      <c r="MJ458" s="286"/>
      <c r="MK458" s="286"/>
      <c r="ML458" s="286"/>
      <c r="MM458" s="286"/>
      <c r="MN458" s="286"/>
      <c r="MO458" s="286"/>
      <c r="MP458" s="286"/>
      <c r="MQ458" s="286"/>
      <c r="MR458" s="286"/>
      <c r="MS458" s="286"/>
      <c r="MT458" s="286"/>
      <c r="MU458" s="286"/>
      <c r="MV458" s="286"/>
      <c r="MW458" s="286"/>
      <c r="MX458" s="286"/>
      <c r="MY458" s="286"/>
      <c r="MZ458" s="286"/>
      <c r="NA458" s="286"/>
      <c r="NB458" s="286"/>
      <c r="NC458" s="286"/>
      <c r="ND458" s="286"/>
      <c r="NE458" s="286"/>
      <c r="NF458" s="286"/>
      <c r="NG458" s="286"/>
      <c r="NH458" s="286"/>
      <c r="NI458" s="286"/>
      <c r="NJ458" s="286"/>
      <c r="NK458" s="286"/>
      <c r="NL458" s="286"/>
      <c r="NM458" s="286"/>
      <c r="NN458" s="286"/>
      <c r="NO458" s="286"/>
      <c r="NP458" s="286"/>
      <c r="NQ458" s="286"/>
      <c r="NR458" s="286"/>
      <c r="NS458" s="286"/>
      <c r="NT458" s="286"/>
      <c r="NU458" s="286"/>
      <c r="NV458" s="286"/>
      <c r="NW458" s="286"/>
      <c r="NX458" s="286"/>
      <c r="NY458" s="286"/>
      <c r="NZ458" s="286"/>
      <c r="OA458" s="286"/>
      <c r="OB458" s="286"/>
      <c r="OC458" s="286"/>
      <c r="OD458" s="286"/>
      <c r="OE458" s="286"/>
      <c r="OF458" s="286"/>
      <c r="OG458" s="286"/>
      <c r="OH458" s="286"/>
      <c r="OI458" s="286"/>
      <c r="OJ458" s="286"/>
      <c r="OK458" s="286"/>
      <c r="OL458" s="286"/>
      <c r="OM458" s="286"/>
      <c r="ON458" s="286"/>
      <c r="OO458" s="286"/>
      <c r="OP458" s="286"/>
      <c r="OQ458" s="286"/>
      <c r="OR458" s="286"/>
      <c r="OS458" s="286"/>
      <c r="OT458" s="286"/>
      <c r="OU458" s="286"/>
      <c r="OV458" s="286"/>
      <c r="OW458" s="286"/>
      <c r="OX458" s="286"/>
      <c r="OY458" s="286"/>
      <c r="OZ458" s="286"/>
      <c r="PA458" s="286"/>
      <c r="PB458" s="286"/>
      <c r="PC458" s="286"/>
      <c r="PD458" s="286"/>
      <c r="PE458" s="286"/>
      <c r="PF458" s="286"/>
      <c r="PG458" s="286"/>
      <c r="PH458" s="286"/>
      <c r="PI458" s="286"/>
      <c r="PJ458" s="286"/>
      <c r="PK458" s="286"/>
      <c r="PL458" s="286"/>
      <c r="PM458" s="286"/>
      <c r="PN458" s="286"/>
      <c r="PO458" s="286"/>
      <c r="PP458" s="286"/>
      <c r="PQ458" s="286"/>
      <c r="PR458" s="286"/>
      <c r="PS458" s="286"/>
      <c r="PT458" s="286"/>
      <c r="PU458" s="286"/>
      <c r="PV458" s="286"/>
      <c r="PW458" s="286"/>
      <c r="PX458" s="286"/>
      <c r="PY458" s="286"/>
      <c r="PZ458" s="286"/>
      <c r="QA458" s="286"/>
      <c r="QB458" s="286"/>
      <c r="QC458" s="286"/>
      <c r="QD458" s="286"/>
      <c r="QE458" s="286"/>
      <c r="QF458" s="286"/>
      <c r="QG458" s="286"/>
      <c r="QH458" s="286"/>
      <c r="QI458" s="286"/>
      <c r="QJ458" s="286"/>
      <c r="QK458" s="286"/>
      <c r="QL458" s="286"/>
      <c r="QM458" s="286"/>
      <c r="QN458" s="286"/>
      <c r="QO458" s="286"/>
      <c r="QP458" s="286"/>
      <c r="QQ458" s="286"/>
      <c r="QR458" s="286"/>
      <c r="QS458" s="286"/>
      <c r="QT458" s="286"/>
      <c r="QU458" s="286"/>
      <c r="QV458" s="286"/>
      <c r="QW458" s="286"/>
      <c r="QX458" s="286"/>
      <c r="QY458" s="286"/>
      <c r="QZ458" s="286"/>
      <c r="RA458" s="286"/>
      <c r="RB458" s="286"/>
      <c r="RC458" s="286"/>
      <c r="RD458" s="286"/>
      <c r="RE458" s="286"/>
      <c r="RF458" s="286"/>
      <c r="RG458" s="286"/>
      <c r="RH458" s="286"/>
      <c r="RI458" s="286"/>
      <c r="RJ458" s="286"/>
      <c r="RK458" s="286"/>
      <c r="RL458" s="286"/>
      <c r="RM458" s="286"/>
      <c r="RN458" s="286"/>
      <c r="RO458" s="286"/>
      <c r="RP458" s="286"/>
      <c r="RQ458" s="286"/>
      <c r="RR458" s="286"/>
      <c r="RS458" s="286"/>
      <c r="RT458" s="286"/>
      <c r="RU458" s="286"/>
      <c r="RV458" s="286"/>
      <c r="RW458" s="286"/>
      <c r="RX458" s="286"/>
      <c r="RY458" s="286"/>
      <c r="RZ458" s="286"/>
      <c r="SA458" s="286"/>
      <c r="SB458" s="286"/>
      <c r="SC458" s="286"/>
      <c r="SD458" s="286"/>
      <c r="SE458" s="286"/>
      <c r="SF458" s="286"/>
      <c r="SG458" s="286"/>
      <c r="SH458" s="286"/>
      <c r="SI458" s="286"/>
      <c r="SJ458" s="286"/>
      <c r="SK458" s="286"/>
      <c r="SL458" s="286"/>
      <c r="SM458" s="286"/>
      <c r="SN458" s="286"/>
      <c r="SO458" s="286"/>
      <c r="SP458" s="286"/>
      <c r="SQ458" s="286"/>
      <c r="SR458" s="286"/>
      <c r="SS458" s="286"/>
      <c r="ST458" s="286"/>
      <c r="SU458" s="286"/>
      <c r="SV458" s="286"/>
      <c r="SW458" s="286"/>
      <c r="SX458" s="286"/>
      <c r="SY458" s="286"/>
      <c r="SZ458" s="286"/>
      <c r="TA458" s="286"/>
      <c r="TB458" s="286"/>
      <c r="TC458" s="286"/>
      <c r="TD458" s="286"/>
      <c r="TE458" s="286"/>
      <c r="TF458" s="286"/>
      <c r="TG458" s="286"/>
      <c r="TH458" s="286"/>
      <c r="TI458" s="286"/>
      <c r="TJ458" s="286"/>
      <c r="TK458" s="286"/>
      <c r="TL458" s="286"/>
      <c r="TM458" s="286"/>
      <c r="TN458" s="286"/>
      <c r="TO458" s="286"/>
      <c r="TP458" s="286"/>
      <c r="TQ458" s="286"/>
      <c r="TR458" s="286"/>
      <c r="TS458" s="286"/>
      <c r="TT458" s="286"/>
      <c r="TU458" s="286"/>
      <c r="TV458" s="286"/>
      <c r="TW458" s="286"/>
      <c r="TX458" s="286"/>
      <c r="TY458" s="286"/>
      <c r="TZ458" s="286"/>
      <c r="UA458" s="286"/>
      <c r="UB458" s="286"/>
      <c r="UC458" s="286"/>
      <c r="UD458" s="286"/>
      <c r="UE458" s="286"/>
      <c r="UF458" s="286"/>
      <c r="UG458" s="286"/>
      <c r="UH458" s="286"/>
      <c r="UI458" s="286"/>
      <c r="UJ458" s="286"/>
      <c r="UK458" s="286"/>
      <c r="UL458" s="286"/>
      <c r="UM458" s="286"/>
      <c r="UN458" s="286"/>
      <c r="UO458" s="286"/>
      <c r="UP458" s="286"/>
      <c r="UQ458" s="286"/>
      <c r="UR458" s="286"/>
      <c r="US458" s="286"/>
      <c r="UT458" s="286"/>
      <c r="UU458" s="286"/>
      <c r="UV458" s="286"/>
      <c r="UW458" s="286"/>
      <c r="UX458" s="286"/>
      <c r="UY458" s="286"/>
      <c r="UZ458" s="286"/>
      <c r="VA458" s="286"/>
      <c r="VB458" s="286"/>
      <c r="VC458" s="286"/>
      <c r="VD458" s="286"/>
      <c r="VE458" s="286"/>
      <c r="VF458" s="286"/>
      <c r="VG458" s="286"/>
      <c r="VH458" s="286"/>
      <c r="VI458" s="286"/>
      <c r="VJ458" s="286"/>
      <c r="VK458" s="286"/>
      <c r="VL458" s="286"/>
      <c r="VM458" s="286"/>
      <c r="VN458" s="286"/>
      <c r="VO458" s="286"/>
      <c r="VP458" s="286"/>
      <c r="VQ458" s="286"/>
      <c r="VR458" s="286"/>
      <c r="VS458" s="286"/>
      <c r="VT458" s="286"/>
      <c r="VU458" s="286"/>
      <c r="VV458" s="286"/>
      <c r="VW458" s="286"/>
      <c r="VX458" s="286"/>
      <c r="VY458" s="286"/>
      <c r="VZ458" s="286"/>
      <c r="WA458" s="286"/>
      <c r="WB458" s="286"/>
      <c r="WC458" s="286"/>
    </row>
    <row r="459" spans="1:601" s="285" customFormat="1" ht="61.5" customHeight="1">
      <c r="A459" s="1073"/>
      <c r="B459" s="649"/>
      <c r="C459" s="669"/>
      <c r="D459" s="653"/>
      <c r="E459" s="678"/>
      <c r="F459" s="656"/>
      <c r="G459" s="656"/>
      <c r="H459" s="656"/>
      <c r="I459" s="309" t="s">
        <v>501</v>
      </c>
      <c r="J459" s="309" t="s">
        <v>32</v>
      </c>
      <c r="K459" s="309" t="s">
        <v>1102</v>
      </c>
      <c r="L459" s="309" t="s">
        <v>642</v>
      </c>
      <c r="M459" s="288">
        <v>1080660</v>
      </c>
      <c r="N459" s="288">
        <v>1067636</v>
      </c>
      <c r="O459" s="289"/>
      <c r="P459" s="289"/>
      <c r="Q459" s="290"/>
      <c r="R459" s="290"/>
      <c r="S459" s="528">
        <v>3</v>
      </c>
      <c r="BA459" s="286"/>
      <c r="BB459" s="286"/>
      <c r="BC459" s="286"/>
      <c r="BD459" s="286"/>
      <c r="BE459" s="286"/>
      <c r="BF459" s="286"/>
      <c r="BG459" s="286"/>
      <c r="BH459" s="286"/>
      <c r="BI459" s="286"/>
      <c r="BJ459" s="286"/>
      <c r="BK459" s="286"/>
      <c r="BL459" s="286"/>
      <c r="BM459" s="286"/>
      <c r="BN459" s="286"/>
      <c r="BO459" s="286"/>
      <c r="BP459" s="286"/>
      <c r="BQ459" s="286"/>
      <c r="BR459" s="286"/>
      <c r="BS459" s="286"/>
      <c r="BT459" s="286"/>
      <c r="BU459" s="286"/>
      <c r="BV459" s="286"/>
      <c r="BW459" s="286"/>
      <c r="BX459" s="286"/>
      <c r="BY459" s="286"/>
      <c r="BZ459" s="286"/>
      <c r="CA459" s="286"/>
      <c r="CB459" s="286"/>
      <c r="CC459" s="286"/>
      <c r="CD459" s="286"/>
      <c r="CE459" s="286"/>
      <c r="CF459" s="286"/>
      <c r="CG459" s="286"/>
      <c r="CH459" s="286"/>
      <c r="CI459" s="286"/>
      <c r="CJ459" s="286"/>
      <c r="CK459" s="286"/>
      <c r="CL459" s="286"/>
      <c r="CM459" s="286"/>
      <c r="CN459" s="286"/>
      <c r="CO459" s="286"/>
      <c r="CP459" s="286"/>
      <c r="CQ459" s="286"/>
      <c r="CR459" s="286"/>
      <c r="CS459" s="286"/>
      <c r="CT459" s="286"/>
      <c r="CU459" s="286"/>
      <c r="CV459" s="286"/>
      <c r="CW459" s="286"/>
      <c r="CX459" s="286"/>
      <c r="CY459" s="286"/>
      <c r="CZ459" s="286"/>
      <c r="DA459" s="286"/>
      <c r="DB459" s="286"/>
      <c r="DC459" s="286"/>
      <c r="DD459" s="286"/>
      <c r="DE459" s="286"/>
      <c r="DF459" s="286"/>
      <c r="DG459" s="286"/>
      <c r="DH459" s="286"/>
      <c r="DI459" s="286"/>
      <c r="DJ459" s="286"/>
      <c r="DK459" s="286"/>
      <c r="DL459" s="286"/>
      <c r="DM459" s="286"/>
      <c r="DN459" s="286"/>
      <c r="DO459" s="286"/>
      <c r="DP459" s="286"/>
      <c r="DQ459" s="286"/>
      <c r="DR459" s="286"/>
      <c r="DS459" s="286"/>
      <c r="DT459" s="286"/>
      <c r="DU459" s="286"/>
      <c r="DV459" s="286"/>
      <c r="DW459" s="286"/>
      <c r="DX459" s="286"/>
      <c r="DY459" s="286"/>
      <c r="DZ459" s="286"/>
      <c r="EA459" s="286"/>
      <c r="EB459" s="286"/>
      <c r="EC459" s="286"/>
      <c r="ED459" s="286"/>
      <c r="EE459" s="286"/>
      <c r="EF459" s="286"/>
      <c r="EG459" s="286"/>
      <c r="EH459" s="286"/>
      <c r="EI459" s="286"/>
      <c r="EJ459" s="286"/>
      <c r="EK459" s="286"/>
      <c r="EL459" s="286"/>
      <c r="EM459" s="286"/>
      <c r="EN459" s="286"/>
      <c r="EO459" s="286"/>
      <c r="EP459" s="286"/>
      <c r="EQ459" s="286"/>
      <c r="ER459" s="286"/>
      <c r="ES459" s="286"/>
      <c r="ET459" s="286"/>
      <c r="EU459" s="286"/>
      <c r="EV459" s="286"/>
      <c r="EW459" s="286"/>
      <c r="EX459" s="286"/>
      <c r="EY459" s="286"/>
      <c r="EZ459" s="286"/>
      <c r="FA459" s="286"/>
      <c r="FB459" s="286"/>
      <c r="FC459" s="286"/>
      <c r="FD459" s="286"/>
      <c r="FE459" s="286"/>
      <c r="FF459" s="286"/>
      <c r="FG459" s="286"/>
      <c r="FH459" s="286"/>
      <c r="FI459" s="286"/>
      <c r="FJ459" s="286"/>
      <c r="FK459" s="286"/>
      <c r="FL459" s="286"/>
      <c r="FM459" s="286"/>
      <c r="FN459" s="286"/>
      <c r="FO459" s="286"/>
      <c r="FP459" s="286"/>
      <c r="FQ459" s="286"/>
      <c r="FR459" s="286"/>
      <c r="FS459" s="286"/>
      <c r="FT459" s="286"/>
      <c r="FU459" s="286"/>
      <c r="FV459" s="286"/>
      <c r="FW459" s="286"/>
      <c r="FX459" s="286"/>
      <c r="FY459" s="286"/>
      <c r="FZ459" s="286"/>
      <c r="GA459" s="286"/>
      <c r="GB459" s="286"/>
      <c r="GC459" s="286"/>
      <c r="GD459" s="286"/>
      <c r="GE459" s="286"/>
      <c r="GF459" s="286"/>
      <c r="GG459" s="286"/>
      <c r="GH459" s="286"/>
      <c r="GI459" s="286"/>
      <c r="GJ459" s="286"/>
      <c r="GK459" s="286"/>
      <c r="GL459" s="286"/>
      <c r="GM459" s="286"/>
      <c r="GN459" s="286"/>
      <c r="GO459" s="286"/>
      <c r="GP459" s="286"/>
      <c r="GQ459" s="286"/>
      <c r="GR459" s="286"/>
      <c r="GS459" s="286"/>
      <c r="GT459" s="286"/>
      <c r="GU459" s="286"/>
      <c r="GV459" s="286"/>
      <c r="GW459" s="286"/>
      <c r="GX459" s="286"/>
      <c r="GY459" s="286"/>
      <c r="GZ459" s="286"/>
      <c r="HA459" s="286"/>
      <c r="HB459" s="286"/>
      <c r="HC459" s="286"/>
      <c r="HD459" s="286"/>
      <c r="HE459" s="286"/>
      <c r="HF459" s="286"/>
      <c r="HG459" s="286"/>
      <c r="HH459" s="286"/>
      <c r="HI459" s="286"/>
      <c r="HJ459" s="286"/>
      <c r="HK459" s="286"/>
      <c r="HL459" s="286"/>
      <c r="HM459" s="286"/>
      <c r="HN459" s="286"/>
      <c r="HO459" s="286"/>
      <c r="HP459" s="286"/>
      <c r="HQ459" s="286"/>
      <c r="HR459" s="286"/>
      <c r="HS459" s="286"/>
      <c r="HT459" s="286"/>
      <c r="HU459" s="286"/>
      <c r="HV459" s="286"/>
      <c r="HW459" s="286"/>
      <c r="HX459" s="286"/>
      <c r="HY459" s="286"/>
      <c r="HZ459" s="286"/>
      <c r="IA459" s="286"/>
      <c r="IB459" s="286"/>
      <c r="IC459" s="286"/>
      <c r="ID459" s="286"/>
      <c r="IE459" s="286"/>
      <c r="IF459" s="286"/>
      <c r="IG459" s="286"/>
      <c r="IH459" s="286"/>
      <c r="II459" s="286"/>
      <c r="IJ459" s="286"/>
      <c r="IK459" s="286"/>
      <c r="IL459" s="286"/>
      <c r="IM459" s="286"/>
      <c r="IN459" s="286"/>
      <c r="IO459" s="286"/>
      <c r="IP459" s="286"/>
      <c r="IQ459" s="286"/>
      <c r="IR459" s="286"/>
      <c r="IS459" s="286"/>
      <c r="IT459" s="286"/>
      <c r="IU459" s="286"/>
      <c r="IV459" s="286"/>
      <c r="IW459" s="286"/>
      <c r="IX459" s="286"/>
      <c r="IY459" s="286"/>
      <c r="IZ459" s="286"/>
      <c r="JA459" s="286"/>
      <c r="JB459" s="286"/>
      <c r="JC459" s="286"/>
      <c r="JD459" s="286"/>
      <c r="JE459" s="286"/>
      <c r="JF459" s="286"/>
      <c r="JG459" s="286"/>
      <c r="JH459" s="286"/>
      <c r="JI459" s="286"/>
      <c r="JJ459" s="286"/>
      <c r="JK459" s="286"/>
      <c r="JL459" s="286"/>
      <c r="JM459" s="286"/>
      <c r="JN459" s="286"/>
      <c r="JO459" s="286"/>
      <c r="JP459" s="286"/>
      <c r="JQ459" s="286"/>
      <c r="JR459" s="286"/>
      <c r="JS459" s="286"/>
      <c r="JT459" s="286"/>
      <c r="JU459" s="286"/>
      <c r="JV459" s="286"/>
      <c r="JW459" s="286"/>
      <c r="JX459" s="286"/>
      <c r="JY459" s="286"/>
      <c r="JZ459" s="286"/>
      <c r="KA459" s="286"/>
      <c r="KB459" s="286"/>
      <c r="KC459" s="286"/>
      <c r="KD459" s="286"/>
      <c r="KE459" s="286"/>
      <c r="KF459" s="286"/>
      <c r="KG459" s="286"/>
      <c r="KH459" s="286"/>
      <c r="KI459" s="286"/>
      <c r="KJ459" s="286"/>
      <c r="KK459" s="286"/>
      <c r="KL459" s="286"/>
      <c r="KM459" s="286"/>
      <c r="KN459" s="286"/>
      <c r="KO459" s="286"/>
      <c r="KP459" s="286"/>
      <c r="KQ459" s="286"/>
      <c r="KR459" s="286"/>
      <c r="KS459" s="286"/>
      <c r="KT459" s="286"/>
      <c r="KU459" s="286"/>
      <c r="KV459" s="286"/>
      <c r="KW459" s="286"/>
      <c r="KX459" s="286"/>
      <c r="KY459" s="286"/>
      <c r="KZ459" s="286"/>
      <c r="LA459" s="286"/>
      <c r="LB459" s="286"/>
      <c r="LC459" s="286"/>
      <c r="LD459" s="286"/>
      <c r="LE459" s="286"/>
      <c r="LF459" s="286"/>
      <c r="LG459" s="286"/>
      <c r="LH459" s="286"/>
      <c r="LI459" s="286"/>
      <c r="LJ459" s="286"/>
      <c r="LK459" s="286"/>
      <c r="LL459" s="286"/>
      <c r="LM459" s="286"/>
      <c r="LN459" s="286"/>
      <c r="LO459" s="286"/>
      <c r="LP459" s="286"/>
      <c r="LQ459" s="286"/>
      <c r="LR459" s="286"/>
      <c r="LS459" s="286"/>
      <c r="LT459" s="286"/>
      <c r="LU459" s="286"/>
      <c r="LV459" s="286"/>
      <c r="LW459" s="286"/>
      <c r="LX459" s="286"/>
      <c r="LY459" s="286"/>
      <c r="LZ459" s="286"/>
      <c r="MA459" s="286"/>
      <c r="MB459" s="286"/>
      <c r="MC459" s="286"/>
      <c r="MD459" s="286"/>
      <c r="ME459" s="286"/>
      <c r="MF459" s="286"/>
      <c r="MG459" s="286"/>
      <c r="MH459" s="286"/>
      <c r="MI459" s="286"/>
      <c r="MJ459" s="286"/>
      <c r="MK459" s="286"/>
      <c r="ML459" s="286"/>
      <c r="MM459" s="286"/>
      <c r="MN459" s="286"/>
      <c r="MO459" s="286"/>
      <c r="MP459" s="286"/>
      <c r="MQ459" s="286"/>
      <c r="MR459" s="286"/>
      <c r="MS459" s="286"/>
      <c r="MT459" s="286"/>
      <c r="MU459" s="286"/>
      <c r="MV459" s="286"/>
      <c r="MW459" s="286"/>
      <c r="MX459" s="286"/>
      <c r="MY459" s="286"/>
      <c r="MZ459" s="286"/>
      <c r="NA459" s="286"/>
      <c r="NB459" s="286"/>
      <c r="NC459" s="286"/>
      <c r="ND459" s="286"/>
      <c r="NE459" s="286"/>
      <c r="NF459" s="286"/>
      <c r="NG459" s="286"/>
      <c r="NH459" s="286"/>
      <c r="NI459" s="286"/>
      <c r="NJ459" s="286"/>
      <c r="NK459" s="286"/>
      <c r="NL459" s="286"/>
      <c r="NM459" s="286"/>
      <c r="NN459" s="286"/>
      <c r="NO459" s="286"/>
      <c r="NP459" s="286"/>
      <c r="NQ459" s="286"/>
      <c r="NR459" s="286"/>
      <c r="NS459" s="286"/>
      <c r="NT459" s="286"/>
      <c r="NU459" s="286"/>
      <c r="NV459" s="286"/>
      <c r="NW459" s="286"/>
      <c r="NX459" s="286"/>
      <c r="NY459" s="286"/>
      <c r="NZ459" s="286"/>
      <c r="OA459" s="286"/>
      <c r="OB459" s="286"/>
      <c r="OC459" s="286"/>
      <c r="OD459" s="286"/>
      <c r="OE459" s="286"/>
      <c r="OF459" s="286"/>
      <c r="OG459" s="286"/>
      <c r="OH459" s="286"/>
      <c r="OI459" s="286"/>
      <c r="OJ459" s="286"/>
      <c r="OK459" s="286"/>
      <c r="OL459" s="286"/>
      <c r="OM459" s="286"/>
      <c r="ON459" s="286"/>
      <c r="OO459" s="286"/>
      <c r="OP459" s="286"/>
      <c r="OQ459" s="286"/>
      <c r="OR459" s="286"/>
      <c r="OS459" s="286"/>
      <c r="OT459" s="286"/>
      <c r="OU459" s="286"/>
      <c r="OV459" s="286"/>
      <c r="OW459" s="286"/>
      <c r="OX459" s="286"/>
      <c r="OY459" s="286"/>
      <c r="OZ459" s="286"/>
      <c r="PA459" s="286"/>
      <c r="PB459" s="286"/>
      <c r="PC459" s="286"/>
      <c r="PD459" s="286"/>
      <c r="PE459" s="286"/>
      <c r="PF459" s="286"/>
      <c r="PG459" s="286"/>
      <c r="PH459" s="286"/>
      <c r="PI459" s="286"/>
      <c r="PJ459" s="286"/>
      <c r="PK459" s="286"/>
      <c r="PL459" s="286"/>
      <c r="PM459" s="286"/>
      <c r="PN459" s="286"/>
      <c r="PO459" s="286"/>
      <c r="PP459" s="286"/>
      <c r="PQ459" s="286"/>
      <c r="PR459" s="286"/>
      <c r="PS459" s="286"/>
      <c r="PT459" s="286"/>
      <c r="PU459" s="286"/>
      <c r="PV459" s="286"/>
      <c r="PW459" s="286"/>
      <c r="PX459" s="286"/>
      <c r="PY459" s="286"/>
      <c r="PZ459" s="286"/>
      <c r="QA459" s="286"/>
      <c r="QB459" s="286"/>
      <c r="QC459" s="286"/>
      <c r="QD459" s="286"/>
      <c r="QE459" s="286"/>
      <c r="QF459" s="286"/>
      <c r="QG459" s="286"/>
      <c r="QH459" s="286"/>
      <c r="QI459" s="286"/>
      <c r="QJ459" s="286"/>
      <c r="QK459" s="286"/>
      <c r="QL459" s="286"/>
      <c r="QM459" s="286"/>
      <c r="QN459" s="286"/>
      <c r="QO459" s="286"/>
      <c r="QP459" s="286"/>
      <c r="QQ459" s="286"/>
      <c r="QR459" s="286"/>
      <c r="QS459" s="286"/>
      <c r="QT459" s="286"/>
      <c r="QU459" s="286"/>
      <c r="QV459" s="286"/>
      <c r="QW459" s="286"/>
      <c r="QX459" s="286"/>
      <c r="QY459" s="286"/>
      <c r="QZ459" s="286"/>
      <c r="RA459" s="286"/>
      <c r="RB459" s="286"/>
      <c r="RC459" s="286"/>
      <c r="RD459" s="286"/>
      <c r="RE459" s="286"/>
      <c r="RF459" s="286"/>
      <c r="RG459" s="286"/>
      <c r="RH459" s="286"/>
      <c r="RI459" s="286"/>
      <c r="RJ459" s="286"/>
      <c r="RK459" s="286"/>
      <c r="RL459" s="286"/>
      <c r="RM459" s="286"/>
      <c r="RN459" s="286"/>
      <c r="RO459" s="286"/>
      <c r="RP459" s="286"/>
      <c r="RQ459" s="286"/>
      <c r="RR459" s="286"/>
      <c r="RS459" s="286"/>
      <c r="RT459" s="286"/>
      <c r="RU459" s="286"/>
      <c r="RV459" s="286"/>
      <c r="RW459" s="286"/>
      <c r="RX459" s="286"/>
      <c r="RY459" s="286"/>
      <c r="RZ459" s="286"/>
      <c r="SA459" s="286"/>
      <c r="SB459" s="286"/>
      <c r="SC459" s="286"/>
      <c r="SD459" s="286"/>
      <c r="SE459" s="286"/>
      <c r="SF459" s="286"/>
      <c r="SG459" s="286"/>
      <c r="SH459" s="286"/>
      <c r="SI459" s="286"/>
      <c r="SJ459" s="286"/>
      <c r="SK459" s="286"/>
      <c r="SL459" s="286"/>
      <c r="SM459" s="286"/>
      <c r="SN459" s="286"/>
      <c r="SO459" s="286"/>
      <c r="SP459" s="286"/>
      <c r="SQ459" s="286"/>
      <c r="SR459" s="286"/>
      <c r="SS459" s="286"/>
      <c r="ST459" s="286"/>
      <c r="SU459" s="286"/>
      <c r="SV459" s="286"/>
      <c r="SW459" s="286"/>
      <c r="SX459" s="286"/>
      <c r="SY459" s="286"/>
      <c r="SZ459" s="286"/>
      <c r="TA459" s="286"/>
      <c r="TB459" s="286"/>
      <c r="TC459" s="286"/>
      <c r="TD459" s="286"/>
      <c r="TE459" s="286"/>
      <c r="TF459" s="286"/>
      <c r="TG459" s="286"/>
      <c r="TH459" s="286"/>
      <c r="TI459" s="286"/>
      <c r="TJ459" s="286"/>
      <c r="TK459" s="286"/>
      <c r="TL459" s="286"/>
      <c r="TM459" s="286"/>
      <c r="TN459" s="286"/>
      <c r="TO459" s="286"/>
      <c r="TP459" s="286"/>
      <c r="TQ459" s="286"/>
      <c r="TR459" s="286"/>
      <c r="TS459" s="286"/>
      <c r="TT459" s="286"/>
      <c r="TU459" s="286"/>
      <c r="TV459" s="286"/>
      <c r="TW459" s="286"/>
      <c r="TX459" s="286"/>
      <c r="TY459" s="286"/>
      <c r="TZ459" s="286"/>
      <c r="UA459" s="286"/>
      <c r="UB459" s="286"/>
      <c r="UC459" s="286"/>
      <c r="UD459" s="286"/>
      <c r="UE459" s="286"/>
      <c r="UF459" s="286"/>
      <c r="UG459" s="286"/>
      <c r="UH459" s="286"/>
      <c r="UI459" s="286"/>
      <c r="UJ459" s="286"/>
      <c r="UK459" s="286"/>
      <c r="UL459" s="286"/>
      <c r="UM459" s="286"/>
      <c r="UN459" s="286"/>
      <c r="UO459" s="286"/>
      <c r="UP459" s="286"/>
      <c r="UQ459" s="286"/>
      <c r="UR459" s="286"/>
      <c r="US459" s="286"/>
      <c r="UT459" s="286"/>
      <c r="UU459" s="286"/>
      <c r="UV459" s="286"/>
      <c r="UW459" s="286"/>
      <c r="UX459" s="286"/>
      <c r="UY459" s="286"/>
      <c r="UZ459" s="286"/>
      <c r="VA459" s="286"/>
      <c r="VB459" s="286"/>
      <c r="VC459" s="286"/>
      <c r="VD459" s="286"/>
      <c r="VE459" s="286"/>
      <c r="VF459" s="286"/>
      <c r="VG459" s="286"/>
      <c r="VH459" s="286"/>
      <c r="VI459" s="286"/>
      <c r="VJ459" s="286"/>
      <c r="VK459" s="286"/>
      <c r="VL459" s="286"/>
      <c r="VM459" s="286"/>
      <c r="VN459" s="286"/>
      <c r="VO459" s="286"/>
      <c r="VP459" s="286"/>
      <c r="VQ459" s="286"/>
      <c r="VR459" s="286"/>
      <c r="VS459" s="286"/>
      <c r="VT459" s="286"/>
      <c r="VU459" s="286"/>
      <c r="VV459" s="286"/>
      <c r="VW459" s="286"/>
      <c r="VX459" s="286"/>
      <c r="VY459" s="286"/>
      <c r="VZ459" s="286"/>
      <c r="WA459" s="286"/>
      <c r="WB459" s="286"/>
      <c r="WC459" s="286"/>
    </row>
    <row r="460" spans="1:601" s="285" customFormat="1" ht="122.25" customHeight="1">
      <c r="A460" s="1073"/>
      <c r="B460" s="670" t="s">
        <v>1103</v>
      </c>
      <c r="C460" s="652" t="s">
        <v>1104</v>
      </c>
      <c r="D460" s="296" t="s">
        <v>1105</v>
      </c>
      <c r="E460" s="296" t="s">
        <v>1066</v>
      </c>
      <c r="F460" s="388" t="s">
        <v>60</v>
      </c>
      <c r="G460" s="389">
        <v>39814</v>
      </c>
      <c r="H460" s="388" t="s">
        <v>31</v>
      </c>
      <c r="I460" s="381" t="s">
        <v>501</v>
      </c>
      <c r="J460" s="381" t="s">
        <v>32</v>
      </c>
      <c r="K460" s="381" t="s">
        <v>1106</v>
      </c>
      <c r="L460" s="381" t="s">
        <v>35</v>
      </c>
      <c r="M460" s="284">
        <f>M461+M462</f>
        <v>49300</v>
      </c>
      <c r="N460" s="284">
        <f t="shared" ref="N460:R460" si="32">N461+N462</f>
        <v>44716</v>
      </c>
      <c r="O460" s="284">
        <f t="shared" si="32"/>
        <v>63300</v>
      </c>
      <c r="P460" s="284">
        <f t="shared" si="32"/>
        <v>63300</v>
      </c>
      <c r="Q460" s="284">
        <f t="shared" si="32"/>
        <v>63300</v>
      </c>
      <c r="R460" s="284">
        <f t="shared" si="32"/>
        <v>63300</v>
      </c>
      <c r="S460" s="528"/>
      <c r="BA460" s="286"/>
      <c r="BB460" s="286"/>
      <c r="BC460" s="286"/>
      <c r="BD460" s="286"/>
      <c r="BE460" s="286"/>
      <c r="BF460" s="286"/>
      <c r="BG460" s="286"/>
      <c r="BH460" s="286"/>
      <c r="BI460" s="286"/>
      <c r="BJ460" s="286"/>
      <c r="BK460" s="286"/>
      <c r="BL460" s="286"/>
      <c r="BM460" s="286"/>
      <c r="BN460" s="286"/>
      <c r="BO460" s="286"/>
      <c r="BP460" s="286"/>
      <c r="BQ460" s="286"/>
      <c r="BR460" s="286"/>
      <c r="BS460" s="286"/>
      <c r="BT460" s="286"/>
      <c r="BU460" s="286"/>
      <c r="BV460" s="286"/>
      <c r="BW460" s="286"/>
      <c r="BX460" s="286"/>
      <c r="BY460" s="286"/>
      <c r="BZ460" s="286"/>
      <c r="CA460" s="286"/>
      <c r="CB460" s="286"/>
      <c r="CC460" s="286"/>
      <c r="CD460" s="286"/>
      <c r="CE460" s="286"/>
      <c r="CF460" s="286"/>
      <c r="CG460" s="286"/>
      <c r="CH460" s="286"/>
      <c r="CI460" s="286"/>
      <c r="CJ460" s="286"/>
      <c r="CK460" s="286"/>
      <c r="CL460" s="286"/>
      <c r="CM460" s="286"/>
      <c r="CN460" s="286"/>
      <c r="CO460" s="286"/>
      <c r="CP460" s="286"/>
      <c r="CQ460" s="286"/>
      <c r="CR460" s="286"/>
      <c r="CS460" s="286"/>
      <c r="CT460" s="286"/>
      <c r="CU460" s="286"/>
      <c r="CV460" s="286"/>
      <c r="CW460" s="286"/>
      <c r="CX460" s="286"/>
      <c r="CY460" s="286"/>
      <c r="CZ460" s="286"/>
      <c r="DA460" s="286"/>
      <c r="DB460" s="286"/>
      <c r="DC460" s="286"/>
      <c r="DD460" s="286"/>
      <c r="DE460" s="286"/>
      <c r="DF460" s="286"/>
      <c r="DG460" s="286"/>
      <c r="DH460" s="286"/>
      <c r="DI460" s="286"/>
      <c r="DJ460" s="286"/>
      <c r="DK460" s="286"/>
      <c r="DL460" s="286"/>
      <c r="DM460" s="286"/>
      <c r="DN460" s="286"/>
      <c r="DO460" s="286"/>
      <c r="DP460" s="286"/>
      <c r="DQ460" s="286"/>
      <c r="DR460" s="286"/>
      <c r="DS460" s="286"/>
      <c r="DT460" s="286"/>
      <c r="DU460" s="286"/>
      <c r="DV460" s="286"/>
      <c r="DW460" s="286"/>
      <c r="DX460" s="286"/>
      <c r="DY460" s="286"/>
      <c r="DZ460" s="286"/>
      <c r="EA460" s="286"/>
      <c r="EB460" s="286"/>
      <c r="EC460" s="286"/>
      <c r="ED460" s="286"/>
      <c r="EE460" s="286"/>
      <c r="EF460" s="286"/>
      <c r="EG460" s="286"/>
      <c r="EH460" s="286"/>
      <c r="EI460" s="286"/>
      <c r="EJ460" s="286"/>
      <c r="EK460" s="286"/>
      <c r="EL460" s="286"/>
      <c r="EM460" s="286"/>
      <c r="EN460" s="286"/>
      <c r="EO460" s="286"/>
      <c r="EP460" s="286"/>
      <c r="EQ460" s="286"/>
      <c r="ER460" s="286"/>
      <c r="ES460" s="286"/>
      <c r="ET460" s="286"/>
      <c r="EU460" s="286"/>
      <c r="EV460" s="286"/>
      <c r="EW460" s="286"/>
      <c r="EX460" s="286"/>
      <c r="EY460" s="286"/>
      <c r="EZ460" s="286"/>
      <c r="FA460" s="286"/>
      <c r="FB460" s="286"/>
      <c r="FC460" s="286"/>
      <c r="FD460" s="286"/>
      <c r="FE460" s="286"/>
      <c r="FF460" s="286"/>
      <c r="FG460" s="286"/>
      <c r="FH460" s="286"/>
      <c r="FI460" s="286"/>
      <c r="FJ460" s="286"/>
      <c r="FK460" s="286"/>
      <c r="FL460" s="286"/>
      <c r="FM460" s="286"/>
      <c r="FN460" s="286"/>
      <c r="FO460" s="286"/>
      <c r="FP460" s="286"/>
      <c r="FQ460" s="286"/>
      <c r="FR460" s="286"/>
      <c r="FS460" s="286"/>
      <c r="FT460" s="286"/>
      <c r="FU460" s="286"/>
      <c r="FV460" s="286"/>
      <c r="FW460" s="286"/>
      <c r="FX460" s="286"/>
      <c r="FY460" s="286"/>
      <c r="FZ460" s="286"/>
      <c r="GA460" s="286"/>
      <c r="GB460" s="286"/>
      <c r="GC460" s="286"/>
      <c r="GD460" s="286"/>
      <c r="GE460" s="286"/>
      <c r="GF460" s="286"/>
      <c r="GG460" s="286"/>
      <c r="GH460" s="286"/>
      <c r="GI460" s="286"/>
      <c r="GJ460" s="286"/>
      <c r="GK460" s="286"/>
      <c r="GL460" s="286"/>
      <c r="GM460" s="286"/>
      <c r="GN460" s="286"/>
      <c r="GO460" s="286"/>
      <c r="GP460" s="286"/>
      <c r="GQ460" s="286"/>
      <c r="GR460" s="286"/>
      <c r="GS460" s="286"/>
      <c r="GT460" s="286"/>
      <c r="GU460" s="286"/>
      <c r="GV460" s="286"/>
      <c r="GW460" s="286"/>
      <c r="GX460" s="286"/>
      <c r="GY460" s="286"/>
      <c r="GZ460" s="286"/>
      <c r="HA460" s="286"/>
      <c r="HB460" s="286"/>
      <c r="HC460" s="286"/>
      <c r="HD460" s="286"/>
      <c r="HE460" s="286"/>
      <c r="HF460" s="286"/>
      <c r="HG460" s="286"/>
      <c r="HH460" s="286"/>
      <c r="HI460" s="286"/>
      <c r="HJ460" s="286"/>
      <c r="HK460" s="286"/>
      <c r="HL460" s="286"/>
      <c r="HM460" s="286"/>
      <c r="HN460" s="286"/>
      <c r="HO460" s="286"/>
      <c r="HP460" s="286"/>
      <c r="HQ460" s="286"/>
      <c r="HR460" s="286"/>
      <c r="HS460" s="286"/>
      <c r="HT460" s="286"/>
      <c r="HU460" s="286"/>
      <c r="HV460" s="286"/>
      <c r="HW460" s="286"/>
      <c r="HX460" s="286"/>
      <c r="HY460" s="286"/>
      <c r="HZ460" s="286"/>
      <c r="IA460" s="286"/>
      <c r="IB460" s="286"/>
      <c r="IC460" s="286"/>
      <c r="ID460" s="286"/>
      <c r="IE460" s="286"/>
      <c r="IF460" s="286"/>
      <c r="IG460" s="286"/>
      <c r="IH460" s="286"/>
      <c r="II460" s="286"/>
      <c r="IJ460" s="286"/>
      <c r="IK460" s="286"/>
      <c r="IL460" s="286"/>
      <c r="IM460" s="286"/>
      <c r="IN460" s="286"/>
      <c r="IO460" s="286"/>
      <c r="IP460" s="286"/>
      <c r="IQ460" s="286"/>
      <c r="IR460" s="286"/>
      <c r="IS460" s="286"/>
      <c r="IT460" s="286"/>
      <c r="IU460" s="286"/>
      <c r="IV460" s="286"/>
      <c r="IW460" s="286"/>
      <c r="IX460" s="286"/>
      <c r="IY460" s="286"/>
      <c r="IZ460" s="286"/>
      <c r="JA460" s="286"/>
      <c r="JB460" s="286"/>
      <c r="JC460" s="286"/>
      <c r="JD460" s="286"/>
      <c r="JE460" s="286"/>
      <c r="JF460" s="286"/>
      <c r="JG460" s="286"/>
      <c r="JH460" s="286"/>
      <c r="JI460" s="286"/>
      <c r="JJ460" s="286"/>
      <c r="JK460" s="286"/>
      <c r="JL460" s="286"/>
      <c r="JM460" s="286"/>
      <c r="JN460" s="286"/>
      <c r="JO460" s="286"/>
      <c r="JP460" s="286"/>
      <c r="JQ460" s="286"/>
      <c r="JR460" s="286"/>
      <c r="JS460" s="286"/>
      <c r="JT460" s="286"/>
      <c r="JU460" s="286"/>
      <c r="JV460" s="286"/>
      <c r="JW460" s="286"/>
      <c r="JX460" s="286"/>
      <c r="JY460" s="286"/>
      <c r="JZ460" s="286"/>
      <c r="KA460" s="286"/>
      <c r="KB460" s="286"/>
      <c r="KC460" s="286"/>
      <c r="KD460" s="286"/>
      <c r="KE460" s="286"/>
      <c r="KF460" s="286"/>
      <c r="KG460" s="286"/>
      <c r="KH460" s="286"/>
      <c r="KI460" s="286"/>
      <c r="KJ460" s="286"/>
      <c r="KK460" s="286"/>
      <c r="KL460" s="286"/>
      <c r="KM460" s="286"/>
      <c r="KN460" s="286"/>
      <c r="KO460" s="286"/>
      <c r="KP460" s="286"/>
      <c r="KQ460" s="286"/>
      <c r="KR460" s="286"/>
      <c r="KS460" s="286"/>
      <c r="KT460" s="286"/>
      <c r="KU460" s="286"/>
      <c r="KV460" s="286"/>
      <c r="KW460" s="286"/>
      <c r="KX460" s="286"/>
      <c r="KY460" s="286"/>
      <c r="KZ460" s="286"/>
      <c r="LA460" s="286"/>
      <c r="LB460" s="286"/>
      <c r="LC460" s="286"/>
      <c r="LD460" s="286"/>
      <c r="LE460" s="286"/>
      <c r="LF460" s="286"/>
      <c r="LG460" s="286"/>
      <c r="LH460" s="286"/>
      <c r="LI460" s="286"/>
      <c r="LJ460" s="286"/>
      <c r="LK460" s="286"/>
      <c r="LL460" s="286"/>
      <c r="LM460" s="286"/>
      <c r="LN460" s="286"/>
      <c r="LO460" s="286"/>
      <c r="LP460" s="286"/>
      <c r="LQ460" s="286"/>
      <c r="LR460" s="286"/>
      <c r="LS460" s="286"/>
      <c r="LT460" s="286"/>
      <c r="LU460" s="286"/>
      <c r="LV460" s="286"/>
      <c r="LW460" s="286"/>
      <c r="LX460" s="286"/>
      <c r="LY460" s="286"/>
      <c r="LZ460" s="286"/>
      <c r="MA460" s="286"/>
      <c r="MB460" s="286"/>
      <c r="MC460" s="286"/>
      <c r="MD460" s="286"/>
      <c r="ME460" s="286"/>
      <c r="MF460" s="286"/>
      <c r="MG460" s="286"/>
      <c r="MH460" s="286"/>
      <c r="MI460" s="286"/>
      <c r="MJ460" s="286"/>
      <c r="MK460" s="286"/>
      <c r="ML460" s="286"/>
      <c r="MM460" s="286"/>
      <c r="MN460" s="286"/>
      <c r="MO460" s="286"/>
      <c r="MP460" s="286"/>
      <c r="MQ460" s="286"/>
      <c r="MR460" s="286"/>
      <c r="MS460" s="286"/>
      <c r="MT460" s="286"/>
      <c r="MU460" s="286"/>
      <c r="MV460" s="286"/>
      <c r="MW460" s="286"/>
      <c r="MX460" s="286"/>
      <c r="MY460" s="286"/>
      <c r="MZ460" s="286"/>
      <c r="NA460" s="286"/>
      <c r="NB460" s="286"/>
      <c r="NC460" s="286"/>
      <c r="ND460" s="286"/>
      <c r="NE460" s="286"/>
      <c r="NF460" s="286"/>
      <c r="NG460" s="286"/>
      <c r="NH460" s="286"/>
      <c r="NI460" s="286"/>
      <c r="NJ460" s="286"/>
      <c r="NK460" s="286"/>
      <c r="NL460" s="286"/>
      <c r="NM460" s="286"/>
      <c r="NN460" s="286"/>
      <c r="NO460" s="286"/>
      <c r="NP460" s="286"/>
      <c r="NQ460" s="286"/>
      <c r="NR460" s="286"/>
      <c r="NS460" s="286"/>
      <c r="NT460" s="286"/>
      <c r="NU460" s="286"/>
      <c r="NV460" s="286"/>
      <c r="NW460" s="286"/>
      <c r="NX460" s="286"/>
      <c r="NY460" s="286"/>
      <c r="NZ460" s="286"/>
      <c r="OA460" s="286"/>
      <c r="OB460" s="286"/>
      <c r="OC460" s="286"/>
      <c r="OD460" s="286"/>
      <c r="OE460" s="286"/>
      <c r="OF460" s="286"/>
      <c r="OG460" s="286"/>
      <c r="OH460" s="286"/>
      <c r="OI460" s="286"/>
      <c r="OJ460" s="286"/>
      <c r="OK460" s="286"/>
      <c r="OL460" s="286"/>
      <c r="OM460" s="286"/>
      <c r="ON460" s="286"/>
      <c r="OO460" s="286"/>
      <c r="OP460" s="286"/>
      <c r="OQ460" s="286"/>
      <c r="OR460" s="286"/>
      <c r="OS460" s="286"/>
      <c r="OT460" s="286"/>
      <c r="OU460" s="286"/>
      <c r="OV460" s="286"/>
      <c r="OW460" s="286"/>
      <c r="OX460" s="286"/>
      <c r="OY460" s="286"/>
      <c r="OZ460" s="286"/>
      <c r="PA460" s="286"/>
      <c r="PB460" s="286"/>
      <c r="PC460" s="286"/>
      <c r="PD460" s="286"/>
      <c r="PE460" s="286"/>
      <c r="PF460" s="286"/>
      <c r="PG460" s="286"/>
      <c r="PH460" s="286"/>
      <c r="PI460" s="286"/>
      <c r="PJ460" s="286"/>
      <c r="PK460" s="286"/>
      <c r="PL460" s="286"/>
      <c r="PM460" s="286"/>
      <c r="PN460" s="286"/>
      <c r="PO460" s="286"/>
      <c r="PP460" s="286"/>
      <c r="PQ460" s="286"/>
      <c r="PR460" s="286"/>
      <c r="PS460" s="286"/>
      <c r="PT460" s="286"/>
      <c r="PU460" s="286"/>
      <c r="PV460" s="286"/>
      <c r="PW460" s="286"/>
      <c r="PX460" s="286"/>
      <c r="PY460" s="286"/>
      <c r="PZ460" s="286"/>
      <c r="QA460" s="286"/>
      <c r="QB460" s="286"/>
      <c r="QC460" s="286"/>
      <c r="QD460" s="286"/>
      <c r="QE460" s="286"/>
      <c r="QF460" s="286"/>
      <c r="QG460" s="286"/>
      <c r="QH460" s="286"/>
      <c r="QI460" s="286"/>
      <c r="QJ460" s="286"/>
      <c r="QK460" s="286"/>
      <c r="QL460" s="286"/>
      <c r="QM460" s="286"/>
      <c r="QN460" s="286"/>
      <c r="QO460" s="286"/>
      <c r="QP460" s="286"/>
      <c r="QQ460" s="286"/>
      <c r="QR460" s="286"/>
      <c r="QS460" s="286"/>
      <c r="QT460" s="286"/>
      <c r="QU460" s="286"/>
      <c r="QV460" s="286"/>
      <c r="QW460" s="286"/>
      <c r="QX460" s="286"/>
      <c r="QY460" s="286"/>
      <c r="QZ460" s="286"/>
      <c r="RA460" s="286"/>
      <c r="RB460" s="286"/>
      <c r="RC460" s="286"/>
      <c r="RD460" s="286"/>
      <c r="RE460" s="286"/>
      <c r="RF460" s="286"/>
      <c r="RG460" s="286"/>
      <c r="RH460" s="286"/>
      <c r="RI460" s="286"/>
      <c r="RJ460" s="286"/>
      <c r="RK460" s="286"/>
      <c r="RL460" s="286"/>
      <c r="RM460" s="286"/>
      <c r="RN460" s="286"/>
      <c r="RO460" s="286"/>
      <c r="RP460" s="286"/>
      <c r="RQ460" s="286"/>
      <c r="RR460" s="286"/>
      <c r="RS460" s="286"/>
      <c r="RT460" s="286"/>
      <c r="RU460" s="286"/>
      <c r="RV460" s="286"/>
      <c r="RW460" s="286"/>
      <c r="RX460" s="286"/>
      <c r="RY460" s="286"/>
      <c r="RZ460" s="286"/>
      <c r="SA460" s="286"/>
      <c r="SB460" s="286"/>
      <c r="SC460" s="286"/>
      <c r="SD460" s="286"/>
      <c r="SE460" s="286"/>
      <c r="SF460" s="286"/>
      <c r="SG460" s="286"/>
      <c r="SH460" s="286"/>
      <c r="SI460" s="286"/>
      <c r="SJ460" s="286"/>
      <c r="SK460" s="286"/>
      <c r="SL460" s="286"/>
      <c r="SM460" s="286"/>
      <c r="SN460" s="286"/>
      <c r="SO460" s="286"/>
      <c r="SP460" s="286"/>
      <c r="SQ460" s="286"/>
      <c r="SR460" s="286"/>
      <c r="SS460" s="286"/>
      <c r="ST460" s="286"/>
      <c r="SU460" s="286"/>
      <c r="SV460" s="286"/>
      <c r="SW460" s="286"/>
      <c r="SX460" s="286"/>
      <c r="SY460" s="286"/>
      <c r="SZ460" s="286"/>
      <c r="TA460" s="286"/>
      <c r="TB460" s="286"/>
      <c r="TC460" s="286"/>
      <c r="TD460" s="286"/>
      <c r="TE460" s="286"/>
      <c r="TF460" s="286"/>
      <c r="TG460" s="286"/>
      <c r="TH460" s="286"/>
      <c r="TI460" s="286"/>
      <c r="TJ460" s="286"/>
      <c r="TK460" s="286"/>
      <c r="TL460" s="286"/>
      <c r="TM460" s="286"/>
      <c r="TN460" s="286"/>
      <c r="TO460" s="286"/>
      <c r="TP460" s="286"/>
      <c r="TQ460" s="286"/>
      <c r="TR460" s="286"/>
      <c r="TS460" s="286"/>
      <c r="TT460" s="286"/>
      <c r="TU460" s="286"/>
      <c r="TV460" s="286"/>
      <c r="TW460" s="286"/>
      <c r="TX460" s="286"/>
      <c r="TY460" s="286"/>
      <c r="TZ460" s="286"/>
      <c r="UA460" s="286"/>
      <c r="UB460" s="286"/>
      <c r="UC460" s="286"/>
      <c r="UD460" s="286"/>
      <c r="UE460" s="286"/>
      <c r="UF460" s="286"/>
      <c r="UG460" s="286"/>
      <c r="UH460" s="286"/>
      <c r="UI460" s="286"/>
      <c r="UJ460" s="286"/>
      <c r="UK460" s="286"/>
      <c r="UL460" s="286"/>
      <c r="UM460" s="286"/>
      <c r="UN460" s="286"/>
      <c r="UO460" s="286"/>
      <c r="UP460" s="286"/>
      <c r="UQ460" s="286"/>
      <c r="UR460" s="286"/>
      <c r="US460" s="286"/>
      <c r="UT460" s="286"/>
      <c r="UU460" s="286"/>
      <c r="UV460" s="286"/>
      <c r="UW460" s="286"/>
      <c r="UX460" s="286"/>
      <c r="UY460" s="286"/>
      <c r="UZ460" s="286"/>
      <c r="VA460" s="286"/>
      <c r="VB460" s="286"/>
      <c r="VC460" s="286"/>
      <c r="VD460" s="286"/>
      <c r="VE460" s="286"/>
      <c r="VF460" s="286"/>
      <c r="VG460" s="286"/>
      <c r="VH460" s="286"/>
      <c r="VI460" s="286"/>
      <c r="VJ460" s="286"/>
      <c r="VK460" s="286"/>
      <c r="VL460" s="286"/>
      <c r="VM460" s="286"/>
      <c r="VN460" s="286"/>
      <c r="VO460" s="286"/>
      <c r="VP460" s="286"/>
      <c r="VQ460" s="286"/>
      <c r="VR460" s="286"/>
      <c r="VS460" s="286"/>
      <c r="VT460" s="286"/>
      <c r="VU460" s="286"/>
      <c r="VV460" s="286"/>
      <c r="VW460" s="286"/>
      <c r="VX460" s="286"/>
      <c r="VY460" s="286"/>
      <c r="VZ460" s="286"/>
      <c r="WA460" s="286"/>
      <c r="WB460" s="286"/>
      <c r="WC460" s="286"/>
    </row>
    <row r="461" spans="1:601" s="285" customFormat="1" ht="84.75" customHeight="1">
      <c r="A461" s="1073"/>
      <c r="B461" s="680"/>
      <c r="C461" s="671"/>
      <c r="D461" s="652" t="s">
        <v>1107</v>
      </c>
      <c r="E461" s="777" t="s">
        <v>1108</v>
      </c>
      <c r="F461" s="646" t="s">
        <v>60</v>
      </c>
      <c r="G461" s="657">
        <v>41367</v>
      </c>
      <c r="H461" s="657" t="s">
        <v>31</v>
      </c>
      <c r="I461" s="309" t="s">
        <v>501</v>
      </c>
      <c r="J461" s="309" t="s">
        <v>32</v>
      </c>
      <c r="K461" s="309" t="s">
        <v>1106</v>
      </c>
      <c r="L461" s="309" t="s">
        <v>946</v>
      </c>
      <c r="M461" s="288">
        <v>17417</v>
      </c>
      <c r="N461" s="288">
        <v>17417</v>
      </c>
      <c r="O461" s="289"/>
      <c r="P461" s="289"/>
      <c r="Q461" s="290"/>
      <c r="R461" s="290"/>
      <c r="S461" s="528">
        <v>3</v>
      </c>
      <c r="BA461" s="286"/>
      <c r="BB461" s="286"/>
      <c r="BC461" s="286"/>
      <c r="BD461" s="286"/>
      <c r="BE461" s="286"/>
      <c r="BF461" s="286"/>
      <c r="BG461" s="286"/>
      <c r="BH461" s="286"/>
      <c r="BI461" s="286"/>
      <c r="BJ461" s="286"/>
      <c r="BK461" s="286"/>
      <c r="BL461" s="286"/>
      <c r="BM461" s="286"/>
      <c r="BN461" s="286"/>
      <c r="BO461" s="286"/>
      <c r="BP461" s="286"/>
      <c r="BQ461" s="286"/>
      <c r="BR461" s="286"/>
      <c r="BS461" s="286"/>
      <c r="BT461" s="286"/>
      <c r="BU461" s="286"/>
      <c r="BV461" s="286"/>
      <c r="BW461" s="286"/>
      <c r="BX461" s="286"/>
      <c r="BY461" s="286"/>
      <c r="BZ461" s="286"/>
      <c r="CA461" s="286"/>
      <c r="CB461" s="286"/>
      <c r="CC461" s="286"/>
      <c r="CD461" s="286"/>
      <c r="CE461" s="286"/>
      <c r="CF461" s="286"/>
      <c r="CG461" s="286"/>
      <c r="CH461" s="286"/>
      <c r="CI461" s="286"/>
      <c r="CJ461" s="286"/>
      <c r="CK461" s="286"/>
      <c r="CL461" s="286"/>
      <c r="CM461" s="286"/>
      <c r="CN461" s="286"/>
      <c r="CO461" s="286"/>
      <c r="CP461" s="286"/>
      <c r="CQ461" s="286"/>
      <c r="CR461" s="286"/>
      <c r="CS461" s="286"/>
      <c r="CT461" s="286"/>
      <c r="CU461" s="286"/>
      <c r="CV461" s="286"/>
      <c r="CW461" s="286"/>
      <c r="CX461" s="286"/>
      <c r="CY461" s="286"/>
      <c r="CZ461" s="286"/>
      <c r="DA461" s="286"/>
      <c r="DB461" s="286"/>
      <c r="DC461" s="286"/>
      <c r="DD461" s="286"/>
      <c r="DE461" s="286"/>
      <c r="DF461" s="286"/>
      <c r="DG461" s="286"/>
      <c r="DH461" s="286"/>
      <c r="DI461" s="286"/>
      <c r="DJ461" s="286"/>
      <c r="DK461" s="286"/>
      <c r="DL461" s="286"/>
      <c r="DM461" s="286"/>
      <c r="DN461" s="286"/>
      <c r="DO461" s="286"/>
      <c r="DP461" s="286"/>
      <c r="DQ461" s="286"/>
      <c r="DR461" s="286"/>
      <c r="DS461" s="286"/>
      <c r="DT461" s="286"/>
      <c r="DU461" s="286"/>
      <c r="DV461" s="286"/>
      <c r="DW461" s="286"/>
      <c r="DX461" s="286"/>
      <c r="DY461" s="286"/>
      <c r="DZ461" s="286"/>
      <c r="EA461" s="286"/>
      <c r="EB461" s="286"/>
      <c r="EC461" s="286"/>
      <c r="ED461" s="286"/>
      <c r="EE461" s="286"/>
      <c r="EF461" s="286"/>
      <c r="EG461" s="286"/>
      <c r="EH461" s="286"/>
      <c r="EI461" s="286"/>
      <c r="EJ461" s="286"/>
      <c r="EK461" s="286"/>
      <c r="EL461" s="286"/>
      <c r="EM461" s="286"/>
      <c r="EN461" s="286"/>
      <c r="EO461" s="286"/>
      <c r="EP461" s="286"/>
      <c r="EQ461" s="286"/>
      <c r="ER461" s="286"/>
      <c r="ES461" s="286"/>
      <c r="ET461" s="286"/>
      <c r="EU461" s="286"/>
      <c r="EV461" s="286"/>
      <c r="EW461" s="286"/>
      <c r="EX461" s="286"/>
      <c r="EY461" s="286"/>
      <c r="EZ461" s="286"/>
      <c r="FA461" s="286"/>
      <c r="FB461" s="286"/>
      <c r="FC461" s="286"/>
      <c r="FD461" s="286"/>
      <c r="FE461" s="286"/>
      <c r="FF461" s="286"/>
      <c r="FG461" s="286"/>
      <c r="FH461" s="286"/>
      <c r="FI461" s="286"/>
      <c r="FJ461" s="286"/>
      <c r="FK461" s="286"/>
      <c r="FL461" s="286"/>
      <c r="FM461" s="286"/>
      <c r="FN461" s="286"/>
      <c r="FO461" s="286"/>
      <c r="FP461" s="286"/>
      <c r="FQ461" s="286"/>
      <c r="FR461" s="286"/>
      <c r="FS461" s="286"/>
      <c r="FT461" s="286"/>
      <c r="FU461" s="286"/>
      <c r="FV461" s="286"/>
      <c r="FW461" s="286"/>
      <c r="FX461" s="286"/>
      <c r="FY461" s="286"/>
      <c r="FZ461" s="286"/>
      <c r="GA461" s="286"/>
      <c r="GB461" s="286"/>
      <c r="GC461" s="286"/>
      <c r="GD461" s="286"/>
      <c r="GE461" s="286"/>
      <c r="GF461" s="286"/>
      <c r="GG461" s="286"/>
      <c r="GH461" s="286"/>
      <c r="GI461" s="286"/>
      <c r="GJ461" s="286"/>
      <c r="GK461" s="286"/>
      <c r="GL461" s="286"/>
      <c r="GM461" s="286"/>
      <c r="GN461" s="286"/>
      <c r="GO461" s="286"/>
      <c r="GP461" s="286"/>
      <c r="GQ461" s="286"/>
      <c r="GR461" s="286"/>
      <c r="GS461" s="286"/>
      <c r="GT461" s="286"/>
      <c r="GU461" s="286"/>
      <c r="GV461" s="286"/>
      <c r="GW461" s="286"/>
      <c r="GX461" s="286"/>
      <c r="GY461" s="286"/>
      <c r="GZ461" s="286"/>
      <c r="HA461" s="286"/>
      <c r="HB461" s="286"/>
      <c r="HC461" s="286"/>
      <c r="HD461" s="286"/>
      <c r="HE461" s="286"/>
      <c r="HF461" s="286"/>
      <c r="HG461" s="286"/>
      <c r="HH461" s="286"/>
      <c r="HI461" s="286"/>
      <c r="HJ461" s="286"/>
      <c r="HK461" s="286"/>
      <c r="HL461" s="286"/>
      <c r="HM461" s="286"/>
      <c r="HN461" s="286"/>
      <c r="HO461" s="286"/>
      <c r="HP461" s="286"/>
      <c r="HQ461" s="286"/>
      <c r="HR461" s="286"/>
      <c r="HS461" s="286"/>
      <c r="HT461" s="286"/>
      <c r="HU461" s="286"/>
      <c r="HV461" s="286"/>
      <c r="HW461" s="286"/>
      <c r="HX461" s="286"/>
      <c r="HY461" s="286"/>
      <c r="HZ461" s="286"/>
      <c r="IA461" s="286"/>
      <c r="IB461" s="286"/>
      <c r="IC461" s="286"/>
      <c r="ID461" s="286"/>
      <c r="IE461" s="286"/>
      <c r="IF461" s="286"/>
      <c r="IG461" s="286"/>
      <c r="IH461" s="286"/>
      <c r="II461" s="286"/>
      <c r="IJ461" s="286"/>
      <c r="IK461" s="286"/>
      <c r="IL461" s="286"/>
      <c r="IM461" s="286"/>
      <c r="IN461" s="286"/>
      <c r="IO461" s="286"/>
      <c r="IP461" s="286"/>
      <c r="IQ461" s="286"/>
      <c r="IR461" s="286"/>
      <c r="IS461" s="286"/>
      <c r="IT461" s="286"/>
      <c r="IU461" s="286"/>
      <c r="IV461" s="286"/>
      <c r="IW461" s="286"/>
      <c r="IX461" s="286"/>
      <c r="IY461" s="286"/>
      <c r="IZ461" s="286"/>
      <c r="JA461" s="286"/>
      <c r="JB461" s="286"/>
      <c r="JC461" s="286"/>
      <c r="JD461" s="286"/>
      <c r="JE461" s="286"/>
      <c r="JF461" s="286"/>
      <c r="JG461" s="286"/>
      <c r="JH461" s="286"/>
      <c r="JI461" s="286"/>
      <c r="JJ461" s="286"/>
      <c r="JK461" s="286"/>
      <c r="JL461" s="286"/>
      <c r="JM461" s="286"/>
      <c r="JN461" s="286"/>
      <c r="JO461" s="286"/>
      <c r="JP461" s="286"/>
      <c r="JQ461" s="286"/>
      <c r="JR461" s="286"/>
      <c r="JS461" s="286"/>
      <c r="JT461" s="286"/>
      <c r="JU461" s="286"/>
      <c r="JV461" s="286"/>
      <c r="JW461" s="286"/>
      <c r="JX461" s="286"/>
      <c r="JY461" s="286"/>
      <c r="JZ461" s="286"/>
      <c r="KA461" s="286"/>
      <c r="KB461" s="286"/>
      <c r="KC461" s="286"/>
      <c r="KD461" s="286"/>
      <c r="KE461" s="286"/>
      <c r="KF461" s="286"/>
      <c r="KG461" s="286"/>
      <c r="KH461" s="286"/>
      <c r="KI461" s="286"/>
      <c r="KJ461" s="286"/>
      <c r="KK461" s="286"/>
      <c r="KL461" s="286"/>
      <c r="KM461" s="286"/>
      <c r="KN461" s="286"/>
      <c r="KO461" s="286"/>
      <c r="KP461" s="286"/>
      <c r="KQ461" s="286"/>
      <c r="KR461" s="286"/>
      <c r="KS461" s="286"/>
      <c r="KT461" s="286"/>
      <c r="KU461" s="286"/>
      <c r="KV461" s="286"/>
      <c r="KW461" s="286"/>
      <c r="KX461" s="286"/>
      <c r="KY461" s="286"/>
      <c r="KZ461" s="286"/>
      <c r="LA461" s="286"/>
      <c r="LB461" s="286"/>
      <c r="LC461" s="286"/>
      <c r="LD461" s="286"/>
      <c r="LE461" s="286"/>
      <c r="LF461" s="286"/>
      <c r="LG461" s="286"/>
      <c r="LH461" s="286"/>
      <c r="LI461" s="286"/>
      <c r="LJ461" s="286"/>
      <c r="LK461" s="286"/>
      <c r="LL461" s="286"/>
      <c r="LM461" s="286"/>
      <c r="LN461" s="286"/>
      <c r="LO461" s="286"/>
      <c r="LP461" s="286"/>
      <c r="LQ461" s="286"/>
      <c r="LR461" s="286"/>
      <c r="LS461" s="286"/>
      <c r="LT461" s="286"/>
      <c r="LU461" s="286"/>
      <c r="LV461" s="286"/>
      <c r="LW461" s="286"/>
      <c r="LX461" s="286"/>
      <c r="LY461" s="286"/>
      <c r="LZ461" s="286"/>
      <c r="MA461" s="286"/>
      <c r="MB461" s="286"/>
      <c r="MC461" s="286"/>
      <c r="MD461" s="286"/>
      <c r="ME461" s="286"/>
      <c r="MF461" s="286"/>
      <c r="MG461" s="286"/>
      <c r="MH461" s="286"/>
      <c r="MI461" s="286"/>
      <c r="MJ461" s="286"/>
      <c r="MK461" s="286"/>
      <c r="ML461" s="286"/>
      <c r="MM461" s="286"/>
      <c r="MN461" s="286"/>
      <c r="MO461" s="286"/>
      <c r="MP461" s="286"/>
      <c r="MQ461" s="286"/>
      <c r="MR461" s="286"/>
      <c r="MS461" s="286"/>
      <c r="MT461" s="286"/>
      <c r="MU461" s="286"/>
      <c r="MV461" s="286"/>
      <c r="MW461" s="286"/>
      <c r="MX461" s="286"/>
      <c r="MY461" s="286"/>
      <c r="MZ461" s="286"/>
      <c r="NA461" s="286"/>
      <c r="NB461" s="286"/>
      <c r="NC461" s="286"/>
      <c r="ND461" s="286"/>
      <c r="NE461" s="286"/>
      <c r="NF461" s="286"/>
      <c r="NG461" s="286"/>
      <c r="NH461" s="286"/>
      <c r="NI461" s="286"/>
      <c r="NJ461" s="286"/>
      <c r="NK461" s="286"/>
      <c r="NL461" s="286"/>
      <c r="NM461" s="286"/>
      <c r="NN461" s="286"/>
      <c r="NO461" s="286"/>
      <c r="NP461" s="286"/>
      <c r="NQ461" s="286"/>
      <c r="NR461" s="286"/>
      <c r="NS461" s="286"/>
      <c r="NT461" s="286"/>
      <c r="NU461" s="286"/>
      <c r="NV461" s="286"/>
      <c r="NW461" s="286"/>
      <c r="NX461" s="286"/>
      <c r="NY461" s="286"/>
      <c r="NZ461" s="286"/>
      <c r="OA461" s="286"/>
      <c r="OB461" s="286"/>
      <c r="OC461" s="286"/>
      <c r="OD461" s="286"/>
      <c r="OE461" s="286"/>
      <c r="OF461" s="286"/>
      <c r="OG461" s="286"/>
      <c r="OH461" s="286"/>
      <c r="OI461" s="286"/>
      <c r="OJ461" s="286"/>
      <c r="OK461" s="286"/>
      <c r="OL461" s="286"/>
      <c r="OM461" s="286"/>
      <c r="ON461" s="286"/>
      <c r="OO461" s="286"/>
      <c r="OP461" s="286"/>
      <c r="OQ461" s="286"/>
      <c r="OR461" s="286"/>
      <c r="OS461" s="286"/>
      <c r="OT461" s="286"/>
      <c r="OU461" s="286"/>
      <c r="OV461" s="286"/>
      <c r="OW461" s="286"/>
      <c r="OX461" s="286"/>
      <c r="OY461" s="286"/>
      <c r="OZ461" s="286"/>
      <c r="PA461" s="286"/>
      <c r="PB461" s="286"/>
      <c r="PC461" s="286"/>
      <c r="PD461" s="286"/>
      <c r="PE461" s="286"/>
      <c r="PF461" s="286"/>
      <c r="PG461" s="286"/>
      <c r="PH461" s="286"/>
      <c r="PI461" s="286"/>
      <c r="PJ461" s="286"/>
      <c r="PK461" s="286"/>
      <c r="PL461" s="286"/>
      <c r="PM461" s="286"/>
      <c r="PN461" s="286"/>
      <c r="PO461" s="286"/>
      <c r="PP461" s="286"/>
      <c r="PQ461" s="286"/>
      <c r="PR461" s="286"/>
      <c r="PS461" s="286"/>
      <c r="PT461" s="286"/>
      <c r="PU461" s="286"/>
      <c r="PV461" s="286"/>
      <c r="PW461" s="286"/>
      <c r="PX461" s="286"/>
      <c r="PY461" s="286"/>
      <c r="PZ461" s="286"/>
      <c r="QA461" s="286"/>
      <c r="QB461" s="286"/>
      <c r="QC461" s="286"/>
      <c r="QD461" s="286"/>
      <c r="QE461" s="286"/>
      <c r="QF461" s="286"/>
      <c r="QG461" s="286"/>
      <c r="QH461" s="286"/>
      <c r="QI461" s="286"/>
      <c r="QJ461" s="286"/>
      <c r="QK461" s="286"/>
      <c r="QL461" s="286"/>
      <c r="QM461" s="286"/>
      <c r="QN461" s="286"/>
      <c r="QO461" s="286"/>
      <c r="QP461" s="286"/>
      <c r="QQ461" s="286"/>
      <c r="QR461" s="286"/>
      <c r="QS461" s="286"/>
      <c r="QT461" s="286"/>
      <c r="QU461" s="286"/>
      <c r="QV461" s="286"/>
      <c r="QW461" s="286"/>
      <c r="QX461" s="286"/>
      <c r="QY461" s="286"/>
      <c r="QZ461" s="286"/>
      <c r="RA461" s="286"/>
      <c r="RB461" s="286"/>
      <c r="RC461" s="286"/>
      <c r="RD461" s="286"/>
      <c r="RE461" s="286"/>
      <c r="RF461" s="286"/>
      <c r="RG461" s="286"/>
      <c r="RH461" s="286"/>
      <c r="RI461" s="286"/>
      <c r="RJ461" s="286"/>
      <c r="RK461" s="286"/>
      <c r="RL461" s="286"/>
      <c r="RM461" s="286"/>
      <c r="RN461" s="286"/>
      <c r="RO461" s="286"/>
      <c r="RP461" s="286"/>
      <c r="RQ461" s="286"/>
      <c r="RR461" s="286"/>
      <c r="RS461" s="286"/>
      <c r="RT461" s="286"/>
      <c r="RU461" s="286"/>
      <c r="RV461" s="286"/>
      <c r="RW461" s="286"/>
      <c r="RX461" s="286"/>
      <c r="RY461" s="286"/>
      <c r="RZ461" s="286"/>
      <c r="SA461" s="286"/>
      <c r="SB461" s="286"/>
      <c r="SC461" s="286"/>
      <c r="SD461" s="286"/>
      <c r="SE461" s="286"/>
      <c r="SF461" s="286"/>
      <c r="SG461" s="286"/>
      <c r="SH461" s="286"/>
      <c r="SI461" s="286"/>
      <c r="SJ461" s="286"/>
      <c r="SK461" s="286"/>
      <c r="SL461" s="286"/>
      <c r="SM461" s="286"/>
      <c r="SN461" s="286"/>
      <c r="SO461" s="286"/>
      <c r="SP461" s="286"/>
      <c r="SQ461" s="286"/>
      <c r="SR461" s="286"/>
      <c r="SS461" s="286"/>
      <c r="ST461" s="286"/>
      <c r="SU461" s="286"/>
      <c r="SV461" s="286"/>
      <c r="SW461" s="286"/>
      <c r="SX461" s="286"/>
      <c r="SY461" s="286"/>
      <c r="SZ461" s="286"/>
      <c r="TA461" s="286"/>
      <c r="TB461" s="286"/>
      <c r="TC461" s="286"/>
      <c r="TD461" s="286"/>
      <c r="TE461" s="286"/>
      <c r="TF461" s="286"/>
      <c r="TG461" s="286"/>
      <c r="TH461" s="286"/>
      <c r="TI461" s="286"/>
      <c r="TJ461" s="286"/>
      <c r="TK461" s="286"/>
      <c r="TL461" s="286"/>
      <c r="TM461" s="286"/>
      <c r="TN461" s="286"/>
      <c r="TO461" s="286"/>
      <c r="TP461" s="286"/>
      <c r="TQ461" s="286"/>
      <c r="TR461" s="286"/>
      <c r="TS461" s="286"/>
      <c r="TT461" s="286"/>
      <c r="TU461" s="286"/>
      <c r="TV461" s="286"/>
      <c r="TW461" s="286"/>
      <c r="TX461" s="286"/>
      <c r="TY461" s="286"/>
      <c r="TZ461" s="286"/>
      <c r="UA461" s="286"/>
      <c r="UB461" s="286"/>
      <c r="UC461" s="286"/>
      <c r="UD461" s="286"/>
      <c r="UE461" s="286"/>
      <c r="UF461" s="286"/>
      <c r="UG461" s="286"/>
      <c r="UH461" s="286"/>
      <c r="UI461" s="286"/>
      <c r="UJ461" s="286"/>
      <c r="UK461" s="286"/>
      <c r="UL461" s="286"/>
      <c r="UM461" s="286"/>
      <c r="UN461" s="286"/>
      <c r="UO461" s="286"/>
      <c r="UP461" s="286"/>
      <c r="UQ461" s="286"/>
      <c r="UR461" s="286"/>
      <c r="US461" s="286"/>
      <c r="UT461" s="286"/>
      <c r="UU461" s="286"/>
      <c r="UV461" s="286"/>
      <c r="UW461" s="286"/>
      <c r="UX461" s="286"/>
      <c r="UY461" s="286"/>
      <c r="UZ461" s="286"/>
      <c r="VA461" s="286"/>
      <c r="VB461" s="286"/>
      <c r="VC461" s="286"/>
      <c r="VD461" s="286"/>
      <c r="VE461" s="286"/>
      <c r="VF461" s="286"/>
      <c r="VG461" s="286"/>
      <c r="VH461" s="286"/>
      <c r="VI461" s="286"/>
      <c r="VJ461" s="286"/>
      <c r="VK461" s="286"/>
      <c r="VL461" s="286"/>
      <c r="VM461" s="286"/>
      <c r="VN461" s="286"/>
      <c r="VO461" s="286"/>
      <c r="VP461" s="286"/>
      <c r="VQ461" s="286"/>
      <c r="VR461" s="286"/>
      <c r="VS461" s="286"/>
      <c r="VT461" s="286"/>
      <c r="VU461" s="286"/>
      <c r="VV461" s="286"/>
      <c r="VW461" s="286"/>
      <c r="VX461" s="286"/>
      <c r="VY461" s="286"/>
      <c r="VZ461" s="286"/>
      <c r="WA461" s="286"/>
      <c r="WB461" s="286"/>
      <c r="WC461" s="286"/>
    </row>
    <row r="462" spans="1:601" s="285" customFormat="1" ht="84.75" customHeight="1">
      <c r="A462" s="1073"/>
      <c r="B462" s="681"/>
      <c r="C462" s="653"/>
      <c r="D462" s="653"/>
      <c r="E462" s="778"/>
      <c r="F462" s="656"/>
      <c r="G462" s="658"/>
      <c r="H462" s="658"/>
      <c r="I462" s="309" t="s">
        <v>501</v>
      </c>
      <c r="J462" s="309" t="s">
        <v>32</v>
      </c>
      <c r="K462" s="309" t="s">
        <v>1106</v>
      </c>
      <c r="L462" s="309" t="s">
        <v>642</v>
      </c>
      <c r="M462" s="288">
        <v>31883</v>
      </c>
      <c r="N462" s="288">
        <v>27299</v>
      </c>
      <c r="O462" s="289">
        <v>63300</v>
      </c>
      <c r="P462" s="289">
        <v>63300</v>
      </c>
      <c r="Q462" s="290">
        <v>63300</v>
      </c>
      <c r="R462" s="290">
        <v>63300</v>
      </c>
      <c r="S462" s="528">
        <v>3</v>
      </c>
      <c r="BA462" s="286"/>
      <c r="BB462" s="286"/>
      <c r="BC462" s="286"/>
      <c r="BD462" s="286"/>
      <c r="BE462" s="286"/>
      <c r="BF462" s="286"/>
      <c r="BG462" s="286"/>
      <c r="BH462" s="286"/>
      <c r="BI462" s="286"/>
      <c r="BJ462" s="286"/>
      <c r="BK462" s="286"/>
      <c r="BL462" s="286"/>
      <c r="BM462" s="286"/>
      <c r="BN462" s="286"/>
      <c r="BO462" s="286"/>
      <c r="BP462" s="286"/>
      <c r="BQ462" s="286"/>
      <c r="BR462" s="286"/>
      <c r="BS462" s="286"/>
      <c r="BT462" s="286"/>
      <c r="BU462" s="286"/>
      <c r="BV462" s="286"/>
      <c r="BW462" s="286"/>
      <c r="BX462" s="286"/>
      <c r="BY462" s="286"/>
      <c r="BZ462" s="286"/>
      <c r="CA462" s="286"/>
      <c r="CB462" s="286"/>
      <c r="CC462" s="286"/>
      <c r="CD462" s="286"/>
      <c r="CE462" s="286"/>
      <c r="CF462" s="286"/>
      <c r="CG462" s="286"/>
      <c r="CH462" s="286"/>
      <c r="CI462" s="286"/>
      <c r="CJ462" s="286"/>
      <c r="CK462" s="286"/>
      <c r="CL462" s="286"/>
      <c r="CM462" s="286"/>
      <c r="CN462" s="286"/>
      <c r="CO462" s="286"/>
      <c r="CP462" s="286"/>
      <c r="CQ462" s="286"/>
      <c r="CR462" s="286"/>
      <c r="CS462" s="286"/>
      <c r="CT462" s="286"/>
      <c r="CU462" s="286"/>
      <c r="CV462" s="286"/>
      <c r="CW462" s="286"/>
      <c r="CX462" s="286"/>
      <c r="CY462" s="286"/>
      <c r="CZ462" s="286"/>
      <c r="DA462" s="286"/>
      <c r="DB462" s="286"/>
      <c r="DC462" s="286"/>
      <c r="DD462" s="286"/>
      <c r="DE462" s="286"/>
      <c r="DF462" s="286"/>
      <c r="DG462" s="286"/>
      <c r="DH462" s="286"/>
      <c r="DI462" s="286"/>
      <c r="DJ462" s="286"/>
      <c r="DK462" s="286"/>
      <c r="DL462" s="286"/>
      <c r="DM462" s="286"/>
      <c r="DN462" s="286"/>
      <c r="DO462" s="286"/>
      <c r="DP462" s="286"/>
      <c r="DQ462" s="286"/>
      <c r="DR462" s="286"/>
      <c r="DS462" s="286"/>
      <c r="DT462" s="286"/>
      <c r="DU462" s="286"/>
      <c r="DV462" s="286"/>
      <c r="DW462" s="286"/>
      <c r="DX462" s="286"/>
      <c r="DY462" s="286"/>
      <c r="DZ462" s="286"/>
      <c r="EA462" s="286"/>
      <c r="EB462" s="286"/>
      <c r="EC462" s="286"/>
      <c r="ED462" s="286"/>
      <c r="EE462" s="286"/>
      <c r="EF462" s="286"/>
      <c r="EG462" s="286"/>
      <c r="EH462" s="286"/>
      <c r="EI462" s="286"/>
      <c r="EJ462" s="286"/>
      <c r="EK462" s="286"/>
      <c r="EL462" s="286"/>
      <c r="EM462" s="286"/>
      <c r="EN462" s="286"/>
      <c r="EO462" s="286"/>
      <c r="EP462" s="286"/>
      <c r="EQ462" s="286"/>
      <c r="ER462" s="286"/>
      <c r="ES462" s="286"/>
      <c r="ET462" s="286"/>
      <c r="EU462" s="286"/>
      <c r="EV462" s="286"/>
      <c r="EW462" s="286"/>
      <c r="EX462" s="286"/>
      <c r="EY462" s="286"/>
      <c r="EZ462" s="286"/>
      <c r="FA462" s="286"/>
      <c r="FB462" s="286"/>
      <c r="FC462" s="286"/>
      <c r="FD462" s="286"/>
      <c r="FE462" s="286"/>
      <c r="FF462" s="286"/>
      <c r="FG462" s="286"/>
      <c r="FH462" s="286"/>
      <c r="FI462" s="286"/>
      <c r="FJ462" s="286"/>
      <c r="FK462" s="286"/>
      <c r="FL462" s="286"/>
      <c r="FM462" s="286"/>
      <c r="FN462" s="286"/>
      <c r="FO462" s="286"/>
      <c r="FP462" s="286"/>
      <c r="FQ462" s="286"/>
      <c r="FR462" s="286"/>
      <c r="FS462" s="286"/>
      <c r="FT462" s="286"/>
      <c r="FU462" s="286"/>
      <c r="FV462" s="286"/>
      <c r="FW462" s="286"/>
      <c r="FX462" s="286"/>
      <c r="FY462" s="286"/>
      <c r="FZ462" s="286"/>
      <c r="GA462" s="286"/>
      <c r="GB462" s="286"/>
      <c r="GC462" s="286"/>
      <c r="GD462" s="286"/>
      <c r="GE462" s="286"/>
      <c r="GF462" s="286"/>
      <c r="GG462" s="286"/>
      <c r="GH462" s="286"/>
      <c r="GI462" s="286"/>
      <c r="GJ462" s="286"/>
      <c r="GK462" s="286"/>
      <c r="GL462" s="286"/>
      <c r="GM462" s="286"/>
      <c r="GN462" s="286"/>
      <c r="GO462" s="286"/>
      <c r="GP462" s="286"/>
      <c r="GQ462" s="286"/>
      <c r="GR462" s="286"/>
      <c r="GS462" s="286"/>
      <c r="GT462" s="286"/>
      <c r="GU462" s="286"/>
      <c r="GV462" s="286"/>
      <c r="GW462" s="286"/>
      <c r="GX462" s="286"/>
      <c r="GY462" s="286"/>
      <c r="GZ462" s="286"/>
      <c r="HA462" s="286"/>
      <c r="HB462" s="286"/>
      <c r="HC462" s="286"/>
      <c r="HD462" s="286"/>
      <c r="HE462" s="286"/>
      <c r="HF462" s="286"/>
      <c r="HG462" s="286"/>
      <c r="HH462" s="286"/>
      <c r="HI462" s="286"/>
      <c r="HJ462" s="286"/>
      <c r="HK462" s="286"/>
      <c r="HL462" s="286"/>
      <c r="HM462" s="286"/>
      <c r="HN462" s="286"/>
      <c r="HO462" s="286"/>
      <c r="HP462" s="286"/>
      <c r="HQ462" s="286"/>
      <c r="HR462" s="286"/>
      <c r="HS462" s="286"/>
      <c r="HT462" s="286"/>
      <c r="HU462" s="286"/>
      <c r="HV462" s="286"/>
      <c r="HW462" s="286"/>
      <c r="HX462" s="286"/>
      <c r="HY462" s="286"/>
      <c r="HZ462" s="286"/>
      <c r="IA462" s="286"/>
      <c r="IB462" s="286"/>
      <c r="IC462" s="286"/>
      <c r="ID462" s="286"/>
      <c r="IE462" s="286"/>
      <c r="IF462" s="286"/>
      <c r="IG462" s="286"/>
      <c r="IH462" s="286"/>
      <c r="II462" s="286"/>
      <c r="IJ462" s="286"/>
      <c r="IK462" s="286"/>
      <c r="IL462" s="286"/>
      <c r="IM462" s="286"/>
      <c r="IN462" s="286"/>
      <c r="IO462" s="286"/>
      <c r="IP462" s="286"/>
      <c r="IQ462" s="286"/>
      <c r="IR462" s="286"/>
      <c r="IS462" s="286"/>
      <c r="IT462" s="286"/>
      <c r="IU462" s="286"/>
      <c r="IV462" s="286"/>
      <c r="IW462" s="286"/>
      <c r="IX462" s="286"/>
      <c r="IY462" s="286"/>
      <c r="IZ462" s="286"/>
      <c r="JA462" s="286"/>
      <c r="JB462" s="286"/>
      <c r="JC462" s="286"/>
      <c r="JD462" s="286"/>
      <c r="JE462" s="286"/>
      <c r="JF462" s="286"/>
      <c r="JG462" s="286"/>
      <c r="JH462" s="286"/>
      <c r="JI462" s="286"/>
      <c r="JJ462" s="286"/>
      <c r="JK462" s="286"/>
      <c r="JL462" s="286"/>
      <c r="JM462" s="286"/>
      <c r="JN462" s="286"/>
      <c r="JO462" s="286"/>
      <c r="JP462" s="286"/>
      <c r="JQ462" s="286"/>
      <c r="JR462" s="286"/>
      <c r="JS462" s="286"/>
      <c r="JT462" s="286"/>
      <c r="JU462" s="286"/>
      <c r="JV462" s="286"/>
      <c r="JW462" s="286"/>
      <c r="JX462" s="286"/>
      <c r="JY462" s="286"/>
      <c r="JZ462" s="286"/>
      <c r="KA462" s="286"/>
      <c r="KB462" s="286"/>
      <c r="KC462" s="286"/>
      <c r="KD462" s="286"/>
      <c r="KE462" s="286"/>
      <c r="KF462" s="286"/>
      <c r="KG462" s="286"/>
      <c r="KH462" s="286"/>
      <c r="KI462" s="286"/>
      <c r="KJ462" s="286"/>
      <c r="KK462" s="286"/>
      <c r="KL462" s="286"/>
      <c r="KM462" s="286"/>
      <c r="KN462" s="286"/>
      <c r="KO462" s="286"/>
      <c r="KP462" s="286"/>
      <c r="KQ462" s="286"/>
      <c r="KR462" s="286"/>
      <c r="KS462" s="286"/>
      <c r="KT462" s="286"/>
      <c r="KU462" s="286"/>
      <c r="KV462" s="286"/>
      <c r="KW462" s="286"/>
      <c r="KX462" s="286"/>
      <c r="KY462" s="286"/>
      <c r="KZ462" s="286"/>
      <c r="LA462" s="286"/>
      <c r="LB462" s="286"/>
      <c r="LC462" s="286"/>
      <c r="LD462" s="286"/>
      <c r="LE462" s="286"/>
      <c r="LF462" s="286"/>
      <c r="LG462" s="286"/>
      <c r="LH462" s="286"/>
      <c r="LI462" s="286"/>
      <c r="LJ462" s="286"/>
      <c r="LK462" s="286"/>
      <c r="LL462" s="286"/>
      <c r="LM462" s="286"/>
      <c r="LN462" s="286"/>
      <c r="LO462" s="286"/>
      <c r="LP462" s="286"/>
      <c r="LQ462" s="286"/>
      <c r="LR462" s="286"/>
      <c r="LS462" s="286"/>
      <c r="LT462" s="286"/>
      <c r="LU462" s="286"/>
      <c r="LV462" s="286"/>
      <c r="LW462" s="286"/>
      <c r="LX462" s="286"/>
      <c r="LY462" s="286"/>
      <c r="LZ462" s="286"/>
      <c r="MA462" s="286"/>
      <c r="MB462" s="286"/>
      <c r="MC462" s="286"/>
      <c r="MD462" s="286"/>
      <c r="ME462" s="286"/>
      <c r="MF462" s="286"/>
      <c r="MG462" s="286"/>
      <c r="MH462" s="286"/>
      <c r="MI462" s="286"/>
      <c r="MJ462" s="286"/>
      <c r="MK462" s="286"/>
      <c r="ML462" s="286"/>
      <c r="MM462" s="286"/>
      <c r="MN462" s="286"/>
      <c r="MO462" s="286"/>
      <c r="MP462" s="286"/>
      <c r="MQ462" s="286"/>
      <c r="MR462" s="286"/>
      <c r="MS462" s="286"/>
      <c r="MT462" s="286"/>
      <c r="MU462" s="286"/>
      <c r="MV462" s="286"/>
      <c r="MW462" s="286"/>
      <c r="MX462" s="286"/>
      <c r="MY462" s="286"/>
      <c r="MZ462" s="286"/>
      <c r="NA462" s="286"/>
      <c r="NB462" s="286"/>
      <c r="NC462" s="286"/>
      <c r="ND462" s="286"/>
      <c r="NE462" s="286"/>
      <c r="NF462" s="286"/>
      <c r="NG462" s="286"/>
      <c r="NH462" s="286"/>
      <c r="NI462" s="286"/>
      <c r="NJ462" s="286"/>
      <c r="NK462" s="286"/>
      <c r="NL462" s="286"/>
      <c r="NM462" s="286"/>
      <c r="NN462" s="286"/>
      <c r="NO462" s="286"/>
      <c r="NP462" s="286"/>
      <c r="NQ462" s="286"/>
      <c r="NR462" s="286"/>
      <c r="NS462" s="286"/>
      <c r="NT462" s="286"/>
      <c r="NU462" s="286"/>
      <c r="NV462" s="286"/>
      <c r="NW462" s="286"/>
      <c r="NX462" s="286"/>
      <c r="NY462" s="286"/>
      <c r="NZ462" s="286"/>
      <c r="OA462" s="286"/>
      <c r="OB462" s="286"/>
      <c r="OC462" s="286"/>
      <c r="OD462" s="286"/>
      <c r="OE462" s="286"/>
      <c r="OF462" s="286"/>
      <c r="OG462" s="286"/>
      <c r="OH462" s="286"/>
      <c r="OI462" s="286"/>
      <c r="OJ462" s="286"/>
      <c r="OK462" s="286"/>
      <c r="OL462" s="286"/>
      <c r="OM462" s="286"/>
      <c r="ON462" s="286"/>
      <c r="OO462" s="286"/>
      <c r="OP462" s="286"/>
      <c r="OQ462" s="286"/>
      <c r="OR462" s="286"/>
      <c r="OS462" s="286"/>
      <c r="OT462" s="286"/>
      <c r="OU462" s="286"/>
      <c r="OV462" s="286"/>
      <c r="OW462" s="286"/>
      <c r="OX462" s="286"/>
      <c r="OY462" s="286"/>
      <c r="OZ462" s="286"/>
      <c r="PA462" s="286"/>
      <c r="PB462" s="286"/>
      <c r="PC462" s="286"/>
      <c r="PD462" s="286"/>
      <c r="PE462" s="286"/>
      <c r="PF462" s="286"/>
      <c r="PG462" s="286"/>
      <c r="PH462" s="286"/>
      <c r="PI462" s="286"/>
      <c r="PJ462" s="286"/>
      <c r="PK462" s="286"/>
      <c r="PL462" s="286"/>
      <c r="PM462" s="286"/>
      <c r="PN462" s="286"/>
      <c r="PO462" s="286"/>
      <c r="PP462" s="286"/>
      <c r="PQ462" s="286"/>
      <c r="PR462" s="286"/>
      <c r="PS462" s="286"/>
      <c r="PT462" s="286"/>
      <c r="PU462" s="286"/>
      <c r="PV462" s="286"/>
      <c r="PW462" s="286"/>
      <c r="PX462" s="286"/>
      <c r="PY462" s="286"/>
      <c r="PZ462" s="286"/>
      <c r="QA462" s="286"/>
      <c r="QB462" s="286"/>
      <c r="QC462" s="286"/>
      <c r="QD462" s="286"/>
      <c r="QE462" s="286"/>
      <c r="QF462" s="286"/>
      <c r="QG462" s="286"/>
      <c r="QH462" s="286"/>
      <c r="QI462" s="286"/>
      <c r="QJ462" s="286"/>
      <c r="QK462" s="286"/>
      <c r="QL462" s="286"/>
      <c r="QM462" s="286"/>
      <c r="QN462" s="286"/>
      <c r="QO462" s="286"/>
      <c r="QP462" s="286"/>
      <c r="QQ462" s="286"/>
      <c r="QR462" s="286"/>
      <c r="QS462" s="286"/>
      <c r="QT462" s="286"/>
      <c r="QU462" s="286"/>
      <c r="QV462" s="286"/>
      <c r="QW462" s="286"/>
      <c r="QX462" s="286"/>
      <c r="QY462" s="286"/>
      <c r="QZ462" s="286"/>
      <c r="RA462" s="286"/>
      <c r="RB462" s="286"/>
      <c r="RC462" s="286"/>
      <c r="RD462" s="286"/>
      <c r="RE462" s="286"/>
      <c r="RF462" s="286"/>
      <c r="RG462" s="286"/>
      <c r="RH462" s="286"/>
      <c r="RI462" s="286"/>
      <c r="RJ462" s="286"/>
      <c r="RK462" s="286"/>
      <c r="RL462" s="286"/>
      <c r="RM462" s="286"/>
      <c r="RN462" s="286"/>
      <c r="RO462" s="286"/>
      <c r="RP462" s="286"/>
      <c r="RQ462" s="286"/>
      <c r="RR462" s="286"/>
      <c r="RS462" s="286"/>
      <c r="RT462" s="286"/>
      <c r="RU462" s="286"/>
      <c r="RV462" s="286"/>
      <c r="RW462" s="286"/>
      <c r="RX462" s="286"/>
      <c r="RY462" s="286"/>
      <c r="RZ462" s="286"/>
      <c r="SA462" s="286"/>
      <c r="SB462" s="286"/>
      <c r="SC462" s="286"/>
      <c r="SD462" s="286"/>
      <c r="SE462" s="286"/>
      <c r="SF462" s="286"/>
      <c r="SG462" s="286"/>
      <c r="SH462" s="286"/>
      <c r="SI462" s="286"/>
      <c r="SJ462" s="286"/>
      <c r="SK462" s="286"/>
      <c r="SL462" s="286"/>
      <c r="SM462" s="286"/>
      <c r="SN462" s="286"/>
      <c r="SO462" s="286"/>
      <c r="SP462" s="286"/>
      <c r="SQ462" s="286"/>
      <c r="SR462" s="286"/>
      <c r="SS462" s="286"/>
      <c r="ST462" s="286"/>
      <c r="SU462" s="286"/>
      <c r="SV462" s="286"/>
      <c r="SW462" s="286"/>
      <c r="SX462" s="286"/>
      <c r="SY462" s="286"/>
      <c r="SZ462" s="286"/>
      <c r="TA462" s="286"/>
      <c r="TB462" s="286"/>
      <c r="TC462" s="286"/>
      <c r="TD462" s="286"/>
      <c r="TE462" s="286"/>
      <c r="TF462" s="286"/>
      <c r="TG462" s="286"/>
      <c r="TH462" s="286"/>
      <c r="TI462" s="286"/>
      <c r="TJ462" s="286"/>
      <c r="TK462" s="286"/>
      <c r="TL462" s="286"/>
      <c r="TM462" s="286"/>
      <c r="TN462" s="286"/>
      <c r="TO462" s="286"/>
      <c r="TP462" s="286"/>
      <c r="TQ462" s="286"/>
      <c r="TR462" s="286"/>
      <c r="TS462" s="286"/>
      <c r="TT462" s="286"/>
      <c r="TU462" s="286"/>
      <c r="TV462" s="286"/>
      <c r="TW462" s="286"/>
      <c r="TX462" s="286"/>
      <c r="TY462" s="286"/>
      <c r="TZ462" s="286"/>
      <c r="UA462" s="286"/>
      <c r="UB462" s="286"/>
      <c r="UC462" s="286"/>
      <c r="UD462" s="286"/>
      <c r="UE462" s="286"/>
      <c r="UF462" s="286"/>
      <c r="UG462" s="286"/>
      <c r="UH462" s="286"/>
      <c r="UI462" s="286"/>
      <c r="UJ462" s="286"/>
      <c r="UK462" s="286"/>
      <c r="UL462" s="286"/>
      <c r="UM462" s="286"/>
      <c r="UN462" s="286"/>
      <c r="UO462" s="286"/>
      <c r="UP462" s="286"/>
      <c r="UQ462" s="286"/>
      <c r="UR462" s="286"/>
      <c r="US462" s="286"/>
      <c r="UT462" s="286"/>
      <c r="UU462" s="286"/>
      <c r="UV462" s="286"/>
      <c r="UW462" s="286"/>
      <c r="UX462" s="286"/>
      <c r="UY462" s="286"/>
      <c r="UZ462" s="286"/>
      <c r="VA462" s="286"/>
      <c r="VB462" s="286"/>
      <c r="VC462" s="286"/>
      <c r="VD462" s="286"/>
      <c r="VE462" s="286"/>
      <c r="VF462" s="286"/>
      <c r="VG462" s="286"/>
      <c r="VH462" s="286"/>
      <c r="VI462" s="286"/>
      <c r="VJ462" s="286"/>
      <c r="VK462" s="286"/>
      <c r="VL462" s="286"/>
      <c r="VM462" s="286"/>
      <c r="VN462" s="286"/>
      <c r="VO462" s="286"/>
      <c r="VP462" s="286"/>
      <c r="VQ462" s="286"/>
      <c r="VR462" s="286"/>
      <c r="VS462" s="286"/>
      <c r="VT462" s="286"/>
      <c r="VU462" s="286"/>
      <c r="VV462" s="286"/>
      <c r="VW462" s="286"/>
      <c r="VX462" s="286"/>
      <c r="VY462" s="286"/>
      <c r="VZ462" s="286"/>
      <c r="WA462" s="286"/>
      <c r="WB462" s="286"/>
      <c r="WC462" s="286"/>
    </row>
    <row r="463" spans="1:601" s="285" customFormat="1" ht="95.25" customHeight="1">
      <c r="A463" s="1073"/>
      <c r="B463" s="670" t="s">
        <v>1109</v>
      </c>
      <c r="C463" s="650" t="s">
        <v>1110</v>
      </c>
      <c r="D463" s="652" t="s">
        <v>1059</v>
      </c>
      <c r="E463" s="394" t="s">
        <v>1066</v>
      </c>
      <c r="F463" s="388" t="s">
        <v>60</v>
      </c>
      <c r="G463" s="389">
        <v>39814</v>
      </c>
      <c r="H463" s="389" t="s">
        <v>31</v>
      </c>
      <c r="I463" s="381" t="s">
        <v>501</v>
      </c>
      <c r="J463" s="381" t="s">
        <v>32</v>
      </c>
      <c r="K463" s="381" t="s">
        <v>1111</v>
      </c>
      <c r="L463" s="381" t="s">
        <v>35</v>
      </c>
      <c r="M463" s="284">
        <f>M464</f>
        <v>0</v>
      </c>
      <c r="N463" s="284">
        <f>N464</f>
        <v>0</v>
      </c>
      <c r="O463" s="284">
        <f t="shared" ref="O463:R463" si="33">O464</f>
        <v>100200</v>
      </c>
      <c r="P463" s="284">
        <f t="shared" si="33"/>
        <v>100200</v>
      </c>
      <c r="Q463" s="284">
        <f t="shared" si="33"/>
        <v>100200</v>
      </c>
      <c r="R463" s="284">
        <f t="shared" si="33"/>
        <v>100200</v>
      </c>
      <c r="S463" s="536"/>
      <c r="BA463" s="286"/>
      <c r="BB463" s="286"/>
      <c r="BC463" s="286"/>
      <c r="BD463" s="286"/>
      <c r="BE463" s="286"/>
      <c r="BF463" s="286"/>
      <c r="BG463" s="286"/>
      <c r="BH463" s="286"/>
      <c r="BI463" s="286"/>
      <c r="BJ463" s="286"/>
      <c r="BK463" s="286"/>
      <c r="BL463" s="286"/>
      <c r="BM463" s="286"/>
      <c r="BN463" s="286"/>
      <c r="BO463" s="286"/>
      <c r="BP463" s="286"/>
      <c r="BQ463" s="286"/>
      <c r="BR463" s="286"/>
      <c r="BS463" s="286"/>
      <c r="BT463" s="286"/>
      <c r="BU463" s="286"/>
      <c r="BV463" s="286"/>
      <c r="BW463" s="286"/>
      <c r="BX463" s="286"/>
      <c r="BY463" s="286"/>
      <c r="BZ463" s="286"/>
      <c r="CA463" s="286"/>
      <c r="CB463" s="286"/>
      <c r="CC463" s="286"/>
      <c r="CD463" s="286"/>
      <c r="CE463" s="286"/>
      <c r="CF463" s="286"/>
      <c r="CG463" s="286"/>
      <c r="CH463" s="286"/>
      <c r="CI463" s="286"/>
      <c r="CJ463" s="286"/>
      <c r="CK463" s="286"/>
      <c r="CL463" s="286"/>
      <c r="CM463" s="286"/>
      <c r="CN463" s="286"/>
      <c r="CO463" s="286"/>
      <c r="CP463" s="286"/>
      <c r="CQ463" s="286"/>
      <c r="CR463" s="286"/>
      <c r="CS463" s="286"/>
      <c r="CT463" s="286"/>
      <c r="CU463" s="286"/>
      <c r="CV463" s="286"/>
      <c r="CW463" s="286"/>
      <c r="CX463" s="286"/>
      <c r="CY463" s="286"/>
      <c r="CZ463" s="286"/>
      <c r="DA463" s="286"/>
      <c r="DB463" s="286"/>
      <c r="DC463" s="286"/>
      <c r="DD463" s="286"/>
      <c r="DE463" s="286"/>
      <c r="DF463" s="286"/>
      <c r="DG463" s="286"/>
      <c r="DH463" s="286"/>
      <c r="DI463" s="286"/>
      <c r="DJ463" s="286"/>
      <c r="DK463" s="286"/>
      <c r="DL463" s="286"/>
      <c r="DM463" s="286"/>
      <c r="DN463" s="286"/>
      <c r="DO463" s="286"/>
      <c r="DP463" s="286"/>
      <c r="DQ463" s="286"/>
      <c r="DR463" s="286"/>
      <c r="DS463" s="286"/>
      <c r="DT463" s="286"/>
      <c r="DU463" s="286"/>
      <c r="DV463" s="286"/>
      <c r="DW463" s="286"/>
      <c r="DX463" s="286"/>
      <c r="DY463" s="286"/>
      <c r="DZ463" s="286"/>
      <c r="EA463" s="286"/>
      <c r="EB463" s="286"/>
      <c r="EC463" s="286"/>
      <c r="ED463" s="286"/>
      <c r="EE463" s="286"/>
      <c r="EF463" s="286"/>
      <c r="EG463" s="286"/>
      <c r="EH463" s="286"/>
      <c r="EI463" s="286"/>
      <c r="EJ463" s="286"/>
      <c r="EK463" s="286"/>
      <c r="EL463" s="286"/>
      <c r="EM463" s="286"/>
      <c r="EN463" s="286"/>
      <c r="EO463" s="286"/>
      <c r="EP463" s="286"/>
      <c r="EQ463" s="286"/>
      <c r="ER463" s="286"/>
      <c r="ES463" s="286"/>
      <c r="ET463" s="286"/>
      <c r="EU463" s="286"/>
      <c r="EV463" s="286"/>
      <c r="EW463" s="286"/>
      <c r="EX463" s="286"/>
      <c r="EY463" s="286"/>
      <c r="EZ463" s="286"/>
      <c r="FA463" s="286"/>
      <c r="FB463" s="286"/>
      <c r="FC463" s="286"/>
      <c r="FD463" s="286"/>
      <c r="FE463" s="286"/>
      <c r="FF463" s="286"/>
      <c r="FG463" s="286"/>
      <c r="FH463" s="286"/>
      <c r="FI463" s="286"/>
      <c r="FJ463" s="286"/>
      <c r="FK463" s="286"/>
      <c r="FL463" s="286"/>
      <c r="FM463" s="286"/>
      <c r="FN463" s="286"/>
      <c r="FO463" s="286"/>
      <c r="FP463" s="286"/>
      <c r="FQ463" s="286"/>
      <c r="FR463" s="286"/>
      <c r="FS463" s="286"/>
      <c r="FT463" s="286"/>
      <c r="FU463" s="286"/>
      <c r="FV463" s="286"/>
      <c r="FW463" s="286"/>
      <c r="FX463" s="286"/>
      <c r="FY463" s="286"/>
      <c r="FZ463" s="286"/>
      <c r="GA463" s="286"/>
      <c r="GB463" s="286"/>
      <c r="GC463" s="286"/>
      <c r="GD463" s="286"/>
      <c r="GE463" s="286"/>
      <c r="GF463" s="286"/>
      <c r="GG463" s="286"/>
      <c r="GH463" s="286"/>
      <c r="GI463" s="286"/>
      <c r="GJ463" s="286"/>
      <c r="GK463" s="286"/>
      <c r="GL463" s="286"/>
      <c r="GM463" s="286"/>
      <c r="GN463" s="286"/>
      <c r="GO463" s="286"/>
      <c r="GP463" s="286"/>
      <c r="GQ463" s="286"/>
      <c r="GR463" s="286"/>
      <c r="GS463" s="286"/>
      <c r="GT463" s="286"/>
      <c r="GU463" s="286"/>
      <c r="GV463" s="286"/>
      <c r="GW463" s="286"/>
      <c r="GX463" s="286"/>
      <c r="GY463" s="286"/>
      <c r="GZ463" s="286"/>
      <c r="HA463" s="286"/>
      <c r="HB463" s="286"/>
      <c r="HC463" s="286"/>
      <c r="HD463" s="286"/>
      <c r="HE463" s="286"/>
      <c r="HF463" s="286"/>
      <c r="HG463" s="286"/>
      <c r="HH463" s="286"/>
      <c r="HI463" s="286"/>
      <c r="HJ463" s="286"/>
      <c r="HK463" s="286"/>
      <c r="HL463" s="286"/>
      <c r="HM463" s="286"/>
      <c r="HN463" s="286"/>
      <c r="HO463" s="286"/>
      <c r="HP463" s="286"/>
      <c r="HQ463" s="286"/>
      <c r="HR463" s="286"/>
      <c r="HS463" s="286"/>
      <c r="HT463" s="286"/>
      <c r="HU463" s="286"/>
      <c r="HV463" s="286"/>
      <c r="HW463" s="286"/>
      <c r="HX463" s="286"/>
      <c r="HY463" s="286"/>
      <c r="HZ463" s="286"/>
      <c r="IA463" s="286"/>
      <c r="IB463" s="286"/>
      <c r="IC463" s="286"/>
      <c r="ID463" s="286"/>
      <c r="IE463" s="286"/>
      <c r="IF463" s="286"/>
      <c r="IG463" s="286"/>
      <c r="IH463" s="286"/>
      <c r="II463" s="286"/>
      <c r="IJ463" s="286"/>
      <c r="IK463" s="286"/>
      <c r="IL463" s="286"/>
      <c r="IM463" s="286"/>
      <c r="IN463" s="286"/>
      <c r="IO463" s="286"/>
      <c r="IP463" s="286"/>
      <c r="IQ463" s="286"/>
      <c r="IR463" s="286"/>
      <c r="IS463" s="286"/>
      <c r="IT463" s="286"/>
      <c r="IU463" s="286"/>
      <c r="IV463" s="286"/>
      <c r="IW463" s="286"/>
      <c r="IX463" s="286"/>
      <c r="IY463" s="286"/>
      <c r="IZ463" s="286"/>
      <c r="JA463" s="286"/>
      <c r="JB463" s="286"/>
      <c r="JC463" s="286"/>
      <c r="JD463" s="286"/>
      <c r="JE463" s="286"/>
      <c r="JF463" s="286"/>
      <c r="JG463" s="286"/>
      <c r="JH463" s="286"/>
      <c r="JI463" s="286"/>
      <c r="JJ463" s="286"/>
      <c r="JK463" s="286"/>
      <c r="JL463" s="286"/>
      <c r="JM463" s="286"/>
      <c r="JN463" s="286"/>
      <c r="JO463" s="286"/>
      <c r="JP463" s="286"/>
      <c r="JQ463" s="286"/>
      <c r="JR463" s="286"/>
      <c r="JS463" s="286"/>
      <c r="JT463" s="286"/>
      <c r="JU463" s="286"/>
      <c r="JV463" s="286"/>
      <c r="JW463" s="286"/>
      <c r="JX463" s="286"/>
      <c r="JY463" s="286"/>
      <c r="JZ463" s="286"/>
      <c r="KA463" s="286"/>
      <c r="KB463" s="286"/>
      <c r="KC463" s="286"/>
      <c r="KD463" s="286"/>
      <c r="KE463" s="286"/>
      <c r="KF463" s="286"/>
      <c r="KG463" s="286"/>
      <c r="KH463" s="286"/>
      <c r="KI463" s="286"/>
      <c r="KJ463" s="286"/>
      <c r="KK463" s="286"/>
      <c r="KL463" s="286"/>
      <c r="KM463" s="286"/>
      <c r="KN463" s="286"/>
      <c r="KO463" s="286"/>
      <c r="KP463" s="286"/>
      <c r="KQ463" s="286"/>
      <c r="KR463" s="286"/>
      <c r="KS463" s="286"/>
      <c r="KT463" s="286"/>
      <c r="KU463" s="286"/>
      <c r="KV463" s="286"/>
      <c r="KW463" s="286"/>
      <c r="KX463" s="286"/>
      <c r="KY463" s="286"/>
      <c r="KZ463" s="286"/>
      <c r="LA463" s="286"/>
      <c r="LB463" s="286"/>
      <c r="LC463" s="286"/>
      <c r="LD463" s="286"/>
      <c r="LE463" s="286"/>
      <c r="LF463" s="286"/>
      <c r="LG463" s="286"/>
      <c r="LH463" s="286"/>
      <c r="LI463" s="286"/>
      <c r="LJ463" s="286"/>
      <c r="LK463" s="286"/>
      <c r="LL463" s="286"/>
      <c r="LM463" s="286"/>
      <c r="LN463" s="286"/>
      <c r="LO463" s="286"/>
      <c r="LP463" s="286"/>
      <c r="LQ463" s="286"/>
      <c r="LR463" s="286"/>
      <c r="LS463" s="286"/>
      <c r="LT463" s="286"/>
      <c r="LU463" s="286"/>
      <c r="LV463" s="286"/>
      <c r="LW463" s="286"/>
      <c r="LX463" s="286"/>
      <c r="LY463" s="286"/>
      <c r="LZ463" s="286"/>
      <c r="MA463" s="286"/>
      <c r="MB463" s="286"/>
      <c r="MC463" s="286"/>
      <c r="MD463" s="286"/>
      <c r="ME463" s="286"/>
      <c r="MF463" s="286"/>
      <c r="MG463" s="286"/>
      <c r="MH463" s="286"/>
      <c r="MI463" s="286"/>
      <c r="MJ463" s="286"/>
      <c r="MK463" s="286"/>
      <c r="ML463" s="286"/>
      <c r="MM463" s="286"/>
      <c r="MN463" s="286"/>
      <c r="MO463" s="286"/>
      <c r="MP463" s="286"/>
      <c r="MQ463" s="286"/>
      <c r="MR463" s="286"/>
      <c r="MS463" s="286"/>
      <c r="MT463" s="286"/>
      <c r="MU463" s="286"/>
      <c r="MV463" s="286"/>
      <c r="MW463" s="286"/>
      <c r="MX463" s="286"/>
      <c r="MY463" s="286"/>
      <c r="MZ463" s="286"/>
      <c r="NA463" s="286"/>
      <c r="NB463" s="286"/>
      <c r="NC463" s="286"/>
      <c r="ND463" s="286"/>
      <c r="NE463" s="286"/>
      <c r="NF463" s="286"/>
      <c r="NG463" s="286"/>
      <c r="NH463" s="286"/>
      <c r="NI463" s="286"/>
      <c r="NJ463" s="286"/>
      <c r="NK463" s="286"/>
      <c r="NL463" s="286"/>
      <c r="NM463" s="286"/>
      <c r="NN463" s="286"/>
      <c r="NO463" s="286"/>
      <c r="NP463" s="286"/>
      <c r="NQ463" s="286"/>
      <c r="NR463" s="286"/>
      <c r="NS463" s="286"/>
      <c r="NT463" s="286"/>
      <c r="NU463" s="286"/>
      <c r="NV463" s="286"/>
      <c r="NW463" s="286"/>
      <c r="NX463" s="286"/>
      <c r="NY463" s="286"/>
      <c r="NZ463" s="286"/>
      <c r="OA463" s="286"/>
      <c r="OB463" s="286"/>
      <c r="OC463" s="286"/>
      <c r="OD463" s="286"/>
      <c r="OE463" s="286"/>
      <c r="OF463" s="286"/>
      <c r="OG463" s="286"/>
      <c r="OH463" s="286"/>
      <c r="OI463" s="286"/>
      <c r="OJ463" s="286"/>
      <c r="OK463" s="286"/>
      <c r="OL463" s="286"/>
      <c r="OM463" s="286"/>
      <c r="ON463" s="286"/>
      <c r="OO463" s="286"/>
      <c r="OP463" s="286"/>
      <c r="OQ463" s="286"/>
      <c r="OR463" s="286"/>
      <c r="OS463" s="286"/>
      <c r="OT463" s="286"/>
      <c r="OU463" s="286"/>
      <c r="OV463" s="286"/>
      <c r="OW463" s="286"/>
      <c r="OX463" s="286"/>
      <c r="OY463" s="286"/>
      <c r="OZ463" s="286"/>
      <c r="PA463" s="286"/>
      <c r="PB463" s="286"/>
      <c r="PC463" s="286"/>
      <c r="PD463" s="286"/>
      <c r="PE463" s="286"/>
      <c r="PF463" s="286"/>
      <c r="PG463" s="286"/>
      <c r="PH463" s="286"/>
      <c r="PI463" s="286"/>
      <c r="PJ463" s="286"/>
      <c r="PK463" s="286"/>
      <c r="PL463" s="286"/>
      <c r="PM463" s="286"/>
      <c r="PN463" s="286"/>
      <c r="PO463" s="286"/>
      <c r="PP463" s="286"/>
      <c r="PQ463" s="286"/>
      <c r="PR463" s="286"/>
      <c r="PS463" s="286"/>
      <c r="PT463" s="286"/>
      <c r="PU463" s="286"/>
      <c r="PV463" s="286"/>
      <c r="PW463" s="286"/>
      <c r="PX463" s="286"/>
      <c r="PY463" s="286"/>
      <c r="PZ463" s="286"/>
      <c r="QA463" s="286"/>
      <c r="QB463" s="286"/>
      <c r="QC463" s="286"/>
      <c r="QD463" s="286"/>
      <c r="QE463" s="286"/>
      <c r="QF463" s="286"/>
      <c r="QG463" s="286"/>
      <c r="QH463" s="286"/>
      <c r="QI463" s="286"/>
      <c r="QJ463" s="286"/>
      <c r="QK463" s="286"/>
      <c r="QL463" s="286"/>
      <c r="QM463" s="286"/>
      <c r="QN463" s="286"/>
      <c r="QO463" s="286"/>
      <c r="QP463" s="286"/>
      <c r="QQ463" s="286"/>
      <c r="QR463" s="286"/>
      <c r="QS463" s="286"/>
      <c r="QT463" s="286"/>
      <c r="QU463" s="286"/>
      <c r="QV463" s="286"/>
      <c r="QW463" s="286"/>
      <c r="QX463" s="286"/>
      <c r="QY463" s="286"/>
      <c r="QZ463" s="286"/>
      <c r="RA463" s="286"/>
      <c r="RB463" s="286"/>
      <c r="RC463" s="286"/>
      <c r="RD463" s="286"/>
      <c r="RE463" s="286"/>
      <c r="RF463" s="286"/>
      <c r="RG463" s="286"/>
      <c r="RH463" s="286"/>
      <c r="RI463" s="286"/>
      <c r="RJ463" s="286"/>
      <c r="RK463" s="286"/>
      <c r="RL463" s="286"/>
      <c r="RM463" s="286"/>
      <c r="RN463" s="286"/>
      <c r="RO463" s="286"/>
      <c r="RP463" s="286"/>
      <c r="RQ463" s="286"/>
      <c r="RR463" s="286"/>
      <c r="RS463" s="286"/>
      <c r="RT463" s="286"/>
      <c r="RU463" s="286"/>
      <c r="RV463" s="286"/>
      <c r="RW463" s="286"/>
      <c r="RX463" s="286"/>
      <c r="RY463" s="286"/>
      <c r="RZ463" s="286"/>
      <c r="SA463" s="286"/>
      <c r="SB463" s="286"/>
      <c r="SC463" s="286"/>
      <c r="SD463" s="286"/>
      <c r="SE463" s="286"/>
      <c r="SF463" s="286"/>
      <c r="SG463" s="286"/>
      <c r="SH463" s="286"/>
      <c r="SI463" s="286"/>
      <c r="SJ463" s="286"/>
      <c r="SK463" s="286"/>
      <c r="SL463" s="286"/>
      <c r="SM463" s="286"/>
      <c r="SN463" s="286"/>
      <c r="SO463" s="286"/>
      <c r="SP463" s="286"/>
      <c r="SQ463" s="286"/>
      <c r="SR463" s="286"/>
      <c r="SS463" s="286"/>
      <c r="ST463" s="286"/>
      <c r="SU463" s="286"/>
      <c r="SV463" s="286"/>
      <c r="SW463" s="286"/>
      <c r="SX463" s="286"/>
      <c r="SY463" s="286"/>
      <c r="SZ463" s="286"/>
      <c r="TA463" s="286"/>
      <c r="TB463" s="286"/>
      <c r="TC463" s="286"/>
      <c r="TD463" s="286"/>
      <c r="TE463" s="286"/>
      <c r="TF463" s="286"/>
      <c r="TG463" s="286"/>
      <c r="TH463" s="286"/>
      <c r="TI463" s="286"/>
      <c r="TJ463" s="286"/>
      <c r="TK463" s="286"/>
      <c r="TL463" s="286"/>
      <c r="TM463" s="286"/>
      <c r="TN463" s="286"/>
      <c r="TO463" s="286"/>
      <c r="TP463" s="286"/>
      <c r="TQ463" s="286"/>
      <c r="TR463" s="286"/>
      <c r="TS463" s="286"/>
      <c r="TT463" s="286"/>
      <c r="TU463" s="286"/>
      <c r="TV463" s="286"/>
      <c r="TW463" s="286"/>
      <c r="TX463" s="286"/>
      <c r="TY463" s="286"/>
      <c r="TZ463" s="286"/>
      <c r="UA463" s="286"/>
      <c r="UB463" s="286"/>
      <c r="UC463" s="286"/>
      <c r="UD463" s="286"/>
      <c r="UE463" s="286"/>
      <c r="UF463" s="286"/>
      <c r="UG463" s="286"/>
      <c r="UH463" s="286"/>
      <c r="UI463" s="286"/>
      <c r="UJ463" s="286"/>
      <c r="UK463" s="286"/>
      <c r="UL463" s="286"/>
      <c r="UM463" s="286"/>
      <c r="UN463" s="286"/>
      <c r="UO463" s="286"/>
      <c r="UP463" s="286"/>
      <c r="UQ463" s="286"/>
      <c r="UR463" s="286"/>
      <c r="US463" s="286"/>
      <c r="UT463" s="286"/>
      <c r="UU463" s="286"/>
      <c r="UV463" s="286"/>
      <c r="UW463" s="286"/>
      <c r="UX463" s="286"/>
      <c r="UY463" s="286"/>
      <c r="UZ463" s="286"/>
      <c r="VA463" s="286"/>
      <c r="VB463" s="286"/>
      <c r="VC463" s="286"/>
      <c r="VD463" s="286"/>
      <c r="VE463" s="286"/>
      <c r="VF463" s="286"/>
      <c r="VG463" s="286"/>
      <c r="VH463" s="286"/>
      <c r="VI463" s="286"/>
      <c r="VJ463" s="286"/>
      <c r="VK463" s="286"/>
      <c r="VL463" s="286"/>
      <c r="VM463" s="286"/>
      <c r="VN463" s="286"/>
      <c r="VO463" s="286"/>
      <c r="VP463" s="286"/>
      <c r="VQ463" s="286"/>
      <c r="VR463" s="286"/>
      <c r="VS463" s="286"/>
      <c r="VT463" s="286"/>
      <c r="VU463" s="286"/>
      <c r="VV463" s="286"/>
      <c r="VW463" s="286"/>
      <c r="VX463" s="286"/>
      <c r="VY463" s="286"/>
      <c r="VZ463" s="286"/>
      <c r="WA463" s="286"/>
      <c r="WB463" s="286"/>
      <c r="WC463" s="286"/>
    </row>
    <row r="464" spans="1:601" s="285" customFormat="1" ht="113.25" customHeight="1">
      <c r="A464" s="1073"/>
      <c r="B464" s="681"/>
      <c r="C464" s="651"/>
      <c r="D464" s="653"/>
      <c r="E464" s="395" t="s">
        <v>1073</v>
      </c>
      <c r="F464" s="295" t="s">
        <v>1112</v>
      </c>
      <c r="G464" s="318">
        <v>43831</v>
      </c>
      <c r="H464" s="318" t="s">
        <v>31</v>
      </c>
      <c r="I464" s="309" t="s">
        <v>501</v>
      </c>
      <c r="J464" s="309" t="s">
        <v>32</v>
      </c>
      <c r="K464" s="309" t="s">
        <v>1111</v>
      </c>
      <c r="L464" s="309" t="s">
        <v>642</v>
      </c>
      <c r="M464" s="288"/>
      <c r="N464" s="288"/>
      <c r="O464" s="289">
        <v>100200</v>
      </c>
      <c r="P464" s="289">
        <v>100200</v>
      </c>
      <c r="Q464" s="290">
        <v>100200</v>
      </c>
      <c r="R464" s="290">
        <v>100200</v>
      </c>
      <c r="S464" s="528">
        <v>3</v>
      </c>
      <c r="BA464" s="286"/>
      <c r="BB464" s="286"/>
      <c r="BC464" s="286"/>
      <c r="BD464" s="286"/>
      <c r="BE464" s="286"/>
      <c r="BF464" s="286"/>
      <c r="BG464" s="286"/>
      <c r="BH464" s="286"/>
      <c r="BI464" s="286"/>
      <c r="BJ464" s="286"/>
      <c r="BK464" s="286"/>
      <c r="BL464" s="286"/>
      <c r="BM464" s="286"/>
      <c r="BN464" s="286"/>
      <c r="BO464" s="286"/>
      <c r="BP464" s="286"/>
      <c r="BQ464" s="286"/>
      <c r="BR464" s="286"/>
      <c r="BS464" s="286"/>
      <c r="BT464" s="286"/>
      <c r="BU464" s="286"/>
      <c r="BV464" s="286"/>
      <c r="BW464" s="286"/>
      <c r="BX464" s="286"/>
      <c r="BY464" s="286"/>
      <c r="BZ464" s="286"/>
      <c r="CA464" s="286"/>
      <c r="CB464" s="286"/>
      <c r="CC464" s="286"/>
      <c r="CD464" s="286"/>
      <c r="CE464" s="286"/>
      <c r="CF464" s="286"/>
      <c r="CG464" s="286"/>
      <c r="CH464" s="286"/>
      <c r="CI464" s="286"/>
      <c r="CJ464" s="286"/>
      <c r="CK464" s="286"/>
      <c r="CL464" s="286"/>
      <c r="CM464" s="286"/>
      <c r="CN464" s="286"/>
      <c r="CO464" s="286"/>
      <c r="CP464" s="286"/>
      <c r="CQ464" s="286"/>
      <c r="CR464" s="286"/>
      <c r="CS464" s="286"/>
      <c r="CT464" s="286"/>
      <c r="CU464" s="286"/>
      <c r="CV464" s="286"/>
      <c r="CW464" s="286"/>
      <c r="CX464" s="286"/>
      <c r="CY464" s="286"/>
      <c r="CZ464" s="286"/>
      <c r="DA464" s="286"/>
      <c r="DB464" s="286"/>
      <c r="DC464" s="286"/>
      <c r="DD464" s="286"/>
      <c r="DE464" s="286"/>
      <c r="DF464" s="286"/>
      <c r="DG464" s="286"/>
      <c r="DH464" s="286"/>
      <c r="DI464" s="286"/>
      <c r="DJ464" s="286"/>
      <c r="DK464" s="286"/>
      <c r="DL464" s="286"/>
      <c r="DM464" s="286"/>
      <c r="DN464" s="286"/>
      <c r="DO464" s="286"/>
      <c r="DP464" s="286"/>
      <c r="DQ464" s="286"/>
      <c r="DR464" s="286"/>
      <c r="DS464" s="286"/>
      <c r="DT464" s="286"/>
      <c r="DU464" s="286"/>
      <c r="DV464" s="286"/>
      <c r="DW464" s="286"/>
      <c r="DX464" s="286"/>
      <c r="DY464" s="286"/>
      <c r="DZ464" s="286"/>
      <c r="EA464" s="286"/>
      <c r="EB464" s="286"/>
      <c r="EC464" s="286"/>
      <c r="ED464" s="286"/>
      <c r="EE464" s="286"/>
      <c r="EF464" s="286"/>
      <c r="EG464" s="286"/>
      <c r="EH464" s="286"/>
      <c r="EI464" s="286"/>
      <c r="EJ464" s="286"/>
      <c r="EK464" s="286"/>
      <c r="EL464" s="286"/>
      <c r="EM464" s="286"/>
      <c r="EN464" s="286"/>
      <c r="EO464" s="286"/>
      <c r="EP464" s="286"/>
      <c r="EQ464" s="286"/>
      <c r="ER464" s="286"/>
      <c r="ES464" s="286"/>
      <c r="ET464" s="286"/>
      <c r="EU464" s="286"/>
      <c r="EV464" s="286"/>
      <c r="EW464" s="286"/>
      <c r="EX464" s="286"/>
      <c r="EY464" s="286"/>
      <c r="EZ464" s="286"/>
      <c r="FA464" s="286"/>
      <c r="FB464" s="286"/>
      <c r="FC464" s="286"/>
      <c r="FD464" s="286"/>
      <c r="FE464" s="286"/>
      <c r="FF464" s="286"/>
      <c r="FG464" s="286"/>
      <c r="FH464" s="286"/>
      <c r="FI464" s="286"/>
      <c r="FJ464" s="286"/>
      <c r="FK464" s="286"/>
      <c r="FL464" s="286"/>
      <c r="FM464" s="286"/>
      <c r="FN464" s="286"/>
      <c r="FO464" s="286"/>
      <c r="FP464" s="286"/>
      <c r="FQ464" s="286"/>
      <c r="FR464" s="286"/>
      <c r="FS464" s="286"/>
      <c r="FT464" s="286"/>
      <c r="FU464" s="286"/>
      <c r="FV464" s="286"/>
      <c r="FW464" s="286"/>
      <c r="FX464" s="286"/>
      <c r="FY464" s="286"/>
      <c r="FZ464" s="286"/>
      <c r="GA464" s="286"/>
      <c r="GB464" s="286"/>
      <c r="GC464" s="286"/>
      <c r="GD464" s="286"/>
      <c r="GE464" s="286"/>
      <c r="GF464" s="286"/>
      <c r="GG464" s="286"/>
      <c r="GH464" s="286"/>
      <c r="GI464" s="286"/>
      <c r="GJ464" s="286"/>
      <c r="GK464" s="286"/>
      <c r="GL464" s="286"/>
      <c r="GM464" s="286"/>
      <c r="GN464" s="286"/>
      <c r="GO464" s="286"/>
      <c r="GP464" s="286"/>
      <c r="GQ464" s="286"/>
      <c r="GR464" s="286"/>
      <c r="GS464" s="286"/>
      <c r="GT464" s="286"/>
      <c r="GU464" s="286"/>
      <c r="GV464" s="286"/>
      <c r="GW464" s="286"/>
      <c r="GX464" s="286"/>
      <c r="GY464" s="286"/>
      <c r="GZ464" s="286"/>
      <c r="HA464" s="286"/>
      <c r="HB464" s="286"/>
      <c r="HC464" s="286"/>
      <c r="HD464" s="286"/>
      <c r="HE464" s="286"/>
      <c r="HF464" s="286"/>
      <c r="HG464" s="286"/>
      <c r="HH464" s="286"/>
      <c r="HI464" s="286"/>
      <c r="HJ464" s="286"/>
      <c r="HK464" s="286"/>
      <c r="HL464" s="286"/>
      <c r="HM464" s="286"/>
      <c r="HN464" s="286"/>
      <c r="HO464" s="286"/>
      <c r="HP464" s="286"/>
      <c r="HQ464" s="286"/>
      <c r="HR464" s="286"/>
      <c r="HS464" s="286"/>
      <c r="HT464" s="286"/>
      <c r="HU464" s="286"/>
      <c r="HV464" s="286"/>
      <c r="HW464" s="286"/>
      <c r="HX464" s="286"/>
      <c r="HY464" s="286"/>
      <c r="HZ464" s="286"/>
      <c r="IA464" s="286"/>
      <c r="IB464" s="286"/>
      <c r="IC464" s="286"/>
      <c r="ID464" s="286"/>
      <c r="IE464" s="286"/>
      <c r="IF464" s="286"/>
      <c r="IG464" s="286"/>
      <c r="IH464" s="286"/>
      <c r="II464" s="286"/>
      <c r="IJ464" s="286"/>
      <c r="IK464" s="286"/>
      <c r="IL464" s="286"/>
      <c r="IM464" s="286"/>
      <c r="IN464" s="286"/>
      <c r="IO464" s="286"/>
      <c r="IP464" s="286"/>
      <c r="IQ464" s="286"/>
      <c r="IR464" s="286"/>
      <c r="IS464" s="286"/>
      <c r="IT464" s="286"/>
      <c r="IU464" s="286"/>
      <c r="IV464" s="286"/>
      <c r="IW464" s="286"/>
      <c r="IX464" s="286"/>
      <c r="IY464" s="286"/>
      <c r="IZ464" s="286"/>
      <c r="JA464" s="286"/>
      <c r="JB464" s="286"/>
      <c r="JC464" s="286"/>
      <c r="JD464" s="286"/>
      <c r="JE464" s="286"/>
      <c r="JF464" s="286"/>
      <c r="JG464" s="286"/>
      <c r="JH464" s="286"/>
      <c r="JI464" s="286"/>
      <c r="JJ464" s="286"/>
      <c r="JK464" s="286"/>
      <c r="JL464" s="286"/>
      <c r="JM464" s="286"/>
      <c r="JN464" s="286"/>
      <c r="JO464" s="286"/>
      <c r="JP464" s="286"/>
      <c r="JQ464" s="286"/>
      <c r="JR464" s="286"/>
      <c r="JS464" s="286"/>
      <c r="JT464" s="286"/>
      <c r="JU464" s="286"/>
      <c r="JV464" s="286"/>
      <c r="JW464" s="286"/>
      <c r="JX464" s="286"/>
      <c r="JY464" s="286"/>
      <c r="JZ464" s="286"/>
      <c r="KA464" s="286"/>
      <c r="KB464" s="286"/>
      <c r="KC464" s="286"/>
      <c r="KD464" s="286"/>
      <c r="KE464" s="286"/>
      <c r="KF464" s="286"/>
      <c r="KG464" s="286"/>
      <c r="KH464" s="286"/>
      <c r="KI464" s="286"/>
      <c r="KJ464" s="286"/>
      <c r="KK464" s="286"/>
      <c r="KL464" s="286"/>
      <c r="KM464" s="286"/>
      <c r="KN464" s="286"/>
      <c r="KO464" s="286"/>
      <c r="KP464" s="286"/>
      <c r="KQ464" s="286"/>
      <c r="KR464" s="286"/>
      <c r="KS464" s="286"/>
      <c r="KT464" s="286"/>
      <c r="KU464" s="286"/>
      <c r="KV464" s="286"/>
      <c r="KW464" s="286"/>
      <c r="KX464" s="286"/>
      <c r="KY464" s="286"/>
      <c r="KZ464" s="286"/>
      <c r="LA464" s="286"/>
      <c r="LB464" s="286"/>
      <c r="LC464" s="286"/>
      <c r="LD464" s="286"/>
      <c r="LE464" s="286"/>
      <c r="LF464" s="286"/>
      <c r="LG464" s="286"/>
      <c r="LH464" s="286"/>
      <c r="LI464" s="286"/>
      <c r="LJ464" s="286"/>
      <c r="LK464" s="286"/>
      <c r="LL464" s="286"/>
      <c r="LM464" s="286"/>
      <c r="LN464" s="286"/>
      <c r="LO464" s="286"/>
      <c r="LP464" s="286"/>
      <c r="LQ464" s="286"/>
      <c r="LR464" s="286"/>
      <c r="LS464" s="286"/>
      <c r="LT464" s="286"/>
      <c r="LU464" s="286"/>
      <c r="LV464" s="286"/>
      <c r="LW464" s="286"/>
      <c r="LX464" s="286"/>
      <c r="LY464" s="286"/>
      <c r="LZ464" s="286"/>
      <c r="MA464" s="286"/>
      <c r="MB464" s="286"/>
      <c r="MC464" s="286"/>
      <c r="MD464" s="286"/>
      <c r="ME464" s="286"/>
      <c r="MF464" s="286"/>
      <c r="MG464" s="286"/>
      <c r="MH464" s="286"/>
      <c r="MI464" s="286"/>
      <c r="MJ464" s="286"/>
      <c r="MK464" s="286"/>
      <c r="ML464" s="286"/>
      <c r="MM464" s="286"/>
      <c r="MN464" s="286"/>
      <c r="MO464" s="286"/>
      <c r="MP464" s="286"/>
      <c r="MQ464" s="286"/>
      <c r="MR464" s="286"/>
      <c r="MS464" s="286"/>
      <c r="MT464" s="286"/>
      <c r="MU464" s="286"/>
      <c r="MV464" s="286"/>
      <c r="MW464" s="286"/>
      <c r="MX464" s="286"/>
      <c r="MY464" s="286"/>
      <c r="MZ464" s="286"/>
      <c r="NA464" s="286"/>
      <c r="NB464" s="286"/>
      <c r="NC464" s="286"/>
      <c r="ND464" s="286"/>
      <c r="NE464" s="286"/>
      <c r="NF464" s="286"/>
      <c r="NG464" s="286"/>
      <c r="NH464" s="286"/>
      <c r="NI464" s="286"/>
      <c r="NJ464" s="286"/>
      <c r="NK464" s="286"/>
      <c r="NL464" s="286"/>
      <c r="NM464" s="286"/>
      <c r="NN464" s="286"/>
      <c r="NO464" s="286"/>
      <c r="NP464" s="286"/>
      <c r="NQ464" s="286"/>
      <c r="NR464" s="286"/>
      <c r="NS464" s="286"/>
      <c r="NT464" s="286"/>
      <c r="NU464" s="286"/>
      <c r="NV464" s="286"/>
      <c r="NW464" s="286"/>
      <c r="NX464" s="286"/>
      <c r="NY464" s="286"/>
      <c r="NZ464" s="286"/>
      <c r="OA464" s="286"/>
      <c r="OB464" s="286"/>
      <c r="OC464" s="286"/>
      <c r="OD464" s="286"/>
      <c r="OE464" s="286"/>
      <c r="OF464" s="286"/>
      <c r="OG464" s="286"/>
      <c r="OH464" s="286"/>
      <c r="OI464" s="286"/>
      <c r="OJ464" s="286"/>
      <c r="OK464" s="286"/>
      <c r="OL464" s="286"/>
      <c r="OM464" s="286"/>
      <c r="ON464" s="286"/>
      <c r="OO464" s="286"/>
      <c r="OP464" s="286"/>
      <c r="OQ464" s="286"/>
      <c r="OR464" s="286"/>
      <c r="OS464" s="286"/>
      <c r="OT464" s="286"/>
      <c r="OU464" s="286"/>
      <c r="OV464" s="286"/>
      <c r="OW464" s="286"/>
      <c r="OX464" s="286"/>
      <c r="OY464" s="286"/>
      <c r="OZ464" s="286"/>
      <c r="PA464" s="286"/>
      <c r="PB464" s="286"/>
      <c r="PC464" s="286"/>
      <c r="PD464" s="286"/>
      <c r="PE464" s="286"/>
      <c r="PF464" s="286"/>
      <c r="PG464" s="286"/>
      <c r="PH464" s="286"/>
      <c r="PI464" s="286"/>
      <c r="PJ464" s="286"/>
      <c r="PK464" s="286"/>
      <c r="PL464" s="286"/>
      <c r="PM464" s="286"/>
      <c r="PN464" s="286"/>
      <c r="PO464" s="286"/>
      <c r="PP464" s="286"/>
      <c r="PQ464" s="286"/>
      <c r="PR464" s="286"/>
      <c r="PS464" s="286"/>
      <c r="PT464" s="286"/>
      <c r="PU464" s="286"/>
      <c r="PV464" s="286"/>
      <c r="PW464" s="286"/>
      <c r="PX464" s="286"/>
      <c r="PY464" s="286"/>
      <c r="PZ464" s="286"/>
      <c r="QA464" s="286"/>
      <c r="QB464" s="286"/>
      <c r="QC464" s="286"/>
      <c r="QD464" s="286"/>
      <c r="QE464" s="286"/>
      <c r="QF464" s="286"/>
      <c r="QG464" s="286"/>
      <c r="QH464" s="286"/>
      <c r="QI464" s="286"/>
      <c r="QJ464" s="286"/>
      <c r="QK464" s="286"/>
      <c r="QL464" s="286"/>
      <c r="QM464" s="286"/>
      <c r="QN464" s="286"/>
      <c r="QO464" s="286"/>
      <c r="QP464" s="286"/>
      <c r="QQ464" s="286"/>
      <c r="QR464" s="286"/>
      <c r="QS464" s="286"/>
      <c r="QT464" s="286"/>
      <c r="QU464" s="286"/>
      <c r="QV464" s="286"/>
      <c r="QW464" s="286"/>
      <c r="QX464" s="286"/>
      <c r="QY464" s="286"/>
      <c r="QZ464" s="286"/>
      <c r="RA464" s="286"/>
      <c r="RB464" s="286"/>
      <c r="RC464" s="286"/>
      <c r="RD464" s="286"/>
      <c r="RE464" s="286"/>
      <c r="RF464" s="286"/>
      <c r="RG464" s="286"/>
      <c r="RH464" s="286"/>
      <c r="RI464" s="286"/>
      <c r="RJ464" s="286"/>
      <c r="RK464" s="286"/>
      <c r="RL464" s="286"/>
      <c r="RM464" s="286"/>
      <c r="RN464" s="286"/>
      <c r="RO464" s="286"/>
      <c r="RP464" s="286"/>
      <c r="RQ464" s="286"/>
      <c r="RR464" s="286"/>
      <c r="RS464" s="286"/>
      <c r="RT464" s="286"/>
      <c r="RU464" s="286"/>
      <c r="RV464" s="286"/>
      <c r="RW464" s="286"/>
      <c r="RX464" s="286"/>
      <c r="RY464" s="286"/>
      <c r="RZ464" s="286"/>
      <c r="SA464" s="286"/>
      <c r="SB464" s="286"/>
      <c r="SC464" s="286"/>
      <c r="SD464" s="286"/>
      <c r="SE464" s="286"/>
      <c r="SF464" s="286"/>
      <c r="SG464" s="286"/>
      <c r="SH464" s="286"/>
      <c r="SI464" s="286"/>
      <c r="SJ464" s="286"/>
      <c r="SK464" s="286"/>
      <c r="SL464" s="286"/>
      <c r="SM464" s="286"/>
      <c r="SN464" s="286"/>
      <c r="SO464" s="286"/>
      <c r="SP464" s="286"/>
      <c r="SQ464" s="286"/>
      <c r="SR464" s="286"/>
      <c r="SS464" s="286"/>
      <c r="ST464" s="286"/>
      <c r="SU464" s="286"/>
      <c r="SV464" s="286"/>
      <c r="SW464" s="286"/>
      <c r="SX464" s="286"/>
      <c r="SY464" s="286"/>
      <c r="SZ464" s="286"/>
      <c r="TA464" s="286"/>
      <c r="TB464" s="286"/>
      <c r="TC464" s="286"/>
      <c r="TD464" s="286"/>
      <c r="TE464" s="286"/>
      <c r="TF464" s="286"/>
      <c r="TG464" s="286"/>
      <c r="TH464" s="286"/>
      <c r="TI464" s="286"/>
      <c r="TJ464" s="286"/>
      <c r="TK464" s="286"/>
      <c r="TL464" s="286"/>
      <c r="TM464" s="286"/>
      <c r="TN464" s="286"/>
      <c r="TO464" s="286"/>
      <c r="TP464" s="286"/>
      <c r="TQ464" s="286"/>
      <c r="TR464" s="286"/>
      <c r="TS464" s="286"/>
      <c r="TT464" s="286"/>
      <c r="TU464" s="286"/>
      <c r="TV464" s="286"/>
      <c r="TW464" s="286"/>
      <c r="TX464" s="286"/>
      <c r="TY464" s="286"/>
      <c r="TZ464" s="286"/>
      <c r="UA464" s="286"/>
      <c r="UB464" s="286"/>
      <c r="UC464" s="286"/>
      <c r="UD464" s="286"/>
      <c r="UE464" s="286"/>
      <c r="UF464" s="286"/>
      <c r="UG464" s="286"/>
      <c r="UH464" s="286"/>
      <c r="UI464" s="286"/>
      <c r="UJ464" s="286"/>
      <c r="UK464" s="286"/>
      <c r="UL464" s="286"/>
      <c r="UM464" s="286"/>
      <c r="UN464" s="286"/>
      <c r="UO464" s="286"/>
      <c r="UP464" s="286"/>
      <c r="UQ464" s="286"/>
      <c r="UR464" s="286"/>
      <c r="US464" s="286"/>
      <c r="UT464" s="286"/>
      <c r="UU464" s="286"/>
      <c r="UV464" s="286"/>
      <c r="UW464" s="286"/>
      <c r="UX464" s="286"/>
      <c r="UY464" s="286"/>
      <c r="UZ464" s="286"/>
      <c r="VA464" s="286"/>
      <c r="VB464" s="286"/>
      <c r="VC464" s="286"/>
      <c r="VD464" s="286"/>
      <c r="VE464" s="286"/>
      <c r="VF464" s="286"/>
      <c r="VG464" s="286"/>
      <c r="VH464" s="286"/>
      <c r="VI464" s="286"/>
      <c r="VJ464" s="286"/>
      <c r="VK464" s="286"/>
      <c r="VL464" s="286"/>
      <c r="VM464" s="286"/>
      <c r="VN464" s="286"/>
      <c r="VO464" s="286"/>
      <c r="VP464" s="286"/>
      <c r="VQ464" s="286"/>
      <c r="VR464" s="286"/>
      <c r="VS464" s="286"/>
      <c r="VT464" s="286"/>
      <c r="VU464" s="286"/>
      <c r="VV464" s="286"/>
      <c r="VW464" s="286"/>
      <c r="VX464" s="286"/>
      <c r="VY464" s="286"/>
      <c r="VZ464" s="286"/>
      <c r="WA464" s="286"/>
      <c r="WB464" s="286"/>
      <c r="WC464" s="286"/>
    </row>
    <row r="465" spans="1:601" s="285" customFormat="1" ht="88.5" customHeight="1">
      <c r="A465" s="1073"/>
      <c r="B465" s="670" t="s">
        <v>1113</v>
      </c>
      <c r="C465" s="650" t="s">
        <v>1114</v>
      </c>
      <c r="D465" s="652" t="s">
        <v>1115</v>
      </c>
      <c r="E465" s="713" t="s">
        <v>1116</v>
      </c>
      <c r="F465" s="646" t="s">
        <v>1117</v>
      </c>
      <c r="G465" s="657">
        <v>43831</v>
      </c>
      <c r="H465" s="646" t="s">
        <v>31</v>
      </c>
      <c r="I465" s="381" t="s">
        <v>501</v>
      </c>
      <c r="J465" s="381" t="s">
        <v>32</v>
      </c>
      <c r="K465" s="381" t="s">
        <v>1118</v>
      </c>
      <c r="L465" s="381" t="s">
        <v>35</v>
      </c>
      <c r="M465" s="284">
        <f>M467+M466</f>
        <v>640200</v>
      </c>
      <c r="N465" s="284">
        <f>N467+N466</f>
        <v>640200</v>
      </c>
      <c r="O465" s="284">
        <f t="shared" ref="O465:R465" si="34">O467+O466</f>
        <v>100000</v>
      </c>
      <c r="P465" s="284">
        <f t="shared" si="34"/>
        <v>100000</v>
      </c>
      <c r="Q465" s="284">
        <f t="shared" si="34"/>
        <v>100000</v>
      </c>
      <c r="R465" s="284">
        <f t="shared" si="34"/>
        <v>100000</v>
      </c>
      <c r="S465" s="536"/>
      <c r="BA465" s="286"/>
      <c r="BB465" s="286"/>
      <c r="BC465" s="286"/>
      <c r="BD465" s="286"/>
      <c r="BE465" s="286"/>
      <c r="BF465" s="286"/>
      <c r="BG465" s="286"/>
      <c r="BH465" s="286"/>
      <c r="BI465" s="286"/>
      <c r="BJ465" s="286"/>
      <c r="BK465" s="286"/>
      <c r="BL465" s="286"/>
      <c r="BM465" s="286"/>
      <c r="BN465" s="286"/>
      <c r="BO465" s="286"/>
      <c r="BP465" s="286"/>
      <c r="BQ465" s="286"/>
      <c r="BR465" s="286"/>
      <c r="BS465" s="286"/>
      <c r="BT465" s="286"/>
      <c r="BU465" s="286"/>
      <c r="BV465" s="286"/>
      <c r="BW465" s="286"/>
      <c r="BX465" s="286"/>
      <c r="BY465" s="286"/>
      <c r="BZ465" s="286"/>
      <c r="CA465" s="286"/>
      <c r="CB465" s="286"/>
      <c r="CC465" s="286"/>
      <c r="CD465" s="286"/>
      <c r="CE465" s="286"/>
      <c r="CF465" s="286"/>
      <c r="CG465" s="286"/>
      <c r="CH465" s="286"/>
      <c r="CI465" s="286"/>
      <c r="CJ465" s="286"/>
      <c r="CK465" s="286"/>
      <c r="CL465" s="286"/>
      <c r="CM465" s="286"/>
      <c r="CN465" s="286"/>
      <c r="CO465" s="286"/>
      <c r="CP465" s="286"/>
      <c r="CQ465" s="286"/>
      <c r="CR465" s="286"/>
      <c r="CS465" s="286"/>
      <c r="CT465" s="286"/>
      <c r="CU465" s="286"/>
      <c r="CV465" s="286"/>
      <c r="CW465" s="286"/>
      <c r="CX465" s="286"/>
      <c r="CY465" s="286"/>
      <c r="CZ465" s="286"/>
      <c r="DA465" s="286"/>
      <c r="DB465" s="286"/>
      <c r="DC465" s="286"/>
      <c r="DD465" s="286"/>
      <c r="DE465" s="286"/>
      <c r="DF465" s="286"/>
      <c r="DG465" s="286"/>
      <c r="DH465" s="286"/>
      <c r="DI465" s="286"/>
      <c r="DJ465" s="286"/>
      <c r="DK465" s="286"/>
      <c r="DL465" s="286"/>
      <c r="DM465" s="286"/>
      <c r="DN465" s="286"/>
      <c r="DO465" s="286"/>
      <c r="DP465" s="286"/>
      <c r="DQ465" s="286"/>
      <c r="DR465" s="286"/>
      <c r="DS465" s="286"/>
      <c r="DT465" s="286"/>
      <c r="DU465" s="286"/>
      <c r="DV465" s="286"/>
      <c r="DW465" s="286"/>
      <c r="DX465" s="286"/>
      <c r="DY465" s="286"/>
      <c r="DZ465" s="286"/>
      <c r="EA465" s="286"/>
      <c r="EB465" s="286"/>
      <c r="EC465" s="286"/>
      <c r="ED465" s="286"/>
      <c r="EE465" s="286"/>
      <c r="EF465" s="286"/>
      <c r="EG465" s="286"/>
      <c r="EH465" s="286"/>
      <c r="EI465" s="286"/>
      <c r="EJ465" s="286"/>
      <c r="EK465" s="286"/>
      <c r="EL465" s="286"/>
      <c r="EM465" s="286"/>
      <c r="EN465" s="286"/>
      <c r="EO465" s="286"/>
      <c r="EP465" s="286"/>
      <c r="EQ465" s="286"/>
      <c r="ER465" s="286"/>
      <c r="ES465" s="286"/>
      <c r="ET465" s="286"/>
      <c r="EU465" s="286"/>
      <c r="EV465" s="286"/>
      <c r="EW465" s="286"/>
      <c r="EX465" s="286"/>
      <c r="EY465" s="286"/>
      <c r="EZ465" s="286"/>
      <c r="FA465" s="286"/>
      <c r="FB465" s="286"/>
      <c r="FC465" s="286"/>
      <c r="FD465" s="286"/>
      <c r="FE465" s="286"/>
      <c r="FF465" s="286"/>
      <c r="FG465" s="286"/>
      <c r="FH465" s="286"/>
      <c r="FI465" s="286"/>
      <c r="FJ465" s="286"/>
      <c r="FK465" s="286"/>
      <c r="FL465" s="286"/>
      <c r="FM465" s="286"/>
      <c r="FN465" s="286"/>
      <c r="FO465" s="286"/>
      <c r="FP465" s="286"/>
      <c r="FQ465" s="286"/>
      <c r="FR465" s="286"/>
      <c r="FS465" s="286"/>
      <c r="FT465" s="286"/>
      <c r="FU465" s="286"/>
      <c r="FV465" s="286"/>
      <c r="FW465" s="286"/>
      <c r="FX465" s="286"/>
      <c r="FY465" s="286"/>
      <c r="FZ465" s="286"/>
      <c r="GA465" s="286"/>
      <c r="GB465" s="286"/>
      <c r="GC465" s="286"/>
      <c r="GD465" s="286"/>
      <c r="GE465" s="286"/>
      <c r="GF465" s="286"/>
      <c r="GG465" s="286"/>
      <c r="GH465" s="286"/>
      <c r="GI465" s="286"/>
      <c r="GJ465" s="286"/>
      <c r="GK465" s="286"/>
      <c r="GL465" s="286"/>
      <c r="GM465" s="286"/>
      <c r="GN465" s="286"/>
      <c r="GO465" s="286"/>
      <c r="GP465" s="286"/>
      <c r="GQ465" s="286"/>
      <c r="GR465" s="286"/>
      <c r="GS465" s="286"/>
      <c r="GT465" s="286"/>
      <c r="GU465" s="286"/>
      <c r="GV465" s="286"/>
      <c r="GW465" s="286"/>
      <c r="GX465" s="286"/>
      <c r="GY465" s="286"/>
      <c r="GZ465" s="286"/>
      <c r="HA465" s="286"/>
      <c r="HB465" s="286"/>
      <c r="HC465" s="286"/>
      <c r="HD465" s="286"/>
      <c r="HE465" s="286"/>
      <c r="HF465" s="286"/>
      <c r="HG465" s="286"/>
      <c r="HH465" s="286"/>
      <c r="HI465" s="286"/>
      <c r="HJ465" s="286"/>
      <c r="HK465" s="286"/>
      <c r="HL465" s="286"/>
      <c r="HM465" s="286"/>
      <c r="HN465" s="286"/>
      <c r="HO465" s="286"/>
      <c r="HP465" s="286"/>
      <c r="HQ465" s="286"/>
      <c r="HR465" s="286"/>
      <c r="HS465" s="286"/>
      <c r="HT465" s="286"/>
      <c r="HU465" s="286"/>
      <c r="HV465" s="286"/>
      <c r="HW465" s="286"/>
      <c r="HX465" s="286"/>
      <c r="HY465" s="286"/>
      <c r="HZ465" s="286"/>
      <c r="IA465" s="286"/>
      <c r="IB465" s="286"/>
      <c r="IC465" s="286"/>
      <c r="ID465" s="286"/>
      <c r="IE465" s="286"/>
      <c r="IF465" s="286"/>
      <c r="IG465" s="286"/>
      <c r="IH465" s="286"/>
      <c r="II465" s="286"/>
      <c r="IJ465" s="286"/>
      <c r="IK465" s="286"/>
      <c r="IL465" s="286"/>
      <c r="IM465" s="286"/>
      <c r="IN465" s="286"/>
      <c r="IO465" s="286"/>
      <c r="IP465" s="286"/>
      <c r="IQ465" s="286"/>
      <c r="IR465" s="286"/>
      <c r="IS465" s="286"/>
      <c r="IT465" s="286"/>
      <c r="IU465" s="286"/>
      <c r="IV465" s="286"/>
      <c r="IW465" s="286"/>
      <c r="IX465" s="286"/>
      <c r="IY465" s="286"/>
      <c r="IZ465" s="286"/>
      <c r="JA465" s="286"/>
      <c r="JB465" s="286"/>
      <c r="JC465" s="286"/>
      <c r="JD465" s="286"/>
      <c r="JE465" s="286"/>
      <c r="JF465" s="286"/>
      <c r="JG465" s="286"/>
      <c r="JH465" s="286"/>
      <c r="JI465" s="286"/>
      <c r="JJ465" s="286"/>
      <c r="JK465" s="286"/>
      <c r="JL465" s="286"/>
      <c r="JM465" s="286"/>
      <c r="JN465" s="286"/>
      <c r="JO465" s="286"/>
      <c r="JP465" s="286"/>
      <c r="JQ465" s="286"/>
      <c r="JR465" s="286"/>
      <c r="JS465" s="286"/>
      <c r="JT465" s="286"/>
      <c r="JU465" s="286"/>
      <c r="JV465" s="286"/>
      <c r="JW465" s="286"/>
      <c r="JX465" s="286"/>
      <c r="JY465" s="286"/>
      <c r="JZ465" s="286"/>
      <c r="KA465" s="286"/>
      <c r="KB465" s="286"/>
      <c r="KC465" s="286"/>
      <c r="KD465" s="286"/>
      <c r="KE465" s="286"/>
      <c r="KF465" s="286"/>
      <c r="KG465" s="286"/>
      <c r="KH465" s="286"/>
      <c r="KI465" s="286"/>
      <c r="KJ465" s="286"/>
      <c r="KK465" s="286"/>
      <c r="KL465" s="286"/>
      <c r="KM465" s="286"/>
      <c r="KN465" s="286"/>
      <c r="KO465" s="286"/>
      <c r="KP465" s="286"/>
      <c r="KQ465" s="286"/>
      <c r="KR465" s="286"/>
      <c r="KS465" s="286"/>
      <c r="KT465" s="286"/>
      <c r="KU465" s="286"/>
      <c r="KV465" s="286"/>
      <c r="KW465" s="286"/>
      <c r="KX465" s="286"/>
      <c r="KY465" s="286"/>
      <c r="KZ465" s="286"/>
      <c r="LA465" s="286"/>
      <c r="LB465" s="286"/>
      <c r="LC465" s="286"/>
      <c r="LD465" s="286"/>
      <c r="LE465" s="286"/>
      <c r="LF465" s="286"/>
      <c r="LG465" s="286"/>
      <c r="LH465" s="286"/>
      <c r="LI465" s="286"/>
      <c r="LJ465" s="286"/>
      <c r="LK465" s="286"/>
      <c r="LL465" s="286"/>
      <c r="LM465" s="286"/>
      <c r="LN465" s="286"/>
      <c r="LO465" s="286"/>
      <c r="LP465" s="286"/>
      <c r="LQ465" s="286"/>
      <c r="LR465" s="286"/>
      <c r="LS465" s="286"/>
      <c r="LT465" s="286"/>
      <c r="LU465" s="286"/>
      <c r="LV465" s="286"/>
      <c r="LW465" s="286"/>
      <c r="LX465" s="286"/>
      <c r="LY465" s="286"/>
      <c r="LZ465" s="286"/>
      <c r="MA465" s="286"/>
      <c r="MB465" s="286"/>
      <c r="MC465" s="286"/>
      <c r="MD465" s="286"/>
      <c r="ME465" s="286"/>
      <c r="MF465" s="286"/>
      <c r="MG465" s="286"/>
      <c r="MH465" s="286"/>
      <c r="MI465" s="286"/>
      <c r="MJ465" s="286"/>
      <c r="MK465" s="286"/>
      <c r="ML465" s="286"/>
      <c r="MM465" s="286"/>
      <c r="MN465" s="286"/>
      <c r="MO465" s="286"/>
      <c r="MP465" s="286"/>
      <c r="MQ465" s="286"/>
      <c r="MR465" s="286"/>
      <c r="MS465" s="286"/>
      <c r="MT465" s="286"/>
      <c r="MU465" s="286"/>
      <c r="MV465" s="286"/>
      <c r="MW465" s="286"/>
      <c r="MX465" s="286"/>
      <c r="MY465" s="286"/>
      <c r="MZ465" s="286"/>
      <c r="NA465" s="286"/>
      <c r="NB465" s="286"/>
      <c r="NC465" s="286"/>
      <c r="ND465" s="286"/>
      <c r="NE465" s="286"/>
      <c r="NF465" s="286"/>
      <c r="NG465" s="286"/>
      <c r="NH465" s="286"/>
      <c r="NI465" s="286"/>
      <c r="NJ465" s="286"/>
      <c r="NK465" s="286"/>
      <c r="NL465" s="286"/>
      <c r="NM465" s="286"/>
      <c r="NN465" s="286"/>
      <c r="NO465" s="286"/>
      <c r="NP465" s="286"/>
      <c r="NQ465" s="286"/>
      <c r="NR465" s="286"/>
      <c r="NS465" s="286"/>
      <c r="NT465" s="286"/>
      <c r="NU465" s="286"/>
      <c r="NV465" s="286"/>
      <c r="NW465" s="286"/>
      <c r="NX465" s="286"/>
      <c r="NY465" s="286"/>
      <c r="NZ465" s="286"/>
      <c r="OA465" s="286"/>
      <c r="OB465" s="286"/>
      <c r="OC465" s="286"/>
      <c r="OD465" s="286"/>
      <c r="OE465" s="286"/>
      <c r="OF465" s="286"/>
      <c r="OG465" s="286"/>
      <c r="OH465" s="286"/>
      <c r="OI465" s="286"/>
      <c r="OJ465" s="286"/>
      <c r="OK465" s="286"/>
      <c r="OL465" s="286"/>
      <c r="OM465" s="286"/>
      <c r="ON465" s="286"/>
      <c r="OO465" s="286"/>
      <c r="OP465" s="286"/>
      <c r="OQ465" s="286"/>
      <c r="OR465" s="286"/>
      <c r="OS465" s="286"/>
      <c r="OT465" s="286"/>
      <c r="OU465" s="286"/>
      <c r="OV465" s="286"/>
      <c r="OW465" s="286"/>
      <c r="OX465" s="286"/>
      <c r="OY465" s="286"/>
      <c r="OZ465" s="286"/>
      <c r="PA465" s="286"/>
      <c r="PB465" s="286"/>
      <c r="PC465" s="286"/>
      <c r="PD465" s="286"/>
      <c r="PE465" s="286"/>
      <c r="PF465" s="286"/>
      <c r="PG465" s="286"/>
      <c r="PH465" s="286"/>
      <c r="PI465" s="286"/>
      <c r="PJ465" s="286"/>
      <c r="PK465" s="286"/>
      <c r="PL465" s="286"/>
      <c r="PM465" s="286"/>
      <c r="PN465" s="286"/>
      <c r="PO465" s="286"/>
      <c r="PP465" s="286"/>
      <c r="PQ465" s="286"/>
      <c r="PR465" s="286"/>
      <c r="PS465" s="286"/>
      <c r="PT465" s="286"/>
      <c r="PU465" s="286"/>
      <c r="PV465" s="286"/>
      <c r="PW465" s="286"/>
      <c r="PX465" s="286"/>
      <c r="PY465" s="286"/>
      <c r="PZ465" s="286"/>
      <c r="QA465" s="286"/>
      <c r="QB465" s="286"/>
      <c r="QC465" s="286"/>
      <c r="QD465" s="286"/>
      <c r="QE465" s="286"/>
      <c r="QF465" s="286"/>
      <c r="QG465" s="286"/>
      <c r="QH465" s="286"/>
      <c r="QI465" s="286"/>
      <c r="QJ465" s="286"/>
      <c r="QK465" s="286"/>
      <c r="QL465" s="286"/>
      <c r="QM465" s="286"/>
      <c r="QN465" s="286"/>
      <c r="QO465" s="286"/>
      <c r="QP465" s="286"/>
      <c r="QQ465" s="286"/>
      <c r="QR465" s="286"/>
      <c r="QS465" s="286"/>
      <c r="QT465" s="286"/>
      <c r="QU465" s="286"/>
      <c r="QV465" s="286"/>
      <c r="QW465" s="286"/>
      <c r="QX465" s="286"/>
      <c r="QY465" s="286"/>
      <c r="QZ465" s="286"/>
      <c r="RA465" s="286"/>
      <c r="RB465" s="286"/>
      <c r="RC465" s="286"/>
      <c r="RD465" s="286"/>
      <c r="RE465" s="286"/>
      <c r="RF465" s="286"/>
      <c r="RG465" s="286"/>
      <c r="RH465" s="286"/>
      <c r="RI465" s="286"/>
      <c r="RJ465" s="286"/>
      <c r="RK465" s="286"/>
      <c r="RL465" s="286"/>
      <c r="RM465" s="286"/>
      <c r="RN465" s="286"/>
      <c r="RO465" s="286"/>
      <c r="RP465" s="286"/>
      <c r="RQ465" s="286"/>
      <c r="RR465" s="286"/>
      <c r="RS465" s="286"/>
      <c r="RT465" s="286"/>
      <c r="RU465" s="286"/>
      <c r="RV465" s="286"/>
      <c r="RW465" s="286"/>
      <c r="RX465" s="286"/>
      <c r="RY465" s="286"/>
      <c r="RZ465" s="286"/>
      <c r="SA465" s="286"/>
      <c r="SB465" s="286"/>
      <c r="SC465" s="286"/>
      <c r="SD465" s="286"/>
      <c r="SE465" s="286"/>
      <c r="SF465" s="286"/>
      <c r="SG465" s="286"/>
      <c r="SH465" s="286"/>
      <c r="SI465" s="286"/>
      <c r="SJ465" s="286"/>
      <c r="SK465" s="286"/>
      <c r="SL465" s="286"/>
      <c r="SM465" s="286"/>
      <c r="SN465" s="286"/>
      <c r="SO465" s="286"/>
      <c r="SP465" s="286"/>
      <c r="SQ465" s="286"/>
      <c r="SR465" s="286"/>
      <c r="SS465" s="286"/>
      <c r="ST465" s="286"/>
      <c r="SU465" s="286"/>
      <c r="SV465" s="286"/>
      <c r="SW465" s="286"/>
      <c r="SX465" s="286"/>
      <c r="SY465" s="286"/>
      <c r="SZ465" s="286"/>
      <c r="TA465" s="286"/>
      <c r="TB465" s="286"/>
      <c r="TC465" s="286"/>
      <c r="TD465" s="286"/>
      <c r="TE465" s="286"/>
      <c r="TF465" s="286"/>
      <c r="TG465" s="286"/>
      <c r="TH465" s="286"/>
      <c r="TI465" s="286"/>
      <c r="TJ465" s="286"/>
      <c r="TK465" s="286"/>
      <c r="TL465" s="286"/>
      <c r="TM465" s="286"/>
      <c r="TN465" s="286"/>
      <c r="TO465" s="286"/>
      <c r="TP465" s="286"/>
      <c r="TQ465" s="286"/>
      <c r="TR465" s="286"/>
      <c r="TS465" s="286"/>
      <c r="TT465" s="286"/>
      <c r="TU465" s="286"/>
      <c r="TV465" s="286"/>
      <c r="TW465" s="286"/>
      <c r="TX465" s="286"/>
      <c r="TY465" s="286"/>
      <c r="TZ465" s="286"/>
      <c r="UA465" s="286"/>
      <c r="UB465" s="286"/>
      <c r="UC465" s="286"/>
      <c r="UD465" s="286"/>
      <c r="UE465" s="286"/>
      <c r="UF465" s="286"/>
      <c r="UG465" s="286"/>
      <c r="UH465" s="286"/>
      <c r="UI465" s="286"/>
      <c r="UJ465" s="286"/>
      <c r="UK465" s="286"/>
      <c r="UL465" s="286"/>
      <c r="UM465" s="286"/>
      <c r="UN465" s="286"/>
      <c r="UO465" s="286"/>
      <c r="UP465" s="286"/>
      <c r="UQ465" s="286"/>
      <c r="UR465" s="286"/>
      <c r="US465" s="286"/>
      <c r="UT465" s="286"/>
      <c r="UU465" s="286"/>
      <c r="UV465" s="286"/>
      <c r="UW465" s="286"/>
      <c r="UX465" s="286"/>
      <c r="UY465" s="286"/>
      <c r="UZ465" s="286"/>
      <c r="VA465" s="286"/>
      <c r="VB465" s="286"/>
      <c r="VC465" s="286"/>
      <c r="VD465" s="286"/>
      <c r="VE465" s="286"/>
      <c r="VF465" s="286"/>
      <c r="VG465" s="286"/>
      <c r="VH465" s="286"/>
      <c r="VI465" s="286"/>
      <c r="VJ465" s="286"/>
      <c r="VK465" s="286"/>
      <c r="VL465" s="286"/>
      <c r="VM465" s="286"/>
      <c r="VN465" s="286"/>
      <c r="VO465" s="286"/>
      <c r="VP465" s="286"/>
      <c r="VQ465" s="286"/>
      <c r="VR465" s="286"/>
      <c r="VS465" s="286"/>
      <c r="VT465" s="286"/>
      <c r="VU465" s="286"/>
      <c r="VV465" s="286"/>
      <c r="VW465" s="286"/>
      <c r="VX465" s="286"/>
      <c r="VY465" s="286"/>
      <c r="VZ465" s="286"/>
      <c r="WA465" s="286"/>
      <c r="WB465" s="286"/>
      <c r="WC465" s="286"/>
    </row>
    <row r="466" spans="1:601" s="285" customFormat="1" ht="45.75" customHeight="1">
      <c r="A466" s="1073"/>
      <c r="B466" s="681"/>
      <c r="C466" s="669"/>
      <c r="D466" s="671"/>
      <c r="E466" s="724"/>
      <c r="F466" s="647"/>
      <c r="G466" s="674"/>
      <c r="H466" s="647"/>
      <c r="I466" s="309" t="s">
        <v>501</v>
      </c>
      <c r="J466" s="309" t="s">
        <v>32</v>
      </c>
      <c r="K466" s="309" t="s">
        <v>1118</v>
      </c>
      <c r="L466" s="309" t="s">
        <v>43</v>
      </c>
      <c r="M466" s="288">
        <v>28000</v>
      </c>
      <c r="N466" s="288">
        <v>28000</v>
      </c>
      <c r="O466" s="289"/>
      <c r="P466" s="289"/>
      <c r="Q466" s="290"/>
      <c r="R466" s="290"/>
      <c r="S466" s="528">
        <v>3</v>
      </c>
      <c r="BA466" s="286"/>
      <c r="BB466" s="286"/>
      <c r="BC466" s="286"/>
      <c r="BD466" s="286"/>
      <c r="BE466" s="286"/>
      <c r="BF466" s="286"/>
      <c r="BG466" s="286"/>
      <c r="BH466" s="286"/>
      <c r="BI466" s="286"/>
      <c r="BJ466" s="286"/>
      <c r="BK466" s="286"/>
      <c r="BL466" s="286"/>
      <c r="BM466" s="286"/>
      <c r="BN466" s="286"/>
      <c r="BO466" s="286"/>
      <c r="BP466" s="286"/>
      <c r="BQ466" s="286"/>
      <c r="BR466" s="286"/>
      <c r="BS466" s="286"/>
      <c r="BT466" s="286"/>
      <c r="BU466" s="286"/>
      <c r="BV466" s="286"/>
      <c r="BW466" s="286"/>
      <c r="BX466" s="286"/>
      <c r="BY466" s="286"/>
      <c r="BZ466" s="286"/>
      <c r="CA466" s="286"/>
      <c r="CB466" s="286"/>
      <c r="CC466" s="286"/>
      <c r="CD466" s="286"/>
      <c r="CE466" s="286"/>
      <c r="CF466" s="286"/>
      <c r="CG466" s="286"/>
      <c r="CH466" s="286"/>
      <c r="CI466" s="286"/>
      <c r="CJ466" s="286"/>
      <c r="CK466" s="286"/>
      <c r="CL466" s="286"/>
      <c r="CM466" s="286"/>
      <c r="CN466" s="286"/>
      <c r="CO466" s="286"/>
      <c r="CP466" s="286"/>
      <c r="CQ466" s="286"/>
      <c r="CR466" s="286"/>
      <c r="CS466" s="286"/>
      <c r="CT466" s="286"/>
      <c r="CU466" s="286"/>
      <c r="CV466" s="286"/>
      <c r="CW466" s="286"/>
      <c r="CX466" s="286"/>
      <c r="CY466" s="286"/>
      <c r="CZ466" s="286"/>
      <c r="DA466" s="286"/>
      <c r="DB466" s="286"/>
      <c r="DC466" s="286"/>
      <c r="DD466" s="286"/>
      <c r="DE466" s="286"/>
      <c r="DF466" s="286"/>
      <c r="DG466" s="286"/>
      <c r="DH466" s="286"/>
      <c r="DI466" s="286"/>
      <c r="DJ466" s="286"/>
      <c r="DK466" s="286"/>
      <c r="DL466" s="286"/>
      <c r="DM466" s="286"/>
      <c r="DN466" s="286"/>
      <c r="DO466" s="286"/>
      <c r="DP466" s="286"/>
      <c r="DQ466" s="286"/>
      <c r="DR466" s="286"/>
      <c r="DS466" s="286"/>
      <c r="DT466" s="286"/>
      <c r="DU466" s="286"/>
      <c r="DV466" s="286"/>
      <c r="DW466" s="286"/>
      <c r="DX466" s="286"/>
      <c r="DY466" s="286"/>
      <c r="DZ466" s="286"/>
      <c r="EA466" s="286"/>
      <c r="EB466" s="286"/>
      <c r="EC466" s="286"/>
      <c r="ED466" s="286"/>
      <c r="EE466" s="286"/>
      <c r="EF466" s="286"/>
      <c r="EG466" s="286"/>
      <c r="EH466" s="286"/>
      <c r="EI466" s="286"/>
      <c r="EJ466" s="286"/>
      <c r="EK466" s="286"/>
      <c r="EL466" s="286"/>
      <c r="EM466" s="286"/>
      <c r="EN466" s="286"/>
      <c r="EO466" s="286"/>
      <c r="EP466" s="286"/>
      <c r="EQ466" s="286"/>
      <c r="ER466" s="286"/>
      <c r="ES466" s="286"/>
      <c r="ET466" s="286"/>
      <c r="EU466" s="286"/>
      <c r="EV466" s="286"/>
      <c r="EW466" s="286"/>
      <c r="EX466" s="286"/>
      <c r="EY466" s="286"/>
      <c r="EZ466" s="286"/>
      <c r="FA466" s="286"/>
      <c r="FB466" s="286"/>
      <c r="FC466" s="286"/>
      <c r="FD466" s="286"/>
      <c r="FE466" s="286"/>
      <c r="FF466" s="286"/>
      <c r="FG466" s="286"/>
      <c r="FH466" s="286"/>
      <c r="FI466" s="286"/>
      <c r="FJ466" s="286"/>
      <c r="FK466" s="286"/>
      <c r="FL466" s="286"/>
      <c r="FM466" s="286"/>
      <c r="FN466" s="286"/>
      <c r="FO466" s="286"/>
      <c r="FP466" s="286"/>
      <c r="FQ466" s="286"/>
      <c r="FR466" s="286"/>
      <c r="FS466" s="286"/>
      <c r="FT466" s="286"/>
      <c r="FU466" s="286"/>
      <c r="FV466" s="286"/>
      <c r="FW466" s="286"/>
      <c r="FX466" s="286"/>
      <c r="FY466" s="286"/>
      <c r="FZ466" s="286"/>
      <c r="GA466" s="286"/>
      <c r="GB466" s="286"/>
      <c r="GC466" s="286"/>
      <c r="GD466" s="286"/>
      <c r="GE466" s="286"/>
      <c r="GF466" s="286"/>
      <c r="GG466" s="286"/>
      <c r="GH466" s="286"/>
      <c r="GI466" s="286"/>
      <c r="GJ466" s="286"/>
      <c r="GK466" s="286"/>
      <c r="GL466" s="286"/>
      <c r="GM466" s="286"/>
      <c r="GN466" s="286"/>
      <c r="GO466" s="286"/>
      <c r="GP466" s="286"/>
      <c r="GQ466" s="286"/>
      <c r="GR466" s="286"/>
      <c r="GS466" s="286"/>
      <c r="GT466" s="286"/>
      <c r="GU466" s="286"/>
      <c r="GV466" s="286"/>
      <c r="GW466" s="286"/>
      <c r="GX466" s="286"/>
      <c r="GY466" s="286"/>
      <c r="GZ466" s="286"/>
      <c r="HA466" s="286"/>
      <c r="HB466" s="286"/>
      <c r="HC466" s="286"/>
      <c r="HD466" s="286"/>
      <c r="HE466" s="286"/>
      <c r="HF466" s="286"/>
      <c r="HG466" s="286"/>
      <c r="HH466" s="286"/>
      <c r="HI466" s="286"/>
      <c r="HJ466" s="286"/>
      <c r="HK466" s="286"/>
      <c r="HL466" s="286"/>
      <c r="HM466" s="286"/>
      <c r="HN466" s="286"/>
      <c r="HO466" s="286"/>
      <c r="HP466" s="286"/>
      <c r="HQ466" s="286"/>
      <c r="HR466" s="286"/>
      <c r="HS466" s="286"/>
      <c r="HT466" s="286"/>
      <c r="HU466" s="286"/>
      <c r="HV466" s="286"/>
      <c r="HW466" s="286"/>
      <c r="HX466" s="286"/>
      <c r="HY466" s="286"/>
      <c r="HZ466" s="286"/>
      <c r="IA466" s="286"/>
      <c r="IB466" s="286"/>
      <c r="IC466" s="286"/>
      <c r="ID466" s="286"/>
      <c r="IE466" s="286"/>
      <c r="IF466" s="286"/>
      <c r="IG466" s="286"/>
      <c r="IH466" s="286"/>
      <c r="II466" s="286"/>
      <c r="IJ466" s="286"/>
      <c r="IK466" s="286"/>
      <c r="IL466" s="286"/>
      <c r="IM466" s="286"/>
      <c r="IN466" s="286"/>
      <c r="IO466" s="286"/>
      <c r="IP466" s="286"/>
      <c r="IQ466" s="286"/>
      <c r="IR466" s="286"/>
      <c r="IS466" s="286"/>
      <c r="IT466" s="286"/>
      <c r="IU466" s="286"/>
      <c r="IV466" s="286"/>
      <c r="IW466" s="286"/>
      <c r="IX466" s="286"/>
      <c r="IY466" s="286"/>
      <c r="IZ466" s="286"/>
      <c r="JA466" s="286"/>
      <c r="JB466" s="286"/>
      <c r="JC466" s="286"/>
      <c r="JD466" s="286"/>
      <c r="JE466" s="286"/>
      <c r="JF466" s="286"/>
      <c r="JG466" s="286"/>
      <c r="JH466" s="286"/>
      <c r="JI466" s="286"/>
      <c r="JJ466" s="286"/>
      <c r="JK466" s="286"/>
      <c r="JL466" s="286"/>
      <c r="JM466" s="286"/>
      <c r="JN466" s="286"/>
      <c r="JO466" s="286"/>
      <c r="JP466" s="286"/>
      <c r="JQ466" s="286"/>
      <c r="JR466" s="286"/>
      <c r="JS466" s="286"/>
      <c r="JT466" s="286"/>
      <c r="JU466" s="286"/>
      <c r="JV466" s="286"/>
      <c r="JW466" s="286"/>
      <c r="JX466" s="286"/>
      <c r="JY466" s="286"/>
      <c r="JZ466" s="286"/>
      <c r="KA466" s="286"/>
      <c r="KB466" s="286"/>
      <c r="KC466" s="286"/>
      <c r="KD466" s="286"/>
      <c r="KE466" s="286"/>
      <c r="KF466" s="286"/>
      <c r="KG466" s="286"/>
      <c r="KH466" s="286"/>
      <c r="KI466" s="286"/>
      <c r="KJ466" s="286"/>
      <c r="KK466" s="286"/>
      <c r="KL466" s="286"/>
      <c r="KM466" s="286"/>
      <c r="KN466" s="286"/>
      <c r="KO466" s="286"/>
      <c r="KP466" s="286"/>
      <c r="KQ466" s="286"/>
      <c r="KR466" s="286"/>
      <c r="KS466" s="286"/>
      <c r="KT466" s="286"/>
      <c r="KU466" s="286"/>
      <c r="KV466" s="286"/>
      <c r="KW466" s="286"/>
      <c r="KX466" s="286"/>
      <c r="KY466" s="286"/>
      <c r="KZ466" s="286"/>
      <c r="LA466" s="286"/>
      <c r="LB466" s="286"/>
      <c r="LC466" s="286"/>
      <c r="LD466" s="286"/>
      <c r="LE466" s="286"/>
      <c r="LF466" s="286"/>
      <c r="LG466" s="286"/>
      <c r="LH466" s="286"/>
      <c r="LI466" s="286"/>
      <c r="LJ466" s="286"/>
      <c r="LK466" s="286"/>
      <c r="LL466" s="286"/>
      <c r="LM466" s="286"/>
      <c r="LN466" s="286"/>
      <c r="LO466" s="286"/>
      <c r="LP466" s="286"/>
      <c r="LQ466" s="286"/>
      <c r="LR466" s="286"/>
      <c r="LS466" s="286"/>
      <c r="LT466" s="286"/>
      <c r="LU466" s="286"/>
      <c r="LV466" s="286"/>
      <c r="LW466" s="286"/>
      <c r="LX466" s="286"/>
      <c r="LY466" s="286"/>
      <c r="LZ466" s="286"/>
      <c r="MA466" s="286"/>
      <c r="MB466" s="286"/>
      <c r="MC466" s="286"/>
      <c r="MD466" s="286"/>
      <c r="ME466" s="286"/>
      <c r="MF466" s="286"/>
      <c r="MG466" s="286"/>
      <c r="MH466" s="286"/>
      <c r="MI466" s="286"/>
      <c r="MJ466" s="286"/>
      <c r="MK466" s="286"/>
      <c r="ML466" s="286"/>
      <c r="MM466" s="286"/>
      <c r="MN466" s="286"/>
      <c r="MO466" s="286"/>
      <c r="MP466" s="286"/>
      <c r="MQ466" s="286"/>
      <c r="MR466" s="286"/>
      <c r="MS466" s="286"/>
      <c r="MT466" s="286"/>
      <c r="MU466" s="286"/>
      <c r="MV466" s="286"/>
      <c r="MW466" s="286"/>
      <c r="MX466" s="286"/>
      <c r="MY466" s="286"/>
      <c r="MZ466" s="286"/>
      <c r="NA466" s="286"/>
      <c r="NB466" s="286"/>
      <c r="NC466" s="286"/>
      <c r="ND466" s="286"/>
      <c r="NE466" s="286"/>
      <c r="NF466" s="286"/>
      <c r="NG466" s="286"/>
      <c r="NH466" s="286"/>
      <c r="NI466" s="286"/>
      <c r="NJ466" s="286"/>
      <c r="NK466" s="286"/>
      <c r="NL466" s="286"/>
      <c r="NM466" s="286"/>
      <c r="NN466" s="286"/>
      <c r="NO466" s="286"/>
      <c r="NP466" s="286"/>
      <c r="NQ466" s="286"/>
      <c r="NR466" s="286"/>
      <c r="NS466" s="286"/>
      <c r="NT466" s="286"/>
      <c r="NU466" s="286"/>
      <c r="NV466" s="286"/>
      <c r="NW466" s="286"/>
      <c r="NX466" s="286"/>
      <c r="NY466" s="286"/>
      <c r="NZ466" s="286"/>
      <c r="OA466" s="286"/>
      <c r="OB466" s="286"/>
      <c r="OC466" s="286"/>
      <c r="OD466" s="286"/>
      <c r="OE466" s="286"/>
      <c r="OF466" s="286"/>
      <c r="OG466" s="286"/>
      <c r="OH466" s="286"/>
      <c r="OI466" s="286"/>
      <c r="OJ466" s="286"/>
      <c r="OK466" s="286"/>
      <c r="OL466" s="286"/>
      <c r="OM466" s="286"/>
      <c r="ON466" s="286"/>
      <c r="OO466" s="286"/>
      <c r="OP466" s="286"/>
      <c r="OQ466" s="286"/>
      <c r="OR466" s="286"/>
      <c r="OS466" s="286"/>
      <c r="OT466" s="286"/>
      <c r="OU466" s="286"/>
      <c r="OV466" s="286"/>
      <c r="OW466" s="286"/>
      <c r="OX466" s="286"/>
      <c r="OY466" s="286"/>
      <c r="OZ466" s="286"/>
      <c r="PA466" s="286"/>
      <c r="PB466" s="286"/>
      <c r="PC466" s="286"/>
      <c r="PD466" s="286"/>
      <c r="PE466" s="286"/>
      <c r="PF466" s="286"/>
      <c r="PG466" s="286"/>
      <c r="PH466" s="286"/>
      <c r="PI466" s="286"/>
      <c r="PJ466" s="286"/>
      <c r="PK466" s="286"/>
      <c r="PL466" s="286"/>
      <c r="PM466" s="286"/>
      <c r="PN466" s="286"/>
      <c r="PO466" s="286"/>
      <c r="PP466" s="286"/>
      <c r="PQ466" s="286"/>
      <c r="PR466" s="286"/>
      <c r="PS466" s="286"/>
      <c r="PT466" s="286"/>
      <c r="PU466" s="286"/>
      <c r="PV466" s="286"/>
      <c r="PW466" s="286"/>
      <c r="PX466" s="286"/>
      <c r="PY466" s="286"/>
      <c r="PZ466" s="286"/>
      <c r="QA466" s="286"/>
      <c r="QB466" s="286"/>
      <c r="QC466" s="286"/>
      <c r="QD466" s="286"/>
      <c r="QE466" s="286"/>
      <c r="QF466" s="286"/>
      <c r="QG466" s="286"/>
      <c r="QH466" s="286"/>
      <c r="QI466" s="286"/>
      <c r="QJ466" s="286"/>
      <c r="QK466" s="286"/>
      <c r="QL466" s="286"/>
      <c r="QM466" s="286"/>
      <c r="QN466" s="286"/>
      <c r="QO466" s="286"/>
      <c r="QP466" s="286"/>
      <c r="QQ466" s="286"/>
      <c r="QR466" s="286"/>
      <c r="QS466" s="286"/>
      <c r="QT466" s="286"/>
      <c r="QU466" s="286"/>
      <c r="QV466" s="286"/>
      <c r="QW466" s="286"/>
      <c r="QX466" s="286"/>
      <c r="QY466" s="286"/>
      <c r="QZ466" s="286"/>
      <c r="RA466" s="286"/>
      <c r="RB466" s="286"/>
      <c r="RC466" s="286"/>
      <c r="RD466" s="286"/>
      <c r="RE466" s="286"/>
      <c r="RF466" s="286"/>
      <c r="RG466" s="286"/>
      <c r="RH466" s="286"/>
      <c r="RI466" s="286"/>
      <c r="RJ466" s="286"/>
      <c r="RK466" s="286"/>
      <c r="RL466" s="286"/>
      <c r="RM466" s="286"/>
      <c r="RN466" s="286"/>
      <c r="RO466" s="286"/>
      <c r="RP466" s="286"/>
      <c r="RQ466" s="286"/>
      <c r="RR466" s="286"/>
      <c r="RS466" s="286"/>
      <c r="RT466" s="286"/>
      <c r="RU466" s="286"/>
      <c r="RV466" s="286"/>
      <c r="RW466" s="286"/>
      <c r="RX466" s="286"/>
      <c r="RY466" s="286"/>
      <c r="RZ466" s="286"/>
      <c r="SA466" s="286"/>
      <c r="SB466" s="286"/>
      <c r="SC466" s="286"/>
      <c r="SD466" s="286"/>
      <c r="SE466" s="286"/>
      <c r="SF466" s="286"/>
      <c r="SG466" s="286"/>
      <c r="SH466" s="286"/>
      <c r="SI466" s="286"/>
      <c r="SJ466" s="286"/>
      <c r="SK466" s="286"/>
      <c r="SL466" s="286"/>
      <c r="SM466" s="286"/>
      <c r="SN466" s="286"/>
      <c r="SO466" s="286"/>
      <c r="SP466" s="286"/>
      <c r="SQ466" s="286"/>
      <c r="SR466" s="286"/>
      <c r="SS466" s="286"/>
      <c r="ST466" s="286"/>
      <c r="SU466" s="286"/>
      <c r="SV466" s="286"/>
      <c r="SW466" s="286"/>
      <c r="SX466" s="286"/>
      <c r="SY466" s="286"/>
      <c r="SZ466" s="286"/>
      <c r="TA466" s="286"/>
      <c r="TB466" s="286"/>
      <c r="TC466" s="286"/>
      <c r="TD466" s="286"/>
      <c r="TE466" s="286"/>
      <c r="TF466" s="286"/>
      <c r="TG466" s="286"/>
      <c r="TH466" s="286"/>
      <c r="TI466" s="286"/>
      <c r="TJ466" s="286"/>
      <c r="TK466" s="286"/>
      <c r="TL466" s="286"/>
      <c r="TM466" s="286"/>
      <c r="TN466" s="286"/>
      <c r="TO466" s="286"/>
      <c r="TP466" s="286"/>
      <c r="TQ466" s="286"/>
      <c r="TR466" s="286"/>
      <c r="TS466" s="286"/>
      <c r="TT466" s="286"/>
      <c r="TU466" s="286"/>
      <c r="TV466" s="286"/>
      <c r="TW466" s="286"/>
      <c r="TX466" s="286"/>
      <c r="TY466" s="286"/>
      <c r="TZ466" s="286"/>
      <c r="UA466" s="286"/>
      <c r="UB466" s="286"/>
      <c r="UC466" s="286"/>
      <c r="UD466" s="286"/>
      <c r="UE466" s="286"/>
      <c r="UF466" s="286"/>
      <c r="UG466" s="286"/>
      <c r="UH466" s="286"/>
      <c r="UI466" s="286"/>
      <c r="UJ466" s="286"/>
      <c r="UK466" s="286"/>
      <c r="UL466" s="286"/>
      <c r="UM466" s="286"/>
      <c r="UN466" s="286"/>
      <c r="UO466" s="286"/>
      <c r="UP466" s="286"/>
      <c r="UQ466" s="286"/>
      <c r="UR466" s="286"/>
      <c r="US466" s="286"/>
      <c r="UT466" s="286"/>
      <c r="UU466" s="286"/>
      <c r="UV466" s="286"/>
      <c r="UW466" s="286"/>
      <c r="UX466" s="286"/>
      <c r="UY466" s="286"/>
      <c r="UZ466" s="286"/>
      <c r="VA466" s="286"/>
      <c r="VB466" s="286"/>
      <c r="VC466" s="286"/>
      <c r="VD466" s="286"/>
      <c r="VE466" s="286"/>
      <c r="VF466" s="286"/>
      <c r="VG466" s="286"/>
      <c r="VH466" s="286"/>
      <c r="VI466" s="286"/>
      <c r="VJ466" s="286"/>
      <c r="VK466" s="286"/>
      <c r="VL466" s="286"/>
      <c r="VM466" s="286"/>
      <c r="VN466" s="286"/>
      <c r="VO466" s="286"/>
      <c r="VP466" s="286"/>
      <c r="VQ466" s="286"/>
      <c r="VR466" s="286"/>
      <c r="VS466" s="286"/>
      <c r="VT466" s="286"/>
      <c r="VU466" s="286"/>
      <c r="VV466" s="286"/>
      <c r="VW466" s="286"/>
      <c r="VX466" s="286"/>
      <c r="VY466" s="286"/>
      <c r="VZ466" s="286"/>
      <c r="WA466" s="286"/>
      <c r="WB466" s="286"/>
      <c r="WC466" s="286"/>
    </row>
    <row r="467" spans="1:601" s="285" customFormat="1" ht="45" customHeight="1">
      <c r="A467" s="1073"/>
      <c r="B467" s="396" t="s">
        <v>1119</v>
      </c>
      <c r="C467" s="651"/>
      <c r="D467" s="653"/>
      <c r="E467" s="714"/>
      <c r="F467" s="656"/>
      <c r="G467" s="658"/>
      <c r="H467" s="656"/>
      <c r="I467" s="309" t="s">
        <v>501</v>
      </c>
      <c r="J467" s="309" t="s">
        <v>32</v>
      </c>
      <c r="K467" s="309" t="s">
        <v>1118</v>
      </c>
      <c r="L467" s="309" t="s">
        <v>642</v>
      </c>
      <c r="M467" s="288">
        <v>612200</v>
      </c>
      <c r="N467" s="288">
        <v>612200</v>
      </c>
      <c r="O467" s="289">
        <v>100000</v>
      </c>
      <c r="P467" s="289">
        <v>100000</v>
      </c>
      <c r="Q467" s="290">
        <v>100000</v>
      </c>
      <c r="R467" s="290">
        <v>100000</v>
      </c>
      <c r="S467" s="528">
        <v>3</v>
      </c>
      <c r="BA467" s="286"/>
      <c r="BB467" s="286"/>
      <c r="BC467" s="286"/>
      <c r="BD467" s="286"/>
      <c r="BE467" s="286"/>
      <c r="BF467" s="286"/>
      <c r="BG467" s="286"/>
      <c r="BH467" s="286"/>
      <c r="BI467" s="286"/>
      <c r="BJ467" s="286"/>
      <c r="BK467" s="286"/>
      <c r="BL467" s="286"/>
      <c r="BM467" s="286"/>
      <c r="BN467" s="286"/>
      <c r="BO467" s="286"/>
      <c r="BP467" s="286"/>
      <c r="BQ467" s="286"/>
      <c r="BR467" s="286"/>
      <c r="BS467" s="286"/>
      <c r="BT467" s="286"/>
      <c r="BU467" s="286"/>
      <c r="BV467" s="286"/>
      <c r="BW467" s="286"/>
      <c r="BX467" s="286"/>
      <c r="BY467" s="286"/>
      <c r="BZ467" s="286"/>
      <c r="CA467" s="286"/>
      <c r="CB467" s="286"/>
      <c r="CC467" s="286"/>
      <c r="CD467" s="286"/>
      <c r="CE467" s="286"/>
      <c r="CF467" s="286"/>
      <c r="CG467" s="286"/>
      <c r="CH467" s="286"/>
      <c r="CI467" s="286"/>
      <c r="CJ467" s="286"/>
      <c r="CK467" s="286"/>
      <c r="CL467" s="286"/>
      <c r="CM467" s="286"/>
      <c r="CN467" s="286"/>
      <c r="CO467" s="286"/>
      <c r="CP467" s="286"/>
      <c r="CQ467" s="286"/>
      <c r="CR467" s="286"/>
      <c r="CS467" s="286"/>
      <c r="CT467" s="286"/>
      <c r="CU467" s="286"/>
      <c r="CV467" s="286"/>
      <c r="CW467" s="286"/>
      <c r="CX467" s="286"/>
      <c r="CY467" s="286"/>
      <c r="CZ467" s="286"/>
      <c r="DA467" s="286"/>
      <c r="DB467" s="286"/>
      <c r="DC467" s="286"/>
      <c r="DD467" s="286"/>
      <c r="DE467" s="286"/>
      <c r="DF467" s="286"/>
      <c r="DG467" s="286"/>
      <c r="DH467" s="286"/>
      <c r="DI467" s="286"/>
      <c r="DJ467" s="286"/>
      <c r="DK467" s="286"/>
      <c r="DL467" s="286"/>
      <c r="DM467" s="286"/>
      <c r="DN467" s="286"/>
      <c r="DO467" s="286"/>
      <c r="DP467" s="286"/>
      <c r="DQ467" s="286"/>
      <c r="DR467" s="286"/>
      <c r="DS467" s="286"/>
      <c r="DT467" s="286"/>
      <c r="DU467" s="286"/>
      <c r="DV467" s="286"/>
      <c r="DW467" s="286"/>
      <c r="DX467" s="286"/>
      <c r="DY467" s="286"/>
      <c r="DZ467" s="286"/>
      <c r="EA467" s="286"/>
      <c r="EB467" s="286"/>
      <c r="EC467" s="286"/>
      <c r="ED467" s="286"/>
      <c r="EE467" s="286"/>
      <c r="EF467" s="286"/>
      <c r="EG467" s="286"/>
      <c r="EH467" s="286"/>
      <c r="EI467" s="286"/>
      <c r="EJ467" s="286"/>
      <c r="EK467" s="286"/>
      <c r="EL467" s="286"/>
      <c r="EM467" s="286"/>
      <c r="EN467" s="286"/>
      <c r="EO467" s="286"/>
      <c r="EP467" s="286"/>
      <c r="EQ467" s="286"/>
      <c r="ER467" s="286"/>
      <c r="ES467" s="286"/>
      <c r="ET467" s="286"/>
      <c r="EU467" s="286"/>
      <c r="EV467" s="286"/>
      <c r="EW467" s="286"/>
      <c r="EX467" s="286"/>
      <c r="EY467" s="286"/>
      <c r="EZ467" s="286"/>
      <c r="FA467" s="286"/>
      <c r="FB467" s="286"/>
      <c r="FC467" s="286"/>
      <c r="FD467" s="286"/>
      <c r="FE467" s="286"/>
      <c r="FF467" s="286"/>
      <c r="FG467" s="286"/>
      <c r="FH467" s="286"/>
      <c r="FI467" s="286"/>
      <c r="FJ467" s="286"/>
      <c r="FK467" s="286"/>
      <c r="FL467" s="286"/>
      <c r="FM467" s="286"/>
      <c r="FN467" s="286"/>
      <c r="FO467" s="286"/>
      <c r="FP467" s="286"/>
      <c r="FQ467" s="286"/>
      <c r="FR467" s="286"/>
      <c r="FS467" s="286"/>
      <c r="FT467" s="286"/>
      <c r="FU467" s="286"/>
      <c r="FV467" s="286"/>
      <c r="FW467" s="286"/>
      <c r="FX467" s="286"/>
      <c r="FY467" s="286"/>
      <c r="FZ467" s="286"/>
      <c r="GA467" s="286"/>
      <c r="GB467" s="286"/>
      <c r="GC467" s="286"/>
      <c r="GD467" s="286"/>
      <c r="GE467" s="286"/>
      <c r="GF467" s="286"/>
      <c r="GG467" s="286"/>
      <c r="GH467" s="286"/>
      <c r="GI467" s="286"/>
      <c r="GJ467" s="286"/>
      <c r="GK467" s="286"/>
      <c r="GL467" s="286"/>
      <c r="GM467" s="286"/>
      <c r="GN467" s="286"/>
      <c r="GO467" s="286"/>
      <c r="GP467" s="286"/>
      <c r="GQ467" s="286"/>
      <c r="GR467" s="286"/>
      <c r="GS467" s="286"/>
      <c r="GT467" s="286"/>
      <c r="GU467" s="286"/>
      <c r="GV467" s="286"/>
      <c r="GW467" s="286"/>
      <c r="GX467" s="286"/>
      <c r="GY467" s="286"/>
      <c r="GZ467" s="286"/>
      <c r="HA467" s="286"/>
      <c r="HB467" s="286"/>
      <c r="HC467" s="286"/>
      <c r="HD467" s="286"/>
      <c r="HE467" s="286"/>
      <c r="HF467" s="286"/>
      <c r="HG467" s="286"/>
      <c r="HH467" s="286"/>
      <c r="HI467" s="286"/>
      <c r="HJ467" s="286"/>
      <c r="HK467" s="286"/>
      <c r="HL467" s="286"/>
      <c r="HM467" s="286"/>
      <c r="HN467" s="286"/>
      <c r="HO467" s="286"/>
      <c r="HP467" s="286"/>
      <c r="HQ467" s="286"/>
      <c r="HR467" s="286"/>
      <c r="HS467" s="286"/>
      <c r="HT467" s="286"/>
      <c r="HU467" s="286"/>
      <c r="HV467" s="286"/>
      <c r="HW467" s="286"/>
      <c r="HX467" s="286"/>
      <c r="HY467" s="286"/>
      <c r="HZ467" s="286"/>
      <c r="IA467" s="286"/>
      <c r="IB467" s="286"/>
      <c r="IC467" s="286"/>
      <c r="ID467" s="286"/>
      <c r="IE467" s="286"/>
      <c r="IF467" s="286"/>
      <c r="IG467" s="286"/>
      <c r="IH467" s="286"/>
      <c r="II467" s="286"/>
      <c r="IJ467" s="286"/>
      <c r="IK467" s="286"/>
      <c r="IL467" s="286"/>
      <c r="IM467" s="286"/>
      <c r="IN467" s="286"/>
      <c r="IO467" s="286"/>
      <c r="IP467" s="286"/>
      <c r="IQ467" s="286"/>
      <c r="IR467" s="286"/>
      <c r="IS467" s="286"/>
      <c r="IT467" s="286"/>
      <c r="IU467" s="286"/>
      <c r="IV467" s="286"/>
      <c r="IW467" s="286"/>
      <c r="IX467" s="286"/>
      <c r="IY467" s="286"/>
      <c r="IZ467" s="286"/>
      <c r="JA467" s="286"/>
      <c r="JB467" s="286"/>
      <c r="JC467" s="286"/>
      <c r="JD467" s="286"/>
      <c r="JE467" s="286"/>
      <c r="JF467" s="286"/>
      <c r="JG467" s="286"/>
      <c r="JH467" s="286"/>
      <c r="JI467" s="286"/>
      <c r="JJ467" s="286"/>
      <c r="JK467" s="286"/>
      <c r="JL467" s="286"/>
      <c r="JM467" s="286"/>
      <c r="JN467" s="286"/>
      <c r="JO467" s="286"/>
      <c r="JP467" s="286"/>
      <c r="JQ467" s="286"/>
      <c r="JR467" s="286"/>
      <c r="JS467" s="286"/>
      <c r="JT467" s="286"/>
      <c r="JU467" s="286"/>
      <c r="JV467" s="286"/>
      <c r="JW467" s="286"/>
      <c r="JX467" s="286"/>
      <c r="JY467" s="286"/>
      <c r="JZ467" s="286"/>
      <c r="KA467" s="286"/>
      <c r="KB467" s="286"/>
      <c r="KC467" s="286"/>
      <c r="KD467" s="286"/>
      <c r="KE467" s="286"/>
      <c r="KF467" s="286"/>
      <c r="KG467" s="286"/>
      <c r="KH467" s="286"/>
      <c r="KI467" s="286"/>
      <c r="KJ467" s="286"/>
      <c r="KK467" s="286"/>
      <c r="KL467" s="286"/>
      <c r="KM467" s="286"/>
      <c r="KN467" s="286"/>
      <c r="KO467" s="286"/>
      <c r="KP467" s="286"/>
      <c r="KQ467" s="286"/>
      <c r="KR467" s="286"/>
      <c r="KS467" s="286"/>
      <c r="KT467" s="286"/>
      <c r="KU467" s="286"/>
      <c r="KV467" s="286"/>
      <c r="KW467" s="286"/>
      <c r="KX467" s="286"/>
      <c r="KY467" s="286"/>
      <c r="KZ467" s="286"/>
      <c r="LA467" s="286"/>
      <c r="LB467" s="286"/>
      <c r="LC467" s="286"/>
      <c r="LD467" s="286"/>
      <c r="LE467" s="286"/>
      <c r="LF467" s="286"/>
      <c r="LG467" s="286"/>
      <c r="LH467" s="286"/>
      <c r="LI467" s="286"/>
      <c r="LJ467" s="286"/>
      <c r="LK467" s="286"/>
      <c r="LL467" s="286"/>
      <c r="LM467" s="286"/>
      <c r="LN467" s="286"/>
      <c r="LO467" s="286"/>
      <c r="LP467" s="286"/>
      <c r="LQ467" s="286"/>
      <c r="LR467" s="286"/>
      <c r="LS467" s="286"/>
      <c r="LT467" s="286"/>
      <c r="LU467" s="286"/>
      <c r="LV467" s="286"/>
      <c r="LW467" s="286"/>
      <c r="LX467" s="286"/>
      <c r="LY467" s="286"/>
      <c r="LZ467" s="286"/>
      <c r="MA467" s="286"/>
      <c r="MB467" s="286"/>
      <c r="MC467" s="286"/>
      <c r="MD467" s="286"/>
      <c r="ME467" s="286"/>
      <c r="MF467" s="286"/>
      <c r="MG467" s="286"/>
      <c r="MH467" s="286"/>
      <c r="MI467" s="286"/>
      <c r="MJ467" s="286"/>
      <c r="MK467" s="286"/>
      <c r="ML467" s="286"/>
      <c r="MM467" s="286"/>
      <c r="MN467" s="286"/>
      <c r="MO467" s="286"/>
      <c r="MP467" s="286"/>
      <c r="MQ467" s="286"/>
      <c r="MR467" s="286"/>
      <c r="MS467" s="286"/>
      <c r="MT467" s="286"/>
      <c r="MU467" s="286"/>
      <c r="MV467" s="286"/>
      <c r="MW467" s="286"/>
      <c r="MX467" s="286"/>
      <c r="MY467" s="286"/>
      <c r="MZ467" s="286"/>
      <c r="NA467" s="286"/>
      <c r="NB467" s="286"/>
      <c r="NC467" s="286"/>
      <c r="ND467" s="286"/>
      <c r="NE467" s="286"/>
      <c r="NF467" s="286"/>
      <c r="NG467" s="286"/>
      <c r="NH467" s="286"/>
      <c r="NI467" s="286"/>
      <c r="NJ467" s="286"/>
      <c r="NK467" s="286"/>
      <c r="NL467" s="286"/>
      <c r="NM467" s="286"/>
      <c r="NN467" s="286"/>
      <c r="NO467" s="286"/>
      <c r="NP467" s="286"/>
      <c r="NQ467" s="286"/>
      <c r="NR467" s="286"/>
      <c r="NS467" s="286"/>
      <c r="NT467" s="286"/>
      <c r="NU467" s="286"/>
      <c r="NV467" s="286"/>
      <c r="NW467" s="286"/>
      <c r="NX467" s="286"/>
      <c r="NY467" s="286"/>
      <c r="NZ467" s="286"/>
      <c r="OA467" s="286"/>
      <c r="OB467" s="286"/>
      <c r="OC467" s="286"/>
      <c r="OD467" s="286"/>
      <c r="OE467" s="286"/>
      <c r="OF467" s="286"/>
      <c r="OG467" s="286"/>
      <c r="OH467" s="286"/>
      <c r="OI467" s="286"/>
      <c r="OJ467" s="286"/>
      <c r="OK467" s="286"/>
      <c r="OL467" s="286"/>
      <c r="OM467" s="286"/>
      <c r="ON467" s="286"/>
      <c r="OO467" s="286"/>
      <c r="OP467" s="286"/>
      <c r="OQ467" s="286"/>
      <c r="OR467" s="286"/>
      <c r="OS467" s="286"/>
      <c r="OT467" s="286"/>
      <c r="OU467" s="286"/>
      <c r="OV467" s="286"/>
      <c r="OW467" s="286"/>
      <c r="OX467" s="286"/>
      <c r="OY467" s="286"/>
      <c r="OZ467" s="286"/>
      <c r="PA467" s="286"/>
      <c r="PB467" s="286"/>
      <c r="PC467" s="286"/>
      <c r="PD467" s="286"/>
      <c r="PE467" s="286"/>
      <c r="PF467" s="286"/>
      <c r="PG467" s="286"/>
      <c r="PH467" s="286"/>
      <c r="PI467" s="286"/>
      <c r="PJ467" s="286"/>
      <c r="PK467" s="286"/>
      <c r="PL467" s="286"/>
      <c r="PM467" s="286"/>
      <c r="PN467" s="286"/>
      <c r="PO467" s="286"/>
      <c r="PP467" s="286"/>
      <c r="PQ467" s="286"/>
      <c r="PR467" s="286"/>
      <c r="PS467" s="286"/>
      <c r="PT467" s="286"/>
      <c r="PU467" s="286"/>
      <c r="PV467" s="286"/>
      <c r="PW467" s="286"/>
      <c r="PX467" s="286"/>
      <c r="PY467" s="286"/>
      <c r="PZ467" s="286"/>
      <c r="QA467" s="286"/>
      <c r="QB467" s="286"/>
      <c r="QC467" s="286"/>
      <c r="QD467" s="286"/>
      <c r="QE467" s="286"/>
      <c r="QF467" s="286"/>
      <c r="QG467" s="286"/>
      <c r="QH467" s="286"/>
      <c r="QI467" s="286"/>
      <c r="QJ467" s="286"/>
      <c r="QK467" s="286"/>
      <c r="QL467" s="286"/>
      <c r="QM467" s="286"/>
      <c r="QN467" s="286"/>
      <c r="QO467" s="286"/>
      <c r="QP467" s="286"/>
      <c r="QQ467" s="286"/>
      <c r="QR467" s="286"/>
      <c r="QS467" s="286"/>
      <c r="QT467" s="286"/>
      <c r="QU467" s="286"/>
      <c r="QV467" s="286"/>
      <c r="QW467" s="286"/>
      <c r="QX467" s="286"/>
      <c r="QY467" s="286"/>
      <c r="QZ467" s="286"/>
      <c r="RA467" s="286"/>
      <c r="RB467" s="286"/>
      <c r="RC467" s="286"/>
      <c r="RD467" s="286"/>
      <c r="RE467" s="286"/>
      <c r="RF467" s="286"/>
      <c r="RG467" s="286"/>
      <c r="RH467" s="286"/>
      <c r="RI467" s="286"/>
      <c r="RJ467" s="286"/>
      <c r="RK467" s="286"/>
      <c r="RL467" s="286"/>
      <c r="RM467" s="286"/>
      <c r="RN467" s="286"/>
      <c r="RO467" s="286"/>
      <c r="RP467" s="286"/>
      <c r="RQ467" s="286"/>
      <c r="RR467" s="286"/>
      <c r="RS467" s="286"/>
      <c r="RT467" s="286"/>
      <c r="RU467" s="286"/>
      <c r="RV467" s="286"/>
      <c r="RW467" s="286"/>
      <c r="RX467" s="286"/>
      <c r="RY467" s="286"/>
      <c r="RZ467" s="286"/>
      <c r="SA467" s="286"/>
      <c r="SB467" s="286"/>
      <c r="SC467" s="286"/>
      <c r="SD467" s="286"/>
      <c r="SE467" s="286"/>
      <c r="SF467" s="286"/>
      <c r="SG467" s="286"/>
      <c r="SH467" s="286"/>
      <c r="SI467" s="286"/>
      <c r="SJ467" s="286"/>
      <c r="SK467" s="286"/>
      <c r="SL467" s="286"/>
      <c r="SM467" s="286"/>
      <c r="SN467" s="286"/>
      <c r="SO467" s="286"/>
      <c r="SP467" s="286"/>
      <c r="SQ467" s="286"/>
      <c r="SR467" s="286"/>
      <c r="SS467" s="286"/>
      <c r="ST467" s="286"/>
      <c r="SU467" s="286"/>
      <c r="SV467" s="286"/>
      <c r="SW467" s="286"/>
      <c r="SX467" s="286"/>
      <c r="SY467" s="286"/>
      <c r="SZ467" s="286"/>
      <c r="TA467" s="286"/>
      <c r="TB467" s="286"/>
      <c r="TC467" s="286"/>
      <c r="TD467" s="286"/>
      <c r="TE467" s="286"/>
      <c r="TF467" s="286"/>
      <c r="TG467" s="286"/>
      <c r="TH467" s="286"/>
      <c r="TI467" s="286"/>
      <c r="TJ467" s="286"/>
      <c r="TK467" s="286"/>
      <c r="TL467" s="286"/>
      <c r="TM467" s="286"/>
      <c r="TN467" s="286"/>
      <c r="TO467" s="286"/>
      <c r="TP467" s="286"/>
      <c r="TQ467" s="286"/>
      <c r="TR467" s="286"/>
      <c r="TS467" s="286"/>
      <c r="TT467" s="286"/>
      <c r="TU467" s="286"/>
      <c r="TV467" s="286"/>
      <c r="TW467" s="286"/>
      <c r="TX467" s="286"/>
      <c r="TY467" s="286"/>
      <c r="TZ467" s="286"/>
      <c r="UA467" s="286"/>
      <c r="UB467" s="286"/>
      <c r="UC467" s="286"/>
      <c r="UD467" s="286"/>
      <c r="UE467" s="286"/>
      <c r="UF467" s="286"/>
      <c r="UG467" s="286"/>
      <c r="UH467" s="286"/>
      <c r="UI467" s="286"/>
      <c r="UJ467" s="286"/>
      <c r="UK467" s="286"/>
      <c r="UL467" s="286"/>
      <c r="UM467" s="286"/>
      <c r="UN467" s="286"/>
      <c r="UO467" s="286"/>
      <c r="UP467" s="286"/>
      <c r="UQ467" s="286"/>
      <c r="UR467" s="286"/>
      <c r="US467" s="286"/>
      <c r="UT467" s="286"/>
      <c r="UU467" s="286"/>
      <c r="UV467" s="286"/>
      <c r="UW467" s="286"/>
      <c r="UX467" s="286"/>
      <c r="UY467" s="286"/>
      <c r="UZ467" s="286"/>
      <c r="VA467" s="286"/>
      <c r="VB467" s="286"/>
      <c r="VC467" s="286"/>
      <c r="VD467" s="286"/>
      <c r="VE467" s="286"/>
      <c r="VF467" s="286"/>
      <c r="VG467" s="286"/>
      <c r="VH467" s="286"/>
      <c r="VI467" s="286"/>
      <c r="VJ467" s="286"/>
      <c r="VK467" s="286"/>
      <c r="VL467" s="286"/>
      <c r="VM467" s="286"/>
      <c r="VN467" s="286"/>
      <c r="VO467" s="286"/>
      <c r="VP467" s="286"/>
      <c r="VQ467" s="286"/>
      <c r="VR467" s="286"/>
      <c r="VS467" s="286"/>
      <c r="VT467" s="286"/>
      <c r="VU467" s="286"/>
      <c r="VV467" s="286"/>
      <c r="VW467" s="286"/>
      <c r="VX467" s="286"/>
      <c r="VY467" s="286"/>
      <c r="VZ467" s="286"/>
      <c r="WA467" s="286"/>
      <c r="WB467" s="286"/>
      <c r="WC467" s="286"/>
    </row>
    <row r="468" spans="1:601" s="285" customFormat="1" ht="60" customHeight="1">
      <c r="A468" s="1073"/>
      <c r="B468" s="670" t="s">
        <v>1120</v>
      </c>
      <c r="C468" s="650" t="s">
        <v>1121</v>
      </c>
      <c r="D468" s="652" t="s">
        <v>1059</v>
      </c>
      <c r="E468" s="713" t="s">
        <v>1077</v>
      </c>
      <c r="F468" s="646" t="s">
        <v>60</v>
      </c>
      <c r="G468" s="657">
        <v>43831</v>
      </c>
      <c r="H468" s="646" t="s">
        <v>31</v>
      </c>
      <c r="I468" s="381" t="s">
        <v>501</v>
      </c>
      <c r="J468" s="381" t="s">
        <v>32</v>
      </c>
      <c r="K468" s="381" t="s">
        <v>1122</v>
      </c>
      <c r="L468" s="381" t="s">
        <v>35</v>
      </c>
      <c r="M468" s="284"/>
      <c r="N468" s="284"/>
      <c r="O468" s="284">
        <f>O469</f>
        <v>2898500</v>
      </c>
      <c r="P468" s="284">
        <f t="shared" ref="P468:R468" si="35">P469</f>
        <v>0</v>
      </c>
      <c r="Q468" s="284">
        <f t="shared" si="35"/>
        <v>0</v>
      </c>
      <c r="R468" s="284">
        <f t="shared" si="35"/>
        <v>0</v>
      </c>
      <c r="S468" s="536"/>
      <c r="BA468" s="286"/>
      <c r="BB468" s="286"/>
      <c r="BC468" s="286"/>
      <c r="BD468" s="286"/>
      <c r="BE468" s="286"/>
      <c r="BF468" s="286"/>
      <c r="BG468" s="286"/>
      <c r="BH468" s="286"/>
      <c r="BI468" s="286"/>
      <c r="BJ468" s="286"/>
      <c r="BK468" s="286"/>
      <c r="BL468" s="286"/>
      <c r="BM468" s="286"/>
      <c r="BN468" s="286"/>
      <c r="BO468" s="286"/>
      <c r="BP468" s="286"/>
      <c r="BQ468" s="286"/>
      <c r="BR468" s="286"/>
      <c r="BS468" s="286"/>
      <c r="BT468" s="286"/>
      <c r="BU468" s="286"/>
      <c r="BV468" s="286"/>
      <c r="BW468" s="286"/>
      <c r="BX468" s="286"/>
      <c r="BY468" s="286"/>
      <c r="BZ468" s="286"/>
      <c r="CA468" s="286"/>
      <c r="CB468" s="286"/>
      <c r="CC468" s="286"/>
      <c r="CD468" s="286"/>
      <c r="CE468" s="286"/>
      <c r="CF468" s="286"/>
      <c r="CG468" s="286"/>
      <c r="CH468" s="286"/>
      <c r="CI468" s="286"/>
      <c r="CJ468" s="286"/>
      <c r="CK468" s="286"/>
      <c r="CL468" s="286"/>
      <c r="CM468" s="286"/>
      <c r="CN468" s="286"/>
      <c r="CO468" s="286"/>
      <c r="CP468" s="286"/>
      <c r="CQ468" s="286"/>
      <c r="CR468" s="286"/>
      <c r="CS468" s="286"/>
      <c r="CT468" s="286"/>
      <c r="CU468" s="286"/>
      <c r="CV468" s="286"/>
      <c r="CW468" s="286"/>
      <c r="CX468" s="286"/>
      <c r="CY468" s="286"/>
      <c r="CZ468" s="286"/>
      <c r="DA468" s="286"/>
      <c r="DB468" s="286"/>
      <c r="DC468" s="286"/>
      <c r="DD468" s="286"/>
      <c r="DE468" s="286"/>
      <c r="DF468" s="286"/>
      <c r="DG468" s="286"/>
      <c r="DH468" s="286"/>
      <c r="DI468" s="286"/>
      <c r="DJ468" s="286"/>
      <c r="DK468" s="286"/>
      <c r="DL468" s="286"/>
      <c r="DM468" s="286"/>
      <c r="DN468" s="286"/>
      <c r="DO468" s="286"/>
      <c r="DP468" s="286"/>
      <c r="DQ468" s="286"/>
      <c r="DR468" s="286"/>
      <c r="DS468" s="286"/>
      <c r="DT468" s="286"/>
      <c r="DU468" s="286"/>
      <c r="DV468" s="286"/>
      <c r="DW468" s="286"/>
      <c r="DX468" s="286"/>
      <c r="DY468" s="286"/>
      <c r="DZ468" s="286"/>
      <c r="EA468" s="286"/>
      <c r="EB468" s="286"/>
      <c r="EC468" s="286"/>
      <c r="ED468" s="286"/>
      <c r="EE468" s="286"/>
      <c r="EF468" s="286"/>
      <c r="EG468" s="286"/>
      <c r="EH468" s="286"/>
      <c r="EI468" s="286"/>
      <c r="EJ468" s="286"/>
      <c r="EK468" s="286"/>
      <c r="EL468" s="286"/>
      <c r="EM468" s="286"/>
      <c r="EN468" s="286"/>
      <c r="EO468" s="286"/>
      <c r="EP468" s="286"/>
      <c r="EQ468" s="286"/>
      <c r="ER468" s="286"/>
      <c r="ES468" s="286"/>
      <c r="ET468" s="286"/>
      <c r="EU468" s="286"/>
      <c r="EV468" s="286"/>
      <c r="EW468" s="286"/>
      <c r="EX468" s="286"/>
      <c r="EY468" s="286"/>
      <c r="EZ468" s="286"/>
      <c r="FA468" s="286"/>
      <c r="FB468" s="286"/>
      <c r="FC468" s="286"/>
      <c r="FD468" s="286"/>
      <c r="FE468" s="286"/>
      <c r="FF468" s="286"/>
      <c r="FG468" s="286"/>
      <c r="FH468" s="286"/>
      <c r="FI468" s="286"/>
      <c r="FJ468" s="286"/>
      <c r="FK468" s="286"/>
      <c r="FL468" s="286"/>
      <c r="FM468" s="286"/>
      <c r="FN468" s="286"/>
      <c r="FO468" s="286"/>
      <c r="FP468" s="286"/>
      <c r="FQ468" s="286"/>
      <c r="FR468" s="286"/>
      <c r="FS468" s="286"/>
      <c r="FT468" s="286"/>
      <c r="FU468" s="286"/>
      <c r="FV468" s="286"/>
      <c r="FW468" s="286"/>
      <c r="FX468" s="286"/>
      <c r="FY468" s="286"/>
      <c r="FZ468" s="286"/>
      <c r="GA468" s="286"/>
      <c r="GB468" s="286"/>
      <c r="GC468" s="286"/>
      <c r="GD468" s="286"/>
      <c r="GE468" s="286"/>
      <c r="GF468" s="286"/>
      <c r="GG468" s="286"/>
      <c r="GH468" s="286"/>
      <c r="GI468" s="286"/>
      <c r="GJ468" s="286"/>
      <c r="GK468" s="286"/>
      <c r="GL468" s="286"/>
      <c r="GM468" s="286"/>
      <c r="GN468" s="286"/>
      <c r="GO468" s="286"/>
      <c r="GP468" s="286"/>
      <c r="GQ468" s="286"/>
      <c r="GR468" s="286"/>
      <c r="GS468" s="286"/>
      <c r="GT468" s="286"/>
      <c r="GU468" s="286"/>
      <c r="GV468" s="286"/>
      <c r="GW468" s="286"/>
      <c r="GX468" s="286"/>
      <c r="GY468" s="286"/>
      <c r="GZ468" s="286"/>
      <c r="HA468" s="286"/>
      <c r="HB468" s="286"/>
      <c r="HC468" s="286"/>
      <c r="HD468" s="286"/>
      <c r="HE468" s="286"/>
      <c r="HF468" s="286"/>
      <c r="HG468" s="286"/>
      <c r="HH468" s="286"/>
      <c r="HI468" s="286"/>
      <c r="HJ468" s="286"/>
      <c r="HK468" s="286"/>
      <c r="HL468" s="286"/>
      <c r="HM468" s="286"/>
      <c r="HN468" s="286"/>
      <c r="HO468" s="286"/>
      <c r="HP468" s="286"/>
      <c r="HQ468" s="286"/>
      <c r="HR468" s="286"/>
      <c r="HS468" s="286"/>
      <c r="HT468" s="286"/>
      <c r="HU468" s="286"/>
      <c r="HV468" s="286"/>
      <c r="HW468" s="286"/>
      <c r="HX468" s="286"/>
      <c r="HY468" s="286"/>
      <c r="HZ468" s="286"/>
      <c r="IA468" s="286"/>
      <c r="IB468" s="286"/>
      <c r="IC468" s="286"/>
      <c r="ID468" s="286"/>
      <c r="IE468" s="286"/>
      <c r="IF468" s="286"/>
      <c r="IG468" s="286"/>
      <c r="IH468" s="286"/>
      <c r="II468" s="286"/>
      <c r="IJ468" s="286"/>
      <c r="IK468" s="286"/>
      <c r="IL468" s="286"/>
      <c r="IM468" s="286"/>
      <c r="IN468" s="286"/>
      <c r="IO468" s="286"/>
      <c r="IP468" s="286"/>
      <c r="IQ468" s="286"/>
      <c r="IR468" s="286"/>
      <c r="IS468" s="286"/>
      <c r="IT468" s="286"/>
      <c r="IU468" s="286"/>
      <c r="IV468" s="286"/>
      <c r="IW468" s="286"/>
      <c r="IX468" s="286"/>
      <c r="IY468" s="286"/>
      <c r="IZ468" s="286"/>
      <c r="JA468" s="286"/>
      <c r="JB468" s="286"/>
      <c r="JC468" s="286"/>
      <c r="JD468" s="286"/>
      <c r="JE468" s="286"/>
      <c r="JF468" s="286"/>
      <c r="JG468" s="286"/>
      <c r="JH468" s="286"/>
      <c r="JI468" s="286"/>
      <c r="JJ468" s="286"/>
      <c r="JK468" s="286"/>
      <c r="JL468" s="286"/>
      <c r="JM468" s="286"/>
      <c r="JN468" s="286"/>
      <c r="JO468" s="286"/>
      <c r="JP468" s="286"/>
      <c r="JQ468" s="286"/>
      <c r="JR468" s="286"/>
      <c r="JS468" s="286"/>
      <c r="JT468" s="286"/>
      <c r="JU468" s="286"/>
      <c r="JV468" s="286"/>
      <c r="JW468" s="286"/>
      <c r="JX468" s="286"/>
      <c r="JY468" s="286"/>
      <c r="JZ468" s="286"/>
      <c r="KA468" s="286"/>
      <c r="KB468" s="286"/>
      <c r="KC468" s="286"/>
      <c r="KD468" s="286"/>
      <c r="KE468" s="286"/>
      <c r="KF468" s="286"/>
      <c r="KG468" s="286"/>
      <c r="KH468" s="286"/>
      <c r="KI468" s="286"/>
      <c r="KJ468" s="286"/>
      <c r="KK468" s="286"/>
      <c r="KL468" s="286"/>
      <c r="KM468" s="286"/>
      <c r="KN468" s="286"/>
      <c r="KO468" s="286"/>
      <c r="KP468" s="286"/>
      <c r="KQ468" s="286"/>
      <c r="KR468" s="286"/>
      <c r="KS468" s="286"/>
      <c r="KT468" s="286"/>
      <c r="KU468" s="286"/>
      <c r="KV468" s="286"/>
      <c r="KW468" s="286"/>
      <c r="KX468" s="286"/>
      <c r="KY468" s="286"/>
      <c r="KZ468" s="286"/>
      <c r="LA468" s="286"/>
      <c r="LB468" s="286"/>
      <c r="LC468" s="286"/>
      <c r="LD468" s="286"/>
      <c r="LE468" s="286"/>
      <c r="LF468" s="286"/>
      <c r="LG468" s="286"/>
      <c r="LH468" s="286"/>
      <c r="LI468" s="286"/>
      <c r="LJ468" s="286"/>
      <c r="LK468" s="286"/>
      <c r="LL468" s="286"/>
      <c r="LM468" s="286"/>
      <c r="LN468" s="286"/>
      <c r="LO468" s="286"/>
      <c r="LP468" s="286"/>
      <c r="LQ468" s="286"/>
      <c r="LR468" s="286"/>
      <c r="LS468" s="286"/>
      <c r="LT468" s="286"/>
      <c r="LU468" s="286"/>
      <c r="LV468" s="286"/>
      <c r="LW468" s="286"/>
      <c r="LX468" s="286"/>
      <c r="LY468" s="286"/>
      <c r="LZ468" s="286"/>
      <c r="MA468" s="286"/>
      <c r="MB468" s="286"/>
      <c r="MC468" s="286"/>
      <c r="MD468" s="286"/>
      <c r="ME468" s="286"/>
      <c r="MF468" s="286"/>
      <c r="MG468" s="286"/>
      <c r="MH468" s="286"/>
      <c r="MI468" s="286"/>
      <c r="MJ468" s="286"/>
      <c r="MK468" s="286"/>
      <c r="ML468" s="286"/>
      <c r="MM468" s="286"/>
      <c r="MN468" s="286"/>
      <c r="MO468" s="286"/>
      <c r="MP468" s="286"/>
      <c r="MQ468" s="286"/>
      <c r="MR468" s="286"/>
      <c r="MS468" s="286"/>
      <c r="MT468" s="286"/>
      <c r="MU468" s="286"/>
      <c r="MV468" s="286"/>
      <c r="MW468" s="286"/>
      <c r="MX468" s="286"/>
      <c r="MY468" s="286"/>
      <c r="MZ468" s="286"/>
      <c r="NA468" s="286"/>
      <c r="NB468" s="286"/>
      <c r="NC468" s="286"/>
      <c r="ND468" s="286"/>
      <c r="NE468" s="286"/>
      <c r="NF468" s="286"/>
      <c r="NG468" s="286"/>
      <c r="NH468" s="286"/>
      <c r="NI468" s="286"/>
      <c r="NJ468" s="286"/>
      <c r="NK468" s="286"/>
      <c r="NL468" s="286"/>
      <c r="NM468" s="286"/>
      <c r="NN468" s="286"/>
      <c r="NO468" s="286"/>
      <c r="NP468" s="286"/>
      <c r="NQ468" s="286"/>
      <c r="NR468" s="286"/>
      <c r="NS468" s="286"/>
      <c r="NT468" s="286"/>
      <c r="NU468" s="286"/>
      <c r="NV468" s="286"/>
      <c r="NW468" s="286"/>
      <c r="NX468" s="286"/>
      <c r="NY468" s="286"/>
      <c r="NZ468" s="286"/>
      <c r="OA468" s="286"/>
      <c r="OB468" s="286"/>
      <c r="OC468" s="286"/>
      <c r="OD468" s="286"/>
      <c r="OE468" s="286"/>
      <c r="OF468" s="286"/>
      <c r="OG468" s="286"/>
      <c r="OH468" s="286"/>
      <c r="OI468" s="286"/>
      <c r="OJ468" s="286"/>
      <c r="OK468" s="286"/>
      <c r="OL468" s="286"/>
      <c r="OM468" s="286"/>
      <c r="ON468" s="286"/>
      <c r="OO468" s="286"/>
      <c r="OP468" s="286"/>
      <c r="OQ468" s="286"/>
      <c r="OR468" s="286"/>
      <c r="OS468" s="286"/>
      <c r="OT468" s="286"/>
      <c r="OU468" s="286"/>
      <c r="OV468" s="286"/>
      <c r="OW468" s="286"/>
      <c r="OX468" s="286"/>
      <c r="OY468" s="286"/>
      <c r="OZ468" s="286"/>
      <c r="PA468" s="286"/>
      <c r="PB468" s="286"/>
      <c r="PC468" s="286"/>
      <c r="PD468" s="286"/>
      <c r="PE468" s="286"/>
      <c r="PF468" s="286"/>
      <c r="PG468" s="286"/>
      <c r="PH468" s="286"/>
      <c r="PI468" s="286"/>
      <c r="PJ468" s="286"/>
      <c r="PK468" s="286"/>
      <c r="PL468" s="286"/>
      <c r="PM468" s="286"/>
      <c r="PN468" s="286"/>
      <c r="PO468" s="286"/>
      <c r="PP468" s="286"/>
      <c r="PQ468" s="286"/>
      <c r="PR468" s="286"/>
      <c r="PS468" s="286"/>
      <c r="PT468" s="286"/>
      <c r="PU468" s="286"/>
      <c r="PV468" s="286"/>
      <c r="PW468" s="286"/>
      <c r="PX468" s="286"/>
      <c r="PY468" s="286"/>
      <c r="PZ468" s="286"/>
      <c r="QA468" s="286"/>
      <c r="QB468" s="286"/>
      <c r="QC468" s="286"/>
      <c r="QD468" s="286"/>
      <c r="QE468" s="286"/>
      <c r="QF468" s="286"/>
      <c r="QG468" s="286"/>
      <c r="QH468" s="286"/>
      <c r="QI468" s="286"/>
      <c r="QJ468" s="286"/>
      <c r="QK468" s="286"/>
      <c r="QL468" s="286"/>
      <c r="QM468" s="286"/>
      <c r="QN468" s="286"/>
      <c r="QO468" s="286"/>
      <c r="QP468" s="286"/>
      <c r="QQ468" s="286"/>
      <c r="QR468" s="286"/>
      <c r="QS468" s="286"/>
      <c r="QT468" s="286"/>
      <c r="QU468" s="286"/>
      <c r="QV468" s="286"/>
      <c r="QW468" s="286"/>
      <c r="QX468" s="286"/>
      <c r="QY468" s="286"/>
      <c r="QZ468" s="286"/>
      <c r="RA468" s="286"/>
      <c r="RB468" s="286"/>
      <c r="RC468" s="286"/>
      <c r="RD468" s="286"/>
      <c r="RE468" s="286"/>
      <c r="RF468" s="286"/>
      <c r="RG468" s="286"/>
      <c r="RH468" s="286"/>
      <c r="RI468" s="286"/>
      <c r="RJ468" s="286"/>
      <c r="RK468" s="286"/>
      <c r="RL468" s="286"/>
      <c r="RM468" s="286"/>
      <c r="RN468" s="286"/>
      <c r="RO468" s="286"/>
      <c r="RP468" s="286"/>
      <c r="RQ468" s="286"/>
      <c r="RR468" s="286"/>
      <c r="RS468" s="286"/>
      <c r="RT468" s="286"/>
      <c r="RU468" s="286"/>
      <c r="RV468" s="286"/>
      <c r="RW468" s="286"/>
      <c r="RX468" s="286"/>
      <c r="RY468" s="286"/>
      <c r="RZ468" s="286"/>
      <c r="SA468" s="286"/>
      <c r="SB468" s="286"/>
      <c r="SC468" s="286"/>
      <c r="SD468" s="286"/>
      <c r="SE468" s="286"/>
      <c r="SF468" s="286"/>
      <c r="SG468" s="286"/>
      <c r="SH468" s="286"/>
      <c r="SI468" s="286"/>
      <c r="SJ468" s="286"/>
      <c r="SK468" s="286"/>
      <c r="SL468" s="286"/>
      <c r="SM468" s="286"/>
      <c r="SN468" s="286"/>
      <c r="SO468" s="286"/>
      <c r="SP468" s="286"/>
      <c r="SQ468" s="286"/>
      <c r="SR468" s="286"/>
      <c r="SS468" s="286"/>
      <c r="ST468" s="286"/>
      <c r="SU468" s="286"/>
      <c r="SV468" s="286"/>
      <c r="SW468" s="286"/>
      <c r="SX468" s="286"/>
      <c r="SY468" s="286"/>
      <c r="SZ468" s="286"/>
      <c r="TA468" s="286"/>
      <c r="TB468" s="286"/>
      <c r="TC468" s="286"/>
      <c r="TD468" s="286"/>
      <c r="TE468" s="286"/>
      <c r="TF468" s="286"/>
      <c r="TG468" s="286"/>
      <c r="TH468" s="286"/>
      <c r="TI468" s="286"/>
      <c r="TJ468" s="286"/>
      <c r="TK468" s="286"/>
      <c r="TL468" s="286"/>
      <c r="TM468" s="286"/>
      <c r="TN468" s="286"/>
      <c r="TO468" s="286"/>
      <c r="TP468" s="286"/>
      <c r="TQ468" s="286"/>
      <c r="TR468" s="286"/>
      <c r="TS468" s="286"/>
      <c r="TT468" s="286"/>
      <c r="TU468" s="286"/>
      <c r="TV468" s="286"/>
      <c r="TW468" s="286"/>
      <c r="TX468" s="286"/>
      <c r="TY468" s="286"/>
      <c r="TZ468" s="286"/>
      <c r="UA468" s="286"/>
      <c r="UB468" s="286"/>
      <c r="UC468" s="286"/>
      <c r="UD468" s="286"/>
      <c r="UE468" s="286"/>
      <c r="UF468" s="286"/>
      <c r="UG468" s="286"/>
      <c r="UH468" s="286"/>
      <c r="UI468" s="286"/>
      <c r="UJ468" s="286"/>
      <c r="UK468" s="286"/>
      <c r="UL468" s="286"/>
      <c r="UM468" s="286"/>
      <c r="UN468" s="286"/>
      <c r="UO468" s="286"/>
      <c r="UP468" s="286"/>
      <c r="UQ468" s="286"/>
      <c r="UR468" s="286"/>
      <c r="US468" s="286"/>
      <c r="UT468" s="286"/>
      <c r="UU468" s="286"/>
      <c r="UV468" s="286"/>
      <c r="UW468" s="286"/>
      <c r="UX468" s="286"/>
      <c r="UY468" s="286"/>
      <c r="UZ468" s="286"/>
      <c r="VA468" s="286"/>
      <c r="VB468" s="286"/>
      <c r="VC468" s="286"/>
      <c r="VD468" s="286"/>
      <c r="VE468" s="286"/>
      <c r="VF468" s="286"/>
      <c r="VG468" s="286"/>
      <c r="VH468" s="286"/>
      <c r="VI468" s="286"/>
      <c r="VJ468" s="286"/>
      <c r="VK468" s="286"/>
      <c r="VL468" s="286"/>
      <c r="VM468" s="286"/>
      <c r="VN468" s="286"/>
      <c r="VO468" s="286"/>
      <c r="VP468" s="286"/>
      <c r="VQ468" s="286"/>
      <c r="VR468" s="286"/>
      <c r="VS468" s="286"/>
      <c r="VT468" s="286"/>
      <c r="VU468" s="286"/>
      <c r="VV468" s="286"/>
      <c r="VW468" s="286"/>
      <c r="VX468" s="286"/>
      <c r="VY468" s="286"/>
      <c r="VZ468" s="286"/>
      <c r="WA468" s="286"/>
      <c r="WB468" s="286"/>
      <c r="WC468" s="286"/>
    </row>
    <row r="469" spans="1:601" s="285" customFormat="1" ht="45" customHeight="1">
      <c r="A469" s="1073"/>
      <c r="B469" s="681"/>
      <c r="C469" s="651"/>
      <c r="D469" s="653"/>
      <c r="E469" s="714"/>
      <c r="F469" s="656"/>
      <c r="G469" s="658"/>
      <c r="H469" s="656"/>
      <c r="I469" s="309" t="s">
        <v>501</v>
      </c>
      <c r="J469" s="309" t="s">
        <v>32</v>
      </c>
      <c r="K469" s="309" t="s">
        <v>1122</v>
      </c>
      <c r="L469" s="309" t="s">
        <v>642</v>
      </c>
      <c r="M469" s="288"/>
      <c r="N469" s="288"/>
      <c r="O469" s="289">
        <v>2898500</v>
      </c>
      <c r="P469" s="289">
        <v>0</v>
      </c>
      <c r="Q469" s="290">
        <v>0</v>
      </c>
      <c r="R469" s="290">
        <v>0</v>
      </c>
      <c r="S469" s="528">
        <v>3</v>
      </c>
      <c r="BA469" s="286"/>
      <c r="BB469" s="286"/>
      <c r="BC469" s="286"/>
      <c r="BD469" s="286"/>
      <c r="BE469" s="286"/>
      <c r="BF469" s="286"/>
      <c r="BG469" s="286"/>
      <c r="BH469" s="286"/>
      <c r="BI469" s="286"/>
      <c r="BJ469" s="286"/>
      <c r="BK469" s="286"/>
      <c r="BL469" s="286"/>
      <c r="BM469" s="286"/>
      <c r="BN469" s="286"/>
      <c r="BO469" s="286"/>
      <c r="BP469" s="286"/>
      <c r="BQ469" s="286"/>
      <c r="BR469" s="286"/>
      <c r="BS469" s="286"/>
      <c r="BT469" s="286"/>
      <c r="BU469" s="286"/>
      <c r="BV469" s="286"/>
      <c r="BW469" s="286"/>
      <c r="BX469" s="286"/>
      <c r="BY469" s="286"/>
      <c r="BZ469" s="286"/>
      <c r="CA469" s="286"/>
      <c r="CB469" s="286"/>
      <c r="CC469" s="286"/>
      <c r="CD469" s="286"/>
      <c r="CE469" s="286"/>
      <c r="CF469" s="286"/>
      <c r="CG469" s="286"/>
      <c r="CH469" s="286"/>
      <c r="CI469" s="286"/>
      <c r="CJ469" s="286"/>
      <c r="CK469" s="286"/>
      <c r="CL469" s="286"/>
      <c r="CM469" s="286"/>
      <c r="CN469" s="286"/>
      <c r="CO469" s="286"/>
      <c r="CP469" s="286"/>
      <c r="CQ469" s="286"/>
      <c r="CR469" s="286"/>
      <c r="CS469" s="286"/>
      <c r="CT469" s="286"/>
      <c r="CU469" s="286"/>
      <c r="CV469" s="286"/>
      <c r="CW469" s="286"/>
      <c r="CX469" s="286"/>
      <c r="CY469" s="286"/>
      <c r="CZ469" s="286"/>
      <c r="DA469" s="286"/>
      <c r="DB469" s="286"/>
      <c r="DC469" s="286"/>
      <c r="DD469" s="286"/>
      <c r="DE469" s="286"/>
      <c r="DF469" s="286"/>
      <c r="DG469" s="286"/>
      <c r="DH469" s="286"/>
      <c r="DI469" s="286"/>
      <c r="DJ469" s="286"/>
      <c r="DK469" s="286"/>
      <c r="DL469" s="286"/>
      <c r="DM469" s="286"/>
      <c r="DN469" s="286"/>
      <c r="DO469" s="286"/>
      <c r="DP469" s="286"/>
      <c r="DQ469" s="286"/>
      <c r="DR469" s="286"/>
      <c r="DS469" s="286"/>
      <c r="DT469" s="286"/>
      <c r="DU469" s="286"/>
      <c r="DV469" s="286"/>
      <c r="DW469" s="286"/>
      <c r="DX469" s="286"/>
      <c r="DY469" s="286"/>
      <c r="DZ469" s="286"/>
      <c r="EA469" s="286"/>
      <c r="EB469" s="286"/>
      <c r="EC469" s="286"/>
      <c r="ED469" s="286"/>
      <c r="EE469" s="286"/>
      <c r="EF469" s="286"/>
      <c r="EG469" s="286"/>
      <c r="EH469" s="286"/>
      <c r="EI469" s="286"/>
      <c r="EJ469" s="286"/>
      <c r="EK469" s="286"/>
      <c r="EL469" s="286"/>
      <c r="EM469" s="286"/>
      <c r="EN469" s="286"/>
      <c r="EO469" s="286"/>
      <c r="EP469" s="286"/>
      <c r="EQ469" s="286"/>
      <c r="ER469" s="286"/>
      <c r="ES469" s="286"/>
      <c r="ET469" s="286"/>
      <c r="EU469" s="286"/>
      <c r="EV469" s="286"/>
      <c r="EW469" s="286"/>
      <c r="EX469" s="286"/>
      <c r="EY469" s="286"/>
      <c r="EZ469" s="286"/>
      <c r="FA469" s="286"/>
      <c r="FB469" s="286"/>
      <c r="FC469" s="286"/>
      <c r="FD469" s="286"/>
      <c r="FE469" s="286"/>
      <c r="FF469" s="286"/>
      <c r="FG469" s="286"/>
      <c r="FH469" s="286"/>
      <c r="FI469" s="286"/>
      <c r="FJ469" s="286"/>
      <c r="FK469" s="286"/>
      <c r="FL469" s="286"/>
      <c r="FM469" s="286"/>
      <c r="FN469" s="286"/>
      <c r="FO469" s="286"/>
      <c r="FP469" s="286"/>
      <c r="FQ469" s="286"/>
      <c r="FR469" s="286"/>
      <c r="FS469" s="286"/>
      <c r="FT469" s="286"/>
      <c r="FU469" s="286"/>
      <c r="FV469" s="286"/>
      <c r="FW469" s="286"/>
      <c r="FX469" s="286"/>
      <c r="FY469" s="286"/>
      <c r="FZ469" s="286"/>
      <c r="GA469" s="286"/>
      <c r="GB469" s="286"/>
      <c r="GC469" s="286"/>
      <c r="GD469" s="286"/>
      <c r="GE469" s="286"/>
      <c r="GF469" s="286"/>
      <c r="GG469" s="286"/>
      <c r="GH469" s="286"/>
      <c r="GI469" s="286"/>
      <c r="GJ469" s="286"/>
      <c r="GK469" s="286"/>
      <c r="GL469" s="286"/>
      <c r="GM469" s="286"/>
      <c r="GN469" s="286"/>
      <c r="GO469" s="286"/>
      <c r="GP469" s="286"/>
      <c r="GQ469" s="286"/>
      <c r="GR469" s="286"/>
      <c r="GS469" s="286"/>
      <c r="GT469" s="286"/>
      <c r="GU469" s="286"/>
      <c r="GV469" s="286"/>
      <c r="GW469" s="286"/>
      <c r="GX469" s="286"/>
      <c r="GY469" s="286"/>
      <c r="GZ469" s="286"/>
      <c r="HA469" s="286"/>
      <c r="HB469" s="286"/>
      <c r="HC469" s="286"/>
      <c r="HD469" s="286"/>
      <c r="HE469" s="286"/>
      <c r="HF469" s="286"/>
      <c r="HG469" s="286"/>
      <c r="HH469" s="286"/>
      <c r="HI469" s="286"/>
      <c r="HJ469" s="286"/>
      <c r="HK469" s="286"/>
      <c r="HL469" s="286"/>
      <c r="HM469" s="286"/>
      <c r="HN469" s="286"/>
      <c r="HO469" s="286"/>
      <c r="HP469" s="286"/>
      <c r="HQ469" s="286"/>
      <c r="HR469" s="286"/>
      <c r="HS469" s="286"/>
      <c r="HT469" s="286"/>
      <c r="HU469" s="286"/>
      <c r="HV469" s="286"/>
      <c r="HW469" s="286"/>
      <c r="HX469" s="286"/>
      <c r="HY469" s="286"/>
      <c r="HZ469" s="286"/>
      <c r="IA469" s="286"/>
      <c r="IB469" s="286"/>
      <c r="IC469" s="286"/>
      <c r="ID469" s="286"/>
      <c r="IE469" s="286"/>
      <c r="IF469" s="286"/>
      <c r="IG469" s="286"/>
      <c r="IH469" s="286"/>
      <c r="II469" s="286"/>
      <c r="IJ469" s="286"/>
      <c r="IK469" s="286"/>
      <c r="IL469" s="286"/>
      <c r="IM469" s="286"/>
      <c r="IN469" s="286"/>
      <c r="IO469" s="286"/>
      <c r="IP469" s="286"/>
      <c r="IQ469" s="286"/>
      <c r="IR469" s="286"/>
      <c r="IS469" s="286"/>
      <c r="IT469" s="286"/>
      <c r="IU469" s="286"/>
      <c r="IV469" s="286"/>
      <c r="IW469" s="286"/>
      <c r="IX469" s="286"/>
      <c r="IY469" s="286"/>
      <c r="IZ469" s="286"/>
      <c r="JA469" s="286"/>
      <c r="JB469" s="286"/>
      <c r="JC469" s="286"/>
      <c r="JD469" s="286"/>
      <c r="JE469" s="286"/>
      <c r="JF469" s="286"/>
      <c r="JG469" s="286"/>
      <c r="JH469" s="286"/>
      <c r="JI469" s="286"/>
      <c r="JJ469" s="286"/>
      <c r="JK469" s="286"/>
      <c r="JL469" s="286"/>
      <c r="JM469" s="286"/>
      <c r="JN469" s="286"/>
      <c r="JO469" s="286"/>
      <c r="JP469" s="286"/>
      <c r="JQ469" s="286"/>
      <c r="JR469" s="286"/>
      <c r="JS469" s="286"/>
      <c r="JT469" s="286"/>
      <c r="JU469" s="286"/>
      <c r="JV469" s="286"/>
      <c r="JW469" s="286"/>
      <c r="JX469" s="286"/>
      <c r="JY469" s="286"/>
      <c r="JZ469" s="286"/>
      <c r="KA469" s="286"/>
      <c r="KB469" s="286"/>
      <c r="KC469" s="286"/>
      <c r="KD469" s="286"/>
      <c r="KE469" s="286"/>
      <c r="KF469" s="286"/>
      <c r="KG469" s="286"/>
      <c r="KH469" s="286"/>
      <c r="KI469" s="286"/>
      <c r="KJ469" s="286"/>
      <c r="KK469" s="286"/>
      <c r="KL469" s="286"/>
      <c r="KM469" s="286"/>
      <c r="KN469" s="286"/>
      <c r="KO469" s="286"/>
      <c r="KP469" s="286"/>
      <c r="KQ469" s="286"/>
      <c r="KR469" s="286"/>
      <c r="KS469" s="286"/>
      <c r="KT469" s="286"/>
      <c r="KU469" s="286"/>
      <c r="KV469" s="286"/>
      <c r="KW469" s="286"/>
      <c r="KX469" s="286"/>
      <c r="KY469" s="286"/>
      <c r="KZ469" s="286"/>
      <c r="LA469" s="286"/>
      <c r="LB469" s="286"/>
      <c r="LC469" s="286"/>
      <c r="LD469" s="286"/>
      <c r="LE469" s="286"/>
      <c r="LF469" s="286"/>
      <c r="LG469" s="286"/>
      <c r="LH469" s="286"/>
      <c r="LI469" s="286"/>
      <c r="LJ469" s="286"/>
      <c r="LK469" s="286"/>
      <c r="LL469" s="286"/>
      <c r="LM469" s="286"/>
      <c r="LN469" s="286"/>
      <c r="LO469" s="286"/>
      <c r="LP469" s="286"/>
      <c r="LQ469" s="286"/>
      <c r="LR469" s="286"/>
      <c r="LS469" s="286"/>
      <c r="LT469" s="286"/>
      <c r="LU469" s="286"/>
      <c r="LV469" s="286"/>
      <c r="LW469" s="286"/>
      <c r="LX469" s="286"/>
      <c r="LY469" s="286"/>
      <c r="LZ469" s="286"/>
      <c r="MA469" s="286"/>
      <c r="MB469" s="286"/>
      <c r="MC469" s="286"/>
      <c r="MD469" s="286"/>
      <c r="ME469" s="286"/>
      <c r="MF469" s="286"/>
      <c r="MG469" s="286"/>
      <c r="MH469" s="286"/>
      <c r="MI469" s="286"/>
      <c r="MJ469" s="286"/>
      <c r="MK469" s="286"/>
      <c r="ML469" s="286"/>
      <c r="MM469" s="286"/>
      <c r="MN469" s="286"/>
      <c r="MO469" s="286"/>
      <c r="MP469" s="286"/>
      <c r="MQ469" s="286"/>
      <c r="MR469" s="286"/>
      <c r="MS469" s="286"/>
      <c r="MT469" s="286"/>
      <c r="MU469" s="286"/>
      <c r="MV469" s="286"/>
      <c r="MW469" s="286"/>
      <c r="MX469" s="286"/>
      <c r="MY469" s="286"/>
      <c r="MZ469" s="286"/>
      <c r="NA469" s="286"/>
      <c r="NB469" s="286"/>
      <c r="NC469" s="286"/>
      <c r="ND469" s="286"/>
      <c r="NE469" s="286"/>
      <c r="NF469" s="286"/>
      <c r="NG469" s="286"/>
      <c r="NH469" s="286"/>
      <c r="NI469" s="286"/>
      <c r="NJ469" s="286"/>
      <c r="NK469" s="286"/>
      <c r="NL469" s="286"/>
      <c r="NM469" s="286"/>
      <c r="NN469" s="286"/>
      <c r="NO469" s="286"/>
      <c r="NP469" s="286"/>
      <c r="NQ469" s="286"/>
      <c r="NR469" s="286"/>
      <c r="NS469" s="286"/>
      <c r="NT469" s="286"/>
      <c r="NU469" s="286"/>
      <c r="NV469" s="286"/>
      <c r="NW469" s="286"/>
      <c r="NX469" s="286"/>
      <c r="NY469" s="286"/>
      <c r="NZ469" s="286"/>
      <c r="OA469" s="286"/>
      <c r="OB469" s="286"/>
      <c r="OC469" s="286"/>
      <c r="OD469" s="286"/>
      <c r="OE469" s="286"/>
      <c r="OF469" s="286"/>
      <c r="OG469" s="286"/>
      <c r="OH469" s="286"/>
      <c r="OI469" s="286"/>
      <c r="OJ469" s="286"/>
      <c r="OK469" s="286"/>
      <c r="OL469" s="286"/>
      <c r="OM469" s="286"/>
      <c r="ON469" s="286"/>
      <c r="OO469" s="286"/>
      <c r="OP469" s="286"/>
      <c r="OQ469" s="286"/>
      <c r="OR469" s="286"/>
      <c r="OS469" s="286"/>
      <c r="OT469" s="286"/>
      <c r="OU469" s="286"/>
      <c r="OV469" s="286"/>
      <c r="OW469" s="286"/>
      <c r="OX469" s="286"/>
      <c r="OY469" s="286"/>
      <c r="OZ469" s="286"/>
      <c r="PA469" s="286"/>
      <c r="PB469" s="286"/>
      <c r="PC469" s="286"/>
      <c r="PD469" s="286"/>
      <c r="PE469" s="286"/>
      <c r="PF469" s="286"/>
      <c r="PG469" s="286"/>
      <c r="PH469" s="286"/>
      <c r="PI469" s="286"/>
      <c r="PJ469" s="286"/>
      <c r="PK469" s="286"/>
      <c r="PL469" s="286"/>
      <c r="PM469" s="286"/>
      <c r="PN469" s="286"/>
      <c r="PO469" s="286"/>
      <c r="PP469" s="286"/>
      <c r="PQ469" s="286"/>
      <c r="PR469" s="286"/>
      <c r="PS469" s="286"/>
      <c r="PT469" s="286"/>
      <c r="PU469" s="286"/>
      <c r="PV469" s="286"/>
      <c r="PW469" s="286"/>
      <c r="PX469" s="286"/>
      <c r="PY469" s="286"/>
      <c r="PZ469" s="286"/>
      <c r="QA469" s="286"/>
      <c r="QB469" s="286"/>
      <c r="QC469" s="286"/>
      <c r="QD469" s="286"/>
      <c r="QE469" s="286"/>
      <c r="QF469" s="286"/>
      <c r="QG469" s="286"/>
      <c r="QH469" s="286"/>
      <c r="QI469" s="286"/>
      <c r="QJ469" s="286"/>
      <c r="QK469" s="286"/>
      <c r="QL469" s="286"/>
      <c r="QM469" s="286"/>
      <c r="QN469" s="286"/>
      <c r="QO469" s="286"/>
      <c r="QP469" s="286"/>
      <c r="QQ469" s="286"/>
      <c r="QR469" s="286"/>
      <c r="QS469" s="286"/>
      <c r="QT469" s="286"/>
      <c r="QU469" s="286"/>
      <c r="QV469" s="286"/>
      <c r="QW469" s="286"/>
      <c r="QX469" s="286"/>
      <c r="QY469" s="286"/>
      <c r="QZ469" s="286"/>
      <c r="RA469" s="286"/>
      <c r="RB469" s="286"/>
      <c r="RC469" s="286"/>
      <c r="RD469" s="286"/>
      <c r="RE469" s="286"/>
      <c r="RF469" s="286"/>
      <c r="RG469" s="286"/>
      <c r="RH469" s="286"/>
      <c r="RI469" s="286"/>
      <c r="RJ469" s="286"/>
      <c r="RK469" s="286"/>
      <c r="RL469" s="286"/>
      <c r="RM469" s="286"/>
      <c r="RN469" s="286"/>
      <c r="RO469" s="286"/>
      <c r="RP469" s="286"/>
      <c r="RQ469" s="286"/>
      <c r="RR469" s="286"/>
      <c r="RS469" s="286"/>
      <c r="RT469" s="286"/>
      <c r="RU469" s="286"/>
      <c r="RV469" s="286"/>
      <c r="RW469" s="286"/>
      <c r="RX469" s="286"/>
      <c r="RY469" s="286"/>
      <c r="RZ469" s="286"/>
      <c r="SA469" s="286"/>
      <c r="SB469" s="286"/>
      <c r="SC469" s="286"/>
      <c r="SD469" s="286"/>
      <c r="SE469" s="286"/>
      <c r="SF469" s="286"/>
      <c r="SG469" s="286"/>
      <c r="SH469" s="286"/>
      <c r="SI469" s="286"/>
      <c r="SJ469" s="286"/>
      <c r="SK469" s="286"/>
      <c r="SL469" s="286"/>
      <c r="SM469" s="286"/>
      <c r="SN469" s="286"/>
      <c r="SO469" s="286"/>
      <c r="SP469" s="286"/>
      <c r="SQ469" s="286"/>
      <c r="SR469" s="286"/>
      <c r="SS469" s="286"/>
      <c r="ST469" s="286"/>
      <c r="SU469" s="286"/>
      <c r="SV469" s="286"/>
      <c r="SW469" s="286"/>
      <c r="SX469" s="286"/>
      <c r="SY469" s="286"/>
      <c r="SZ469" s="286"/>
      <c r="TA469" s="286"/>
      <c r="TB469" s="286"/>
      <c r="TC469" s="286"/>
      <c r="TD469" s="286"/>
      <c r="TE469" s="286"/>
      <c r="TF469" s="286"/>
      <c r="TG469" s="286"/>
      <c r="TH469" s="286"/>
      <c r="TI469" s="286"/>
      <c r="TJ469" s="286"/>
      <c r="TK469" s="286"/>
      <c r="TL469" s="286"/>
      <c r="TM469" s="286"/>
      <c r="TN469" s="286"/>
      <c r="TO469" s="286"/>
      <c r="TP469" s="286"/>
      <c r="TQ469" s="286"/>
      <c r="TR469" s="286"/>
      <c r="TS469" s="286"/>
      <c r="TT469" s="286"/>
      <c r="TU469" s="286"/>
      <c r="TV469" s="286"/>
      <c r="TW469" s="286"/>
      <c r="TX469" s="286"/>
      <c r="TY469" s="286"/>
      <c r="TZ469" s="286"/>
      <c r="UA469" s="286"/>
      <c r="UB469" s="286"/>
      <c r="UC469" s="286"/>
      <c r="UD469" s="286"/>
      <c r="UE469" s="286"/>
      <c r="UF469" s="286"/>
      <c r="UG469" s="286"/>
      <c r="UH469" s="286"/>
      <c r="UI469" s="286"/>
      <c r="UJ469" s="286"/>
      <c r="UK469" s="286"/>
      <c r="UL469" s="286"/>
      <c r="UM469" s="286"/>
      <c r="UN469" s="286"/>
      <c r="UO469" s="286"/>
      <c r="UP469" s="286"/>
      <c r="UQ469" s="286"/>
      <c r="UR469" s="286"/>
      <c r="US469" s="286"/>
      <c r="UT469" s="286"/>
      <c r="UU469" s="286"/>
      <c r="UV469" s="286"/>
      <c r="UW469" s="286"/>
      <c r="UX469" s="286"/>
      <c r="UY469" s="286"/>
      <c r="UZ469" s="286"/>
      <c r="VA469" s="286"/>
      <c r="VB469" s="286"/>
      <c r="VC469" s="286"/>
      <c r="VD469" s="286"/>
      <c r="VE469" s="286"/>
      <c r="VF469" s="286"/>
      <c r="VG469" s="286"/>
      <c r="VH469" s="286"/>
      <c r="VI469" s="286"/>
      <c r="VJ469" s="286"/>
      <c r="VK469" s="286"/>
      <c r="VL469" s="286"/>
      <c r="VM469" s="286"/>
      <c r="VN469" s="286"/>
      <c r="VO469" s="286"/>
      <c r="VP469" s="286"/>
      <c r="VQ469" s="286"/>
      <c r="VR469" s="286"/>
      <c r="VS469" s="286"/>
      <c r="VT469" s="286"/>
      <c r="VU469" s="286"/>
      <c r="VV469" s="286"/>
      <c r="VW469" s="286"/>
      <c r="VX469" s="286"/>
      <c r="VY469" s="286"/>
      <c r="VZ469" s="286"/>
      <c r="WA469" s="286"/>
      <c r="WB469" s="286"/>
      <c r="WC469" s="286"/>
    </row>
    <row r="470" spans="1:601" s="291" customFormat="1" ht="42" customHeight="1">
      <c r="A470" s="1073"/>
      <c r="B470" s="670" t="s">
        <v>1123</v>
      </c>
      <c r="C470" s="650" t="s">
        <v>1124</v>
      </c>
      <c r="D470" s="652" t="s">
        <v>1059</v>
      </c>
      <c r="E470" s="652" t="s">
        <v>1066</v>
      </c>
      <c r="F470" s="646" t="s">
        <v>60</v>
      </c>
      <c r="G470" s="657">
        <v>39814</v>
      </c>
      <c r="H470" s="657" t="s">
        <v>31</v>
      </c>
      <c r="I470" s="386" t="s">
        <v>501</v>
      </c>
      <c r="J470" s="381" t="s">
        <v>393</v>
      </c>
      <c r="K470" s="381" t="s">
        <v>1125</v>
      </c>
      <c r="L470" s="381" t="s">
        <v>35</v>
      </c>
      <c r="M470" s="284">
        <f>SUM(M471:M480)</f>
        <v>24572562.209999997</v>
      </c>
      <c r="N470" s="284">
        <f t="shared" ref="N470" si="36">SUM(N471:N480)</f>
        <v>24572562.209999997</v>
      </c>
      <c r="O470" s="284">
        <f>SUM(O471:O480)</f>
        <v>0</v>
      </c>
      <c r="P470" s="391">
        <f>SUM(P471:P480)</f>
        <v>0</v>
      </c>
      <c r="Q470" s="392">
        <f>SUM(Q471:Q480)</f>
        <v>0</v>
      </c>
      <c r="R470" s="392">
        <f>SUM(R471:R480)</f>
        <v>0</v>
      </c>
      <c r="S470" s="537"/>
      <c r="T470" s="285"/>
      <c r="U470" s="285"/>
      <c r="V470" s="285"/>
      <c r="W470" s="285"/>
      <c r="X470" s="285"/>
      <c r="Y470" s="285"/>
      <c r="Z470" s="285"/>
      <c r="AA470" s="285"/>
      <c r="AB470" s="285"/>
      <c r="AC470" s="285"/>
      <c r="AD470" s="285"/>
      <c r="AE470" s="285"/>
      <c r="AF470" s="285"/>
      <c r="AG470" s="285"/>
      <c r="AH470" s="285"/>
      <c r="AI470" s="285"/>
      <c r="AJ470" s="285"/>
      <c r="AK470" s="285"/>
      <c r="AL470" s="285"/>
      <c r="AM470" s="285"/>
      <c r="AN470" s="285"/>
      <c r="AO470" s="285"/>
      <c r="AP470" s="285"/>
      <c r="AQ470" s="285"/>
      <c r="AR470" s="285"/>
      <c r="AS470" s="285"/>
      <c r="AT470" s="285"/>
      <c r="AU470" s="285"/>
      <c r="AV470" s="285"/>
      <c r="AW470" s="285"/>
      <c r="AX470" s="285"/>
      <c r="AY470" s="285"/>
      <c r="AZ470" s="285"/>
      <c r="BA470" s="286"/>
      <c r="BB470" s="286"/>
      <c r="BC470" s="286"/>
      <c r="BD470" s="286"/>
      <c r="BE470" s="286"/>
      <c r="BF470" s="286"/>
      <c r="BG470" s="286"/>
      <c r="BH470" s="286"/>
      <c r="BI470" s="286"/>
      <c r="BJ470" s="286"/>
      <c r="BK470" s="286"/>
      <c r="BL470" s="286"/>
      <c r="BM470" s="286"/>
      <c r="BN470" s="286"/>
      <c r="BO470" s="286"/>
      <c r="BP470" s="286"/>
      <c r="BQ470" s="286"/>
      <c r="BR470" s="286"/>
      <c r="BS470" s="286"/>
      <c r="BT470" s="286"/>
      <c r="BU470" s="286"/>
      <c r="BV470" s="286"/>
      <c r="BW470" s="286"/>
      <c r="BX470" s="286"/>
      <c r="BY470" s="286"/>
      <c r="BZ470" s="286"/>
      <c r="CA470" s="286"/>
      <c r="CB470" s="286"/>
      <c r="CC470" s="286"/>
      <c r="CD470" s="286"/>
      <c r="CE470" s="286"/>
      <c r="CF470" s="286"/>
      <c r="CG470" s="286"/>
      <c r="CH470" s="286"/>
      <c r="CI470" s="286"/>
      <c r="CJ470" s="286"/>
      <c r="CK470" s="286"/>
      <c r="CL470" s="286"/>
      <c r="CM470" s="286"/>
      <c r="CN470" s="286"/>
      <c r="CO470" s="286"/>
      <c r="CP470" s="286"/>
      <c r="CQ470" s="286"/>
      <c r="CR470" s="286"/>
      <c r="CS470" s="286"/>
      <c r="CT470" s="286"/>
      <c r="CU470" s="286"/>
      <c r="CV470" s="286"/>
      <c r="CW470" s="286"/>
      <c r="CX470" s="286"/>
      <c r="CY470" s="286"/>
      <c r="CZ470" s="286"/>
      <c r="DA470" s="286"/>
      <c r="DB470" s="286"/>
      <c r="DC470" s="286"/>
      <c r="DD470" s="286"/>
      <c r="DE470" s="286"/>
      <c r="DF470" s="286"/>
      <c r="DG470" s="286"/>
      <c r="DH470" s="286"/>
      <c r="DI470" s="286"/>
      <c r="DJ470" s="286"/>
      <c r="DK470" s="286"/>
      <c r="DL470" s="286"/>
      <c r="DM470" s="286"/>
      <c r="DN470" s="286"/>
      <c r="DO470" s="286"/>
      <c r="DP470" s="286"/>
      <c r="DQ470" s="286"/>
      <c r="DR470" s="286"/>
      <c r="DS470" s="286"/>
      <c r="DT470" s="286"/>
      <c r="DU470" s="286"/>
      <c r="DV470" s="286"/>
      <c r="DW470" s="286"/>
      <c r="DX470" s="286"/>
      <c r="DY470" s="286"/>
      <c r="DZ470" s="286"/>
      <c r="EA470" s="286"/>
      <c r="EB470" s="286"/>
      <c r="EC470" s="286"/>
      <c r="ED470" s="286"/>
      <c r="EE470" s="286"/>
      <c r="EF470" s="286"/>
      <c r="EG470" s="286"/>
      <c r="EH470" s="286"/>
      <c r="EI470" s="286"/>
      <c r="EJ470" s="286"/>
      <c r="EK470" s="286"/>
      <c r="EL470" s="286"/>
      <c r="EM470" s="286"/>
      <c r="EN470" s="286"/>
      <c r="EO470" s="286"/>
      <c r="EP470" s="286"/>
      <c r="EQ470" s="286"/>
      <c r="ER470" s="286"/>
      <c r="ES470" s="286"/>
      <c r="ET470" s="286"/>
      <c r="EU470" s="286"/>
      <c r="EV470" s="286"/>
      <c r="EW470" s="286"/>
      <c r="EX470" s="286"/>
      <c r="EY470" s="286"/>
      <c r="EZ470" s="286"/>
      <c r="FA470" s="286"/>
      <c r="FB470" s="286"/>
      <c r="FC470" s="286"/>
      <c r="FD470" s="286"/>
      <c r="FE470" s="286"/>
      <c r="FF470" s="286"/>
      <c r="FG470" s="286"/>
      <c r="FH470" s="286"/>
      <c r="FI470" s="286"/>
      <c r="FJ470" s="286"/>
      <c r="FK470" s="286"/>
      <c r="FL470" s="286"/>
      <c r="FM470" s="286"/>
      <c r="FN470" s="286"/>
      <c r="FO470" s="286"/>
      <c r="FP470" s="286"/>
      <c r="FQ470" s="286"/>
      <c r="FR470" s="286"/>
      <c r="FS470" s="286"/>
      <c r="FT470" s="286"/>
      <c r="FU470" s="286"/>
      <c r="FV470" s="286"/>
      <c r="FW470" s="286"/>
      <c r="FX470" s="286"/>
      <c r="FY470" s="286"/>
      <c r="FZ470" s="286"/>
      <c r="GA470" s="286"/>
      <c r="GB470" s="286"/>
      <c r="GC470" s="286"/>
      <c r="GD470" s="286"/>
      <c r="GE470" s="286"/>
      <c r="GF470" s="286"/>
      <c r="GG470" s="286"/>
      <c r="GH470" s="286"/>
      <c r="GI470" s="286"/>
      <c r="GJ470" s="286"/>
      <c r="GK470" s="286"/>
      <c r="GL470" s="286"/>
      <c r="GM470" s="286"/>
      <c r="GN470" s="286"/>
      <c r="GO470" s="286"/>
      <c r="GP470" s="286"/>
      <c r="GQ470" s="286"/>
      <c r="GR470" s="286"/>
      <c r="GS470" s="286"/>
      <c r="GT470" s="286"/>
      <c r="GU470" s="286"/>
      <c r="GV470" s="286"/>
      <c r="GW470" s="286"/>
      <c r="GX470" s="286"/>
      <c r="GY470" s="286"/>
      <c r="GZ470" s="286"/>
      <c r="HA470" s="286"/>
      <c r="HB470" s="286"/>
      <c r="HC470" s="286"/>
      <c r="HD470" s="286"/>
      <c r="HE470" s="286"/>
      <c r="HF470" s="286"/>
      <c r="HG470" s="286"/>
      <c r="HH470" s="286"/>
      <c r="HI470" s="286"/>
      <c r="HJ470" s="286"/>
      <c r="HK470" s="286"/>
      <c r="HL470" s="286"/>
      <c r="HM470" s="286"/>
      <c r="HN470" s="286"/>
      <c r="HO470" s="286"/>
      <c r="HP470" s="286"/>
      <c r="HQ470" s="286"/>
      <c r="HR470" s="286"/>
      <c r="HS470" s="286"/>
      <c r="HT470" s="286"/>
      <c r="HU470" s="286"/>
      <c r="HV470" s="286"/>
      <c r="HW470" s="286"/>
      <c r="HX470" s="286"/>
      <c r="HY470" s="286"/>
      <c r="HZ470" s="286"/>
      <c r="IA470" s="286"/>
      <c r="IB470" s="286"/>
      <c r="IC470" s="286"/>
      <c r="ID470" s="286"/>
      <c r="IE470" s="286"/>
      <c r="IF470" s="286"/>
      <c r="IG470" s="286"/>
      <c r="IH470" s="286"/>
      <c r="II470" s="286"/>
      <c r="IJ470" s="286"/>
      <c r="IK470" s="286"/>
      <c r="IL470" s="286"/>
      <c r="IM470" s="286"/>
      <c r="IN470" s="286"/>
      <c r="IO470" s="286"/>
      <c r="IP470" s="286"/>
      <c r="IQ470" s="286"/>
      <c r="IR470" s="286"/>
      <c r="IS470" s="286"/>
      <c r="IT470" s="286"/>
      <c r="IU470" s="286"/>
      <c r="IV470" s="286"/>
      <c r="IW470" s="286"/>
      <c r="IX470" s="286"/>
      <c r="IY470" s="286"/>
      <c r="IZ470" s="286"/>
      <c r="JA470" s="286"/>
      <c r="JB470" s="286"/>
      <c r="JC470" s="286"/>
      <c r="JD470" s="286"/>
      <c r="JE470" s="286"/>
      <c r="JF470" s="286"/>
      <c r="JG470" s="286"/>
      <c r="JH470" s="286"/>
      <c r="JI470" s="286"/>
      <c r="JJ470" s="286"/>
      <c r="JK470" s="286"/>
      <c r="JL470" s="286"/>
      <c r="JM470" s="286"/>
      <c r="JN470" s="286"/>
      <c r="JO470" s="286"/>
      <c r="JP470" s="286"/>
      <c r="JQ470" s="286"/>
      <c r="JR470" s="286"/>
      <c r="JS470" s="286"/>
      <c r="JT470" s="286"/>
      <c r="JU470" s="286"/>
      <c r="JV470" s="286"/>
      <c r="JW470" s="286"/>
      <c r="JX470" s="286"/>
      <c r="JY470" s="286"/>
      <c r="JZ470" s="286"/>
      <c r="KA470" s="286"/>
      <c r="KB470" s="286"/>
      <c r="KC470" s="286"/>
      <c r="KD470" s="286"/>
      <c r="KE470" s="286"/>
      <c r="KF470" s="286"/>
      <c r="KG470" s="286"/>
      <c r="KH470" s="286"/>
      <c r="KI470" s="286"/>
      <c r="KJ470" s="286"/>
      <c r="KK470" s="286"/>
      <c r="KL470" s="286"/>
      <c r="KM470" s="286"/>
      <c r="KN470" s="286"/>
      <c r="KO470" s="286"/>
      <c r="KP470" s="286"/>
      <c r="KQ470" s="286"/>
      <c r="KR470" s="286"/>
      <c r="KS470" s="286"/>
      <c r="KT470" s="286"/>
      <c r="KU470" s="286"/>
      <c r="KV470" s="286"/>
      <c r="KW470" s="286"/>
      <c r="KX470" s="286"/>
      <c r="KY470" s="286"/>
      <c r="KZ470" s="286"/>
      <c r="LA470" s="286"/>
      <c r="LB470" s="286"/>
      <c r="LC470" s="286"/>
      <c r="LD470" s="286"/>
      <c r="LE470" s="286"/>
      <c r="LF470" s="286"/>
      <c r="LG470" s="286"/>
      <c r="LH470" s="286"/>
      <c r="LI470" s="286"/>
      <c r="LJ470" s="286"/>
      <c r="LK470" s="286"/>
      <c r="LL470" s="286"/>
      <c r="LM470" s="286"/>
      <c r="LN470" s="286"/>
      <c r="LO470" s="286"/>
      <c r="LP470" s="286"/>
      <c r="LQ470" s="286"/>
      <c r="LR470" s="286"/>
      <c r="LS470" s="286"/>
      <c r="LT470" s="286"/>
      <c r="LU470" s="286"/>
      <c r="LV470" s="286"/>
      <c r="LW470" s="286"/>
      <c r="LX470" s="286"/>
      <c r="LY470" s="286"/>
      <c r="LZ470" s="286"/>
      <c r="MA470" s="286"/>
      <c r="MB470" s="286"/>
      <c r="MC470" s="286"/>
      <c r="MD470" s="286"/>
      <c r="ME470" s="286"/>
      <c r="MF470" s="286"/>
      <c r="MG470" s="286"/>
      <c r="MH470" s="286"/>
      <c r="MI470" s="286"/>
      <c r="MJ470" s="286"/>
      <c r="MK470" s="286"/>
      <c r="ML470" s="286"/>
      <c r="MM470" s="286"/>
      <c r="MN470" s="286"/>
      <c r="MO470" s="286"/>
      <c r="MP470" s="286"/>
      <c r="MQ470" s="286"/>
      <c r="MR470" s="286"/>
      <c r="MS470" s="286"/>
      <c r="MT470" s="286"/>
      <c r="MU470" s="286"/>
      <c r="MV470" s="286"/>
      <c r="MW470" s="286"/>
      <c r="MX470" s="286"/>
      <c r="MY470" s="286"/>
      <c r="MZ470" s="286"/>
      <c r="NA470" s="286"/>
      <c r="NB470" s="286"/>
      <c r="NC470" s="286"/>
      <c r="ND470" s="286"/>
      <c r="NE470" s="286"/>
      <c r="NF470" s="286"/>
      <c r="NG470" s="286"/>
      <c r="NH470" s="286"/>
      <c r="NI470" s="286"/>
      <c r="NJ470" s="286"/>
      <c r="NK470" s="286"/>
      <c r="NL470" s="286"/>
      <c r="NM470" s="286"/>
      <c r="NN470" s="286"/>
      <c r="NO470" s="286"/>
      <c r="NP470" s="286"/>
      <c r="NQ470" s="286"/>
      <c r="NR470" s="286"/>
      <c r="NS470" s="286"/>
      <c r="NT470" s="286"/>
      <c r="NU470" s="286"/>
      <c r="NV470" s="286"/>
      <c r="NW470" s="286"/>
      <c r="NX470" s="286"/>
      <c r="NY470" s="286"/>
      <c r="NZ470" s="286"/>
      <c r="OA470" s="286"/>
      <c r="OB470" s="286"/>
      <c r="OC470" s="286"/>
      <c r="OD470" s="286"/>
      <c r="OE470" s="286"/>
      <c r="OF470" s="286"/>
      <c r="OG470" s="286"/>
      <c r="OH470" s="286"/>
      <c r="OI470" s="286"/>
      <c r="OJ470" s="286"/>
      <c r="OK470" s="286"/>
      <c r="OL470" s="286"/>
      <c r="OM470" s="286"/>
      <c r="ON470" s="286"/>
      <c r="OO470" s="286"/>
      <c r="OP470" s="286"/>
      <c r="OQ470" s="286"/>
      <c r="OR470" s="286"/>
      <c r="OS470" s="286"/>
      <c r="OT470" s="286"/>
      <c r="OU470" s="286"/>
      <c r="OV470" s="286"/>
      <c r="OW470" s="286"/>
      <c r="OX470" s="286"/>
      <c r="OY470" s="286"/>
      <c r="OZ470" s="286"/>
      <c r="PA470" s="286"/>
      <c r="PB470" s="286"/>
      <c r="PC470" s="286"/>
      <c r="PD470" s="286"/>
      <c r="PE470" s="286"/>
      <c r="PF470" s="286"/>
      <c r="PG470" s="286"/>
      <c r="PH470" s="286"/>
      <c r="PI470" s="286"/>
      <c r="PJ470" s="286"/>
      <c r="PK470" s="286"/>
      <c r="PL470" s="286"/>
      <c r="PM470" s="286"/>
      <c r="PN470" s="286"/>
      <c r="PO470" s="286"/>
      <c r="PP470" s="286"/>
      <c r="PQ470" s="286"/>
      <c r="PR470" s="286"/>
      <c r="PS470" s="286"/>
      <c r="PT470" s="286"/>
      <c r="PU470" s="286"/>
      <c r="PV470" s="286"/>
      <c r="PW470" s="286"/>
      <c r="PX470" s="286"/>
      <c r="PY470" s="286"/>
      <c r="PZ470" s="286"/>
      <c r="QA470" s="286"/>
      <c r="QB470" s="286"/>
      <c r="QC470" s="286"/>
      <c r="QD470" s="286"/>
      <c r="QE470" s="286"/>
      <c r="QF470" s="286"/>
      <c r="QG470" s="286"/>
      <c r="QH470" s="286"/>
      <c r="QI470" s="286"/>
      <c r="QJ470" s="286"/>
      <c r="QK470" s="286"/>
      <c r="QL470" s="286"/>
      <c r="QM470" s="286"/>
      <c r="QN470" s="286"/>
      <c r="QO470" s="286"/>
      <c r="QP470" s="286"/>
      <c r="QQ470" s="286"/>
      <c r="QR470" s="286"/>
      <c r="QS470" s="286"/>
      <c r="QT470" s="286"/>
      <c r="QU470" s="286"/>
      <c r="QV470" s="286"/>
      <c r="QW470" s="286"/>
      <c r="QX470" s="286"/>
      <c r="QY470" s="286"/>
      <c r="QZ470" s="286"/>
      <c r="RA470" s="286"/>
      <c r="RB470" s="286"/>
      <c r="RC470" s="286"/>
      <c r="RD470" s="286"/>
      <c r="RE470" s="286"/>
      <c r="RF470" s="286"/>
      <c r="RG470" s="286"/>
      <c r="RH470" s="286"/>
      <c r="RI470" s="286"/>
      <c r="RJ470" s="286"/>
      <c r="RK470" s="286"/>
      <c r="RL470" s="286"/>
      <c r="RM470" s="286"/>
      <c r="RN470" s="286"/>
      <c r="RO470" s="286"/>
      <c r="RP470" s="286"/>
      <c r="RQ470" s="286"/>
      <c r="RR470" s="286"/>
      <c r="RS470" s="286"/>
      <c r="RT470" s="286"/>
      <c r="RU470" s="286"/>
      <c r="RV470" s="286"/>
      <c r="RW470" s="286"/>
      <c r="RX470" s="286"/>
      <c r="RY470" s="286"/>
      <c r="RZ470" s="286"/>
      <c r="SA470" s="286"/>
      <c r="SB470" s="286"/>
      <c r="SC470" s="286"/>
      <c r="SD470" s="286"/>
      <c r="SE470" s="286"/>
      <c r="SF470" s="286"/>
      <c r="SG470" s="286"/>
      <c r="SH470" s="286"/>
      <c r="SI470" s="286"/>
      <c r="SJ470" s="286"/>
      <c r="SK470" s="286"/>
      <c r="SL470" s="286"/>
      <c r="SM470" s="286"/>
      <c r="SN470" s="286"/>
      <c r="SO470" s="286"/>
      <c r="SP470" s="286"/>
      <c r="SQ470" s="286"/>
      <c r="SR470" s="286"/>
      <c r="SS470" s="286"/>
      <c r="ST470" s="286"/>
      <c r="SU470" s="286"/>
      <c r="SV470" s="286"/>
      <c r="SW470" s="286"/>
      <c r="SX470" s="286"/>
      <c r="SY470" s="286"/>
      <c r="SZ470" s="286"/>
      <c r="TA470" s="286"/>
      <c r="TB470" s="286"/>
      <c r="TC470" s="286"/>
      <c r="TD470" s="286"/>
      <c r="TE470" s="286"/>
      <c r="TF470" s="286"/>
      <c r="TG470" s="286"/>
      <c r="TH470" s="286"/>
      <c r="TI470" s="286"/>
      <c r="TJ470" s="286"/>
      <c r="TK470" s="286"/>
      <c r="TL470" s="286"/>
      <c r="TM470" s="286"/>
      <c r="TN470" s="286"/>
      <c r="TO470" s="286"/>
      <c r="TP470" s="286"/>
      <c r="TQ470" s="286"/>
      <c r="TR470" s="286"/>
      <c r="TS470" s="286"/>
      <c r="TT470" s="286"/>
      <c r="TU470" s="286"/>
      <c r="TV470" s="286"/>
      <c r="TW470" s="286"/>
      <c r="TX470" s="286"/>
      <c r="TY470" s="286"/>
      <c r="TZ470" s="286"/>
      <c r="UA470" s="286"/>
      <c r="UB470" s="286"/>
      <c r="UC470" s="286"/>
      <c r="UD470" s="286"/>
      <c r="UE470" s="286"/>
      <c r="UF470" s="286"/>
      <c r="UG470" s="286"/>
      <c r="UH470" s="286"/>
      <c r="UI470" s="286"/>
      <c r="UJ470" s="286"/>
      <c r="UK470" s="286"/>
      <c r="UL470" s="286"/>
      <c r="UM470" s="286"/>
      <c r="UN470" s="286"/>
      <c r="UO470" s="286"/>
      <c r="UP470" s="286"/>
      <c r="UQ470" s="286"/>
      <c r="UR470" s="286"/>
      <c r="US470" s="286"/>
      <c r="UT470" s="286"/>
      <c r="UU470" s="286"/>
      <c r="UV470" s="286"/>
      <c r="UW470" s="286"/>
      <c r="UX470" s="286"/>
      <c r="UY470" s="286"/>
      <c r="UZ470" s="286"/>
      <c r="VA470" s="286"/>
      <c r="VB470" s="286"/>
      <c r="VC470" s="286"/>
      <c r="VD470" s="286"/>
      <c r="VE470" s="286"/>
      <c r="VF470" s="286"/>
      <c r="VG470" s="286"/>
      <c r="VH470" s="286"/>
      <c r="VI470" s="286"/>
      <c r="VJ470" s="286"/>
      <c r="VK470" s="286"/>
      <c r="VL470" s="286"/>
      <c r="VM470" s="286"/>
      <c r="VN470" s="286"/>
      <c r="VO470" s="286"/>
      <c r="VP470" s="286"/>
      <c r="VQ470" s="286"/>
      <c r="VR470" s="286"/>
      <c r="VS470" s="286"/>
      <c r="VT470" s="286"/>
      <c r="VU470" s="286"/>
      <c r="VV470" s="286"/>
      <c r="VW470" s="286"/>
      <c r="VX470" s="286"/>
      <c r="VY470" s="286"/>
      <c r="VZ470" s="286"/>
      <c r="WA470" s="286"/>
      <c r="WB470" s="286"/>
      <c r="WC470" s="286"/>
    </row>
    <row r="471" spans="1:601" s="285" customFormat="1" ht="15">
      <c r="A471" s="1073"/>
      <c r="B471" s="680"/>
      <c r="C471" s="669"/>
      <c r="D471" s="671"/>
      <c r="E471" s="671"/>
      <c r="F471" s="773"/>
      <c r="G471" s="773"/>
      <c r="H471" s="674"/>
      <c r="I471" s="383" t="s">
        <v>501</v>
      </c>
      <c r="J471" s="383" t="s">
        <v>393</v>
      </c>
      <c r="K471" s="315" t="s">
        <v>1125</v>
      </c>
      <c r="L471" s="383" t="s">
        <v>182</v>
      </c>
      <c r="M471" s="297">
        <v>1568016.07</v>
      </c>
      <c r="N471" s="297">
        <v>1568016.07</v>
      </c>
      <c r="O471" s="297"/>
      <c r="P471" s="298"/>
      <c r="Q471" s="297"/>
      <c r="R471" s="297"/>
      <c r="S471" s="538" t="s">
        <v>76</v>
      </c>
      <c r="BA471" s="286"/>
      <c r="BB471" s="286"/>
      <c r="BC471" s="286"/>
      <c r="BD471" s="286"/>
      <c r="BE471" s="286"/>
      <c r="BF471" s="286"/>
      <c r="BG471" s="286"/>
      <c r="BH471" s="286"/>
      <c r="BI471" s="286"/>
      <c r="BJ471" s="286"/>
      <c r="BK471" s="286"/>
      <c r="BL471" s="286"/>
      <c r="BM471" s="286"/>
      <c r="BN471" s="286"/>
      <c r="BO471" s="286"/>
      <c r="BP471" s="286"/>
      <c r="BQ471" s="286"/>
      <c r="BR471" s="286"/>
      <c r="BS471" s="286"/>
      <c r="BT471" s="286"/>
      <c r="BU471" s="286"/>
      <c r="BV471" s="286"/>
      <c r="BW471" s="286"/>
      <c r="BX471" s="286"/>
      <c r="BY471" s="286"/>
      <c r="BZ471" s="286"/>
      <c r="CA471" s="286"/>
      <c r="CB471" s="286"/>
      <c r="CC471" s="286"/>
      <c r="CD471" s="286"/>
      <c r="CE471" s="286"/>
      <c r="CF471" s="286"/>
      <c r="CG471" s="286"/>
      <c r="CH471" s="286"/>
      <c r="CI471" s="286"/>
      <c r="CJ471" s="286"/>
      <c r="CK471" s="286"/>
      <c r="CL471" s="286"/>
      <c r="CM471" s="286"/>
      <c r="CN471" s="286"/>
      <c r="CO471" s="286"/>
      <c r="CP471" s="286"/>
      <c r="CQ471" s="286"/>
      <c r="CR471" s="286"/>
      <c r="CS471" s="286"/>
      <c r="CT471" s="286"/>
      <c r="CU471" s="286"/>
      <c r="CV471" s="286"/>
      <c r="CW471" s="286"/>
      <c r="CX471" s="286"/>
      <c r="CY471" s="286"/>
      <c r="CZ471" s="286"/>
      <c r="DA471" s="286"/>
      <c r="DB471" s="286"/>
      <c r="DC471" s="286"/>
      <c r="DD471" s="286"/>
      <c r="DE471" s="286"/>
      <c r="DF471" s="286"/>
      <c r="DG471" s="286"/>
      <c r="DH471" s="286"/>
      <c r="DI471" s="286"/>
      <c r="DJ471" s="286"/>
      <c r="DK471" s="286"/>
      <c r="DL471" s="286"/>
      <c r="DM471" s="286"/>
      <c r="DN471" s="286"/>
      <c r="DO471" s="286"/>
      <c r="DP471" s="286"/>
      <c r="DQ471" s="286"/>
      <c r="DR471" s="286"/>
      <c r="DS471" s="286"/>
      <c r="DT471" s="286"/>
      <c r="DU471" s="286"/>
      <c r="DV471" s="286"/>
      <c r="DW471" s="286"/>
      <c r="DX471" s="286"/>
      <c r="DY471" s="286"/>
      <c r="DZ471" s="286"/>
      <c r="EA471" s="286"/>
      <c r="EB471" s="286"/>
      <c r="EC471" s="286"/>
      <c r="ED471" s="286"/>
      <c r="EE471" s="286"/>
      <c r="EF471" s="286"/>
      <c r="EG471" s="286"/>
      <c r="EH471" s="286"/>
      <c r="EI471" s="286"/>
      <c r="EJ471" s="286"/>
      <c r="EK471" s="286"/>
      <c r="EL471" s="286"/>
      <c r="EM471" s="286"/>
      <c r="EN471" s="286"/>
      <c r="EO471" s="286"/>
      <c r="EP471" s="286"/>
      <c r="EQ471" s="286"/>
      <c r="ER471" s="286"/>
      <c r="ES471" s="286"/>
      <c r="ET471" s="286"/>
      <c r="EU471" s="286"/>
      <c r="EV471" s="286"/>
      <c r="EW471" s="286"/>
      <c r="EX471" s="286"/>
      <c r="EY471" s="286"/>
      <c r="EZ471" s="286"/>
      <c r="FA471" s="286"/>
      <c r="FB471" s="286"/>
      <c r="FC471" s="286"/>
      <c r="FD471" s="286"/>
      <c r="FE471" s="286"/>
      <c r="FF471" s="286"/>
      <c r="FG471" s="286"/>
      <c r="FH471" s="286"/>
      <c r="FI471" s="286"/>
      <c r="FJ471" s="286"/>
      <c r="FK471" s="286"/>
      <c r="FL471" s="286"/>
      <c r="FM471" s="286"/>
      <c r="FN471" s="286"/>
      <c r="FO471" s="286"/>
      <c r="FP471" s="286"/>
      <c r="FQ471" s="286"/>
      <c r="FR471" s="286"/>
      <c r="FS471" s="286"/>
      <c r="FT471" s="286"/>
      <c r="FU471" s="286"/>
      <c r="FV471" s="286"/>
      <c r="FW471" s="286"/>
      <c r="FX471" s="286"/>
      <c r="FY471" s="286"/>
      <c r="FZ471" s="286"/>
      <c r="GA471" s="286"/>
      <c r="GB471" s="286"/>
      <c r="GC471" s="286"/>
      <c r="GD471" s="286"/>
      <c r="GE471" s="286"/>
      <c r="GF471" s="286"/>
      <c r="GG471" s="286"/>
      <c r="GH471" s="286"/>
      <c r="GI471" s="286"/>
      <c r="GJ471" s="286"/>
      <c r="GK471" s="286"/>
      <c r="GL471" s="286"/>
      <c r="GM471" s="286"/>
      <c r="GN471" s="286"/>
      <c r="GO471" s="286"/>
      <c r="GP471" s="286"/>
      <c r="GQ471" s="286"/>
      <c r="GR471" s="286"/>
      <c r="GS471" s="286"/>
      <c r="GT471" s="286"/>
      <c r="GU471" s="286"/>
      <c r="GV471" s="286"/>
      <c r="GW471" s="286"/>
      <c r="GX471" s="286"/>
      <c r="GY471" s="286"/>
      <c r="GZ471" s="286"/>
      <c r="HA471" s="286"/>
      <c r="HB471" s="286"/>
      <c r="HC471" s="286"/>
      <c r="HD471" s="286"/>
      <c r="HE471" s="286"/>
      <c r="HF471" s="286"/>
      <c r="HG471" s="286"/>
      <c r="HH471" s="286"/>
      <c r="HI471" s="286"/>
      <c r="HJ471" s="286"/>
      <c r="HK471" s="286"/>
      <c r="HL471" s="286"/>
      <c r="HM471" s="286"/>
      <c r="HN471" s="286"/>
      <c r="HO471" s="286"/>
      <c r="HP471" s="286"/>
      <c r="HQ471" s="286"/>
      <c r="HR471" s="286"/>
      <c r="HS471" s="286"/>
      <c r="HT471" s="286"/>
      <c r="HU471" s="286"/>
      <c r="HV471" s="286"/>
      <c r="HW471" s="286"/>
      <c r="HX471" s="286"/>
      <c r="HY471" s="286"/>
      <c r="HZ471" s="286"/>
      <c r="IA471" s="286"/>
      <c r="IB471" s="286"/>
      <c r="IC471" s="286"/>
      <c r="ID471" s="286"/>
      <c r="IE471" s="286"/>
      <c r="IF471" s="286"/>
      <c r="IG471" s="286"/>
      <c r="IH471" s="286"/>
      <c r="II471" s="286"/>
      <c r="IJ471" s="286"/>
      <c r="IK471" s="286"/>
      <c r="IL471" s="286"/>
      <c r="IM471" s="286"/>
      <c r="IN471" s="286"/>
      <c r="IO471" s="286"/>
      <c r="IP471" s="286"/>
      <c r="IQ471" s="286"/>
      <c r="IR471" s="286"/>
      <c r="IS471" s="286"/>
      <c r="IT471" s="286"/>
      <c r="IU471" s="286"/>
      <c r="IV471" s="286"/>
      <c r="IW471" s="286"/>
      <c r="IX471" s="286"/>
      <c r="IY471" s="286"/>
      <c r="IZ471" s="286"/>
      <c r="JA471" s="286"/>
      <c r="JB471" s="286"/>
      <c r="JC471" s="286"/>
      <c r="JD471" s="286"/>
      <c r="JE471" s="286"/>
      <c r="JF471" s="286"/>
      <c r="JG471" s="286"/>
      <c r="JH471" s="286"/>
      <c r="JI471" s="286"/>
      <c r="JJ471" s="286"/>
      <c r="JK471" s="286"/>
      <c r="JL471" s="286"/>
      <c r="JM471" s="286"/>
      <c r="JN471" s="286"/>
      <c r="JO471" s="286"/>
      <c r="JP471" s="286"/>
      <c r="JQ471" s="286"/>
      <c r="JR471" s="286"/>
      <c r="JS471" s="286"/>
      <c r="JT471" s="286"/>
      <c r="JU471" s="286"/>
      <c r="JV471" s="286"/>
      <c r="JW471" s="286"/>
      <c r="JX471" s="286"/>
      <c r="JY471" s="286"/>
      <c r="JZ471" s="286"/>
      <c r="KA471" s="286"/>
      <c r="KB471" s="286"/>
      <c r="KC471" s="286"/>
      <c r="KD471" s="286"/>
      <c r="KE471" s="286"/>
      <c r="KF471" s="286"/>
      <c r="KG471" s="286"/>
      <c r="KH471" s="286"/>
      <c r="KI471" s="286"/>
      <c r="KJ471" s="286"/>
      <c r="KK471" s="286"/>
      <c r="KL471" s="286"/>
      <c r="KM471" s="286"/>
      <c r="KN471" s="286"/>
      <c r="KO471" s="286"/>
      <c r="KP471" s="286"/>
      <c r="KQ471" s="286"/>
      <c r="KR471" s="286"/>
      <c r="KS471" s="286"/>
      <c r="KT471" s="286"/>
      <c r="KU471" s="286"/>
      <c r="KV471" s="286"/>
      <c r="KW471" s="286"/>
      <c r="KX471" s="286"/>
      <c r="KY471" s="286"/>
      <c r="KZ471" s="286"/>
      <c r="LA471" s="286"/>
      <c r="LB471" s="286"/>
      <c r="LC471" s="286"/>
      <c r="LD471" s="286"/>
      <c r="LE471" s="286"/>
      <c r="LF471" s="286"/>
      <c r="LG471" s="286"/>
      <c r="LH471" s="286"/>
      <c r="LI471" s="286"/>
      <c r="LJ471" s="286"/>
      <c r="LK471" s="286"/>
      <c r="LL471" s="286"/>
      <c r="LM471" s="286"/>
      <c r="LN471" s="286"/>
      <c r="LO471" s="286"/>
      <c r="LP471" s="286"/>
      <c r="LQ471" s="286"/>
      <c r="LR471" s="286"/>
      <c r="LS471" s="286"/>
      <c r="LT471" s="286"/>
      <c r="LU471" s="286"/>
      <c r="LV471" s="286"/>
      <c r="LW471" s="286"/>
      <c r="LX471" s="286"/>
      <c r="LY471" s="286"/>
      <c r="LZ471" s="286"/>
      <c r="MA471" s="286"/>
      <c r="MB471" s="286"/>
      <c r="MC471" s="286"/>
      <c r="MD471" s="286"/>
      <c r="ME471" s="286"/>
      <c r="MF471" s="286"/>
      <c r="MG471" s="286"/>
      <c r="MH471" s="286"/>
      <c r="MI471" s="286"/>
      <c r="MJ471" s="286"/>
      <c r="MK471" s="286"/>
      <c r="ML471" s="286"/>
      <c r="MM471" s="286"/>
      <c r="MN471" s="286"/>
      <c r="MO471" s="286"/>
      <c r="MP471" s="286"/>
      <c r="MQ471" s="286"/>
      <c r="MR471" s="286"/>
      <c r="MS471" s="286"/>
      <c r="MT471" s="286"/>
      <c r="MU471" s="286"/>
      <c r="MV471" s="286"/>
      <c r="MW471" s="286"/>
      <c r="MX471" s="286"/>
      <c r="MY471" s="286"/>
      <c r="MZ471" s="286"/>
      <c r="NA471" s="286"/>
      <c r="NB471" s="286"/>
      <c r="NC471" s="286"/>
      <c r="ND471" s="286"/>
      <c r="NE471" s="286"/>
      <c r="NF471" s="286"/>
      <c r="NG471" s="286"/>
      <c r="NH471" s="286"/>
      <c r="NI471" s="286"/>
      <c r="NJ471" s="286"/>
      <c r="NK471" s="286"/>
      <c r="NL471" s="286"/>
      <c r="NM471" s="286"/>
      <c r="NN471" s="286"/>
      <c r="NO471" s="286"/>
      <c r="NP471" s="286"/>
      <c r="NQ471" s="286"/>
      <c r="NR471" s="286"/>
      <c r="NS471" s="286"/>
      <c r="NT471" s="286"/>
      <c r="NU471" s="286"/>
      <c r="NV471" s="286"/>
      <c r="NW471" s="286"/>
      <c r="NX471" s="286"/>
      <c r="NY471" s="286"/>
      <c r="NZ471" s="286"/>
      <c r="OA471" s="286"/>
      <c r="OB471" s="286"/>
      <c r="OC471" s="286"/>
      <c r="OD471" s="286"/>
      <c r="OE471" s="286"/>
      <c r="OF471" s="286"/>
      <c r="OG471" s="286"/>
      <c r="OH471" s="286"/>
      <c r="OI471" s="286"/>
      <c r="OJ471" s="286"/>
      <c r="OK471" s="286"/>
      <c r="OL471" s="286"/>
      <c r="OM471" s="286"/>
      <c r="ON471" s="286"/>
      <c r="OO471" s="286"/>
      <c r="OP471" s="286"/>
      <c r="OQ471" s="286"/>
      <c r="OR471" s="286"/>
      <c r="OS471" s="286"/>
      <c r="OT471" s="286"/>
      <c r="OU471" s="286"/>
      <c r="OV471" s="286"/>
      <c r="OW471" s="286"/>
      <c r="OX471" s="286"/>
      <c r="OY471" s="286"/>
      <c r="OZ471" s="286"/>
      <c r="PA471" s="286"/>
      <c r="PB471" s="286"/>
      <c r="PC471" s="286"/>
      <c r="PD471" s="286"/>
      <c r="PE471" s="286"/>
      <c r="PF471" s="286"/>
      <c r="PG471" s="286"/>
      <c r="PH471" s="286"/>
      <c r="PI471" s="286"/>
      <c r="PJ471" s="286"/>
      <c r="PK471" s="286"/>
      <c r="PL471" s="286"/>
      <c r="PM471" s="286"/>
      <c r="PN471" s="286"/>
      <c r="PO471" s="286"/>
      <c r="PP471" s="286"/>
      <c r="PQ471" s="286"/>
      <c r="PR471" s="286"/>
      <c r="PS471" s="286"/>
      <c r="PT471" s="286"/>
      <c r="PU471" s="286"/>
      <c r="PV471" s="286"/>
      <c r="PW471" s="286"/>
      <c r="PX471" s="286"/>
      <c r="PY471" s="286"/>
      <c r="PZ471" s="286"/>
      <c r="QA471" s="286"/>
      <c r="QB471" s="286"/>
      <c r="QC471" s="286"/>
      <c r="QD471" s="286"/>
      <c r="QE471" s="286"/>
      <c r="QF471" s="286"/>
      <c r="QG471" s="286"/>
      <c r="QH471" s="286"/>
      <c r="QI471" s="286"/>
      <c r="QJ471" s="286"/>
      <c r="QK471" s="286"/>
      <c r="QL471" s="286"/>
      <c r="QM471" s="286"/>
      <c r="QN471" s="286"/>
      <c r="QO471" s="286"/>
      <c r="QP471" s="286"/>
      <c r="QQ471" s="286"/>
      <c r="QR471" s="286"/>
      <c r="QS471" s="286"/>
      <c r="QT471" s="286"/>
      <c r="QU471" s="286"/>
      <c r="QV471" s="286"/>
      <c r="QW471" s="286"/>
      <c r="QX471" s="286"/>
      <c r="QY471" s="286"/>
      <c r="QZ471" s="286"/>
      <c r="RA471" s="286"/>
      <c r="RB471" s="286"/>
      <c r="RC471" s="286"/>
      <c r="RD471" s="286"/>
      <c r="RE471" s="286"/>
      <c r="RF471" s="286"/>
      <c r="RG471" s="286"/>
      <c r="RH471" s="286"/>
      <c r="RI471" s="286"/>
      <c r="RJ471" s="286"/>
      <c r="RK471" s="286"/>
      <c r="RL471" s="286"/>
      <c r="RM471" s="286"/>
      <c r="RN471" s="286"/>
      <c r="RO471" s="286"/>
      <c r="RP471" s="286"/>
      <c r="RQ471" s="286"/>
      <c r="RR471" s="286"/>
      <c r="RS471" s="286"/>
      <c r="RT471" s="286"/>
      <c r="RU471" s="286"/>
      <c r="RV471" s="286"/>
      <c r="RW471" s="286"/>
      <c r="RX471" s="286"/>
      <c r="RY471" s="286"/>
      <c r="RZ471" s="286"/>
      <c r="SA471" s="286"/>
      <c r="SB471" s="286"/>
      <c r="SC471" s="286"/>
      <c r="SD471" s="286"/>
      <c r="SE471" s="286"/>
      <c r="SF471" s="286"/>
      <c r="SG471" s="286"/>
      <c r="SH471" s="286"/>
      <c r="SI471" s="286"/>
      <c r="SJ471" s="286"/>
      <c r="SK471" s="286"/>
      <c r="SL471" s="286"/>
      <c r="SM471" s="286"/>
      <c r="SN471" s="286"/>
      <c r="SO471" s="286"/>
      <c r="SP471" s="286"/>
      <c r="SQ471" s="286"/>
      <c r="SR471" s="286"/>
      <c r="SS471" s="286"/>
      <c r="ST471" s="286"/>
      <c r="SU471" s="286"/>
      <c r="SV471" s="286"/>
      <c r="SW471" s="286"/>
      <c r="SX471" s="286"/>
      <c r="SY471" s="286"/>
      <c r="SZ471" s="286"/>
      <c r="TA471" s="286"/>
      <c r="TB471" s="286"/>
      <c r="TC471" s="286"/>
      <c r="TD471" s="286"/>
      <c r="TE471" s="286"/>
      <c r="TF471" s="286"/>
      <c r="TG471" s="286"/>
      <c r="TH471" s="286"/>
      <c r="TI471" s="286"/>
      <c r="TJ471" s="286"/>
      <c r="TK471" s="286"/>
      <c r="TL471" s="286"/>
      <c r="TM471" s="286"/>
      <c r="TN471" s="286"/>
      <c r="TO471" s="286"/>
      <c r="TP471" s="286"/>
      <c r="TQ471" s="286"/>
      <c r="TR471" s="286"/>
      <c r="TS471" s="286"/>
      <c r="TT471" s="286"/>
      <c r="TU471" s="286"/>
      <c r="TV471" s="286"/>
      <c r="TW471" s="286"/>
      <c r="TX471" s="286"/>
      <c r="TY471" s="286"/>
      <c r="TZ471" s="286"/>
      <c r="UA471" s="286"/>
      <c r="UB471" s="286"/>
      <c r="UC471" s="286"/>
      <c r="UD471" s="286"/>
      <c r="UE471" s="286"/>
      <c r="UF471" s="286"/>
      <c r="UG471" s="286"/>
      <c r="UH471" s="286"/>
      <c r="UI471" s="286"/>
      <c r="UJ471" s="286"/>
      <c r="UK471" s="286"/>
      <c r="UL471" s="286"/>
      <c r="UM471" s="286"/>
      <c r="UN471" s="286"/>
      <c r="UO471" s="286"/>
      <c r="UP471" s="286"/>
      <c r="UQ471" s="286"/>
      <c r="UR471" s="286"/>
      <c r="US471" s="286"/>
      <c r="UT471" s="286"/>
      <c r="UU471" s="286"/>
      <c r="UV471" s="286"/>
      <c r="UW471" s="286"/>
      <c r="UX471" s="286"/>
      <c r="UY471" s="286"/>
      <c r="UZ471" s="286"/>
      <c r="VA471" s="286"/>
      <c r="VB471" s="286"/>
      <c r="VC471" s="286"/>
      <c r="VD471" s="286"/>
      <c r="VE471" s="286"/>
      <c r="VF471" s="286"/>
      <c r="VG471" s="286"/>
      <c r="VH471" s="286"/>
      <c r="VI471" s="286"/>
      <c r="VJ471" s="286"/>
      <c r="VK471" s="286"/>
      <c r="VL471" s="286"/>
      <c r="VM471" s="286"/>
      <c r="VN471" s="286"/>
      <c r="VO471" s="286"/>
      <c r="VP471" s="286"/>
      <c r="VQ471" s="286"/>
      <c r="VR471" s="286"/>
      <c r="VS471" s="286"/>
      <c r="VT471" s="286"/>
      <c r="VU471" s="286"/>
      <c r="VV471" s="286"/>
      <c r="VW471" s="286"/>
      <c r="VX471" s="286"/>
      <c r="VY471" s="286"/>
      <c r="VZ471" s="286"/>
      <c r="WA471" s="286"/>
      <c r="WB471" s="286"/>
      <c r="WC471" s="286"/>
    </row>
    <row r="472" spans="1:601" s="285" customFormat="1" ht="15">
      <c r="A472" s="1073"/>
      <c r="B472" s="680"/>
      <c r="C472" s="669"/>
      <c r="D472" s="671"/>
      <c r="E472" s="671"/>
      <c r="F472" s="773"/>
      <c r="G472" s="773"/>
      <c r="H472" s="674"/>
      <c r="I472" s="383" t="s">
        <v>501</v>
      </c>
      <c r="J472" s="383" t="s">
        <v>393</v>
      </c>
      <c r="K472" s="315" t="s">
        <v>1125</v>
      </c>
      <c r="L472" s="397" t="s">
        <v>184</v>
      </c>
      <c r="M472" s="297">
        <v>68748</v>
      </c>
      <c r="N472" s="297">
        <v>68748</v>
      </c>
      <c r="O472" s="297"/>
      <c r="P472" s="299"/>
      <c r="Q472" s="300"/>
      <c r="R472" s="297"/>
      <c r="S472" s="538" t="s">
        <v>76</v>
      </c>
      <c r="BA472" s="286"/>
      <c r="BB472" s="286"/>
      <c r="BC472" s="286"/>
      <c r="BD472" s="286"/>
      <c r="BE472" s="286"/>
      <c r="BF472" s="286"/>
      <c r="BG472" s="286"/>
      <c r="BH472" s="286"/>
      <c r="BI472" s="286"/>
      <c r="BJ472" s="286"/>
      <c r="BK472" s="286"/>
      <c r="BL472" s="286"/>
      <c r="BM472" s="286"/>
      <c r="BN472" s="286"/>
      <c r="BO472" s="286"/>
      <c r="BP472" s="286"/>
      <c r="BQ472" s="286"/>
      <c r="BR472" s="286"/>
      <c r="BS472" s="286"/>
      <c r="BT472" s="286"/>
      <c r="BU472" s="286"/>
      <c r="BV472" s="286"/>
      <c r="BW472" s="286"/>
      <c r="BX472" s="286"/>
      <c r="BY472" s="286"/>
      <c r="BZ472" s="286"/>
      <c r="CA472" s="286"/>
      <c r="CB472" s="286"/>
      <c r="CC472" s="286"/>
      <c r="CD472" s="286"/>
      <c r="CE472" s="286"/>
      <c r="CF472" s="286"/>
      <c r="CG472" s="286"/>
      <c r="CH472" s="286"/>
      <c r="CI472" s="286"/>
      <c r="CJ472" s="286"/>
      <c r="CK472" s="286"/>
      <c r="CL472" s="286"/>
      <c r="CM472" s="286"/>
      <c r="CN472" s="286"/>
      <c r="CO472" s="286"/>
      <c r="CP472" s="286"/>
      <c r="CQ472" s="286"/>
      <c r="CR472" s="286"/>
      <c r="CS472" s="286"/>
      <c r="CT472" s="286"/>
      <c r="CU472" s="286"/>
      <c r="CV472" s="286"/>
      <c r="CW472" s="286"/>
      <c r="CX472" s="286"/>
      <c r="CY472" s="286"/>
      <c r="CZ472" s="286"/>
      <c r="DA472" s="286"/>
      <c r="DB472" s="286"/>
      <c r="DC472" s="286"/>
      <c r="DD472" s="286"/>
      <c r="DE472" s="286"/>
      <c r="DF472" s="286"/>
      <c r="DG472" s="286"/>
      <c r="DH472" s="286"/>
      <c r="DI472" s="286"/>
      <c r="DJ472" s="286"/>
      <c r="DK472" s="286"/>
      <c r="DL472" s="286"/>
      <c r="DM472" s="286"/>
      <c r="DN472" s="286"/>
      <c r="DO472" s="286"/>
      <c r="DP472" s="286"/>
      <c r="DQ472" s="286"/>
      <c r="DR472" s="286"/>
      <c r="DS472" s="286"/>
      <c r="DT472" s="286"/>
      <c r="DU472" s="286"/>
      <c r="DV472" s="286"/>
      <c r="DW472" s="286"/>
      <c r="DX472" s="286"/>
      <c r="DY472" s="286"/>
      <c r="DZ472" s="286"/>
      <c r="EA472" s="286"/>
      <c r="EB472" s="286"/>
      <c r="EC472" s="286"/>
      <c r="ED472" s="286"/>
      <c r="EE472" s="286"/>
      <c r="EF472" s="286"/>
      <c r="EG472" s="286"/>
      <c r="EH472" s="286"/>
      <c r="EI472" s="286"/>
      <c r="EJ472" s="286"/>
      <c r="EK472" s="286"/>
      <c r="EL472" s="286"/>
      <c r="EM472" s="286"/>
      <c r="EN472" s="286"/>
      <c r="EO472" s="286"/>
      <c r="EP472" s="286"/>
      <c r="EQ472" s="286"/>
      <c r="ER472" s="286"/>
      <c r="ES472" s="286"/>
      <c r="ET472" s="286"/>
      <c r="EU472" s="286"/>
      <c r="EV472" s="286"/>
      <c r="EW472" s="286"/>
      <c r="EX472" s="286"/>
      <c r="EY472" s="286"/>
      <c r="EZ472" s="286"/>
      <c r="FA472" s="286"/>
      <c r="FB472" s="286"/>
      <c r="FC472" s="286"/>
      <c r="FD472" s="286"/>
      <c r="FE472" s="286"/>
      <c r="FF472" s="286"/>
      <c r="FG472" s="286"/>
      <c r="FH472" s="286"/>
      <c r="FI472" s="286"/>
      <c r="FJ472" s="286"/>
      <c r="FK472" s="286"/>
      <c r="FL472" s="286"/>
      <c r="FM472" s="286"/>
      <c r="FN472" s="286"/>
      <c r="FO472" s="286"/>
      <c r="FP472" s="286"/>
      <c r="FQ472" s="286"/>
      <c r="FR472" s="286"/>
      <c r="FS472" s="286"/>
      <c r="FT472" s="286"/>
      <c r="FU472" s="286"/>
      <c r="FV472" s="286"/>
      <c r="FW472" s="286"/>
      <c r="FX472" s="286"/>
      <c r="FY472" s="286"/>
      <c r="FZ472" s="286"/>
      <c r="GA472" s="286"/>
      <c r="GB472" s="286"/>
      <c r="GC472" s="286"/>
      <c r="GD472" s="286"/>
      <c r="GE472" s="286"/>
      <c r="GF472" s="286"/>
      <c r="GG472" s="286"/>
      <c r="GH472" s="286"/>
      <c r="GI472" s="286"/>
      <c r="GJ472" s="286"/>
      <c r="GK472" s="286"/>
      <c r="GL472" s="286"/>
      <c r="GM472" s="286"/>
      <c r="GN472" s="286"/>
      <c r="GO472" s="286"/>
      <c r="GP472" s="286"/>
      <c r="GQ472" s="286"/>
      <c r="GR472" s="286"/>
      <c r="GS472" s="286"/>
      <c r="GT472" s="286"/>
      <c r="GU472" s="286"/>
      <c r="GV472" s="286"/>
      <c r="GW472" s="286"/>
      <c r="GX472" s="286"/>
      <c r="GY472" s="286"/>
      <c r="GZ472" s="286"/>
      <c r="HA472" s="286"/>
      <c r="HB472" s="286"/>
      <c r="HC472" s="286"/>
      <c r="HD472" s="286"/>
      <c r="HE472" s="286"/>
      <c r="HF472" s="286"/>
      <c r="HG472" s="286"/>
      <c r="HH472" s="286"/>
      <c r="HI472" s="286"/>
      <c r="HJ472" s="286"/>
      <c r="HK472" s="286"/>
      <c r="HL472" s="286"/>
      <c r="HM472" s="286"/>
      <c r="HN472" s="286"/>
      <c r="HO472" s="286"/>
      <c r="HP472" s="286"/>
      <c r="HQ472" s="286"/>
      <c r="HR472" s="286"/>
      <c r="HS472" s="286"/>
      <c r="HT472" s="286"/>
      <c r="HU472" s="286"/>
      <c r="HV472" s="286"/>
      <c r="HW472" s="286"/>
      <c r="HX472" s="286"/>
      <c r="HY472" s="286"/>
      <c r="HZ472" s="286"/>
      <c r="IA472" s="286"/>
      <c r="IB472" s="286"/>
      <c r="IC472" s="286"/>
      <c r="ID472" s="286"/>
      <c r="IE472" s="286"/>
      <c r="IF472" s="286"/>
      <c r="IG472" s="286"/>
      <c r="IH472" s="286"/>
      <c r="II472" s="286"/>
      <c r="IJ472" s="286"/>
      <c r="IK472" s="286"/>
      <c r="IL472" s="286"/>
      <c r="IM472" s="286"/>
      <c r="IN472" s="286"/>
      <c r="IO472" s="286"/>
      <c r="IP472" s="286"/>
      <c r="IQ472" s="286"/>
      <c r="IR472" s="286"/>
      <c r="IS472" s="286"/>
      <c r="IT472" s="286"/>
      <c r="IU472" s="286"/>
      <c r="IV472" s="286"/>
      <c r="IW472" s="286"/>
      <c r="IX472" s="286"/>
      <c r="IY472" s="286"/>
      <c r="IZ472" s="286"/>
      <c r="JA472" s="286"/>
      <c r="JB472" s="286"/>
      <c r="JC472" s="286"/>
      <c r="JD472" s="286"/>
      <c r="JE472" s="286"/>
      <c r="JF472" s="286"/>
      <c r="JG472" s="286"/>
      <c r="JH472" s="286"/>
      <c r="JI472" s="286"/>
      <c r="JJ472" s="286"/>
      <c r="JK472" s="286"/>
      <c r="JL472" s="286"/>
      <c r="JM472" s="286"/>
      <c r="JN472" s="286"/>
      <c r="JO472" s="286"/>
      <c r="JP472" s="286"/>
      <c r="JQ472" s="286"/>
      <c r="JR472" s="286"/>
      <c r="JS472" s="286"/>
      <c r="JT472" s="286"/>
      <c r="JU472" s="286"/>
      <c r="JV472" s="286"/>
      <c r="JW472" s="286"/>
      <c r="JX472" s="286"/>
      <c r="JY472" s="286"/>
      <c r="JZ472" s="286"/>
      <c r="KA472" s="286"/>
      <c r="KB472" s="286"/>
      <c r="KC472" s="286"/>
      <c r="KD472" s="286"/>
      <c r="KE472" s="286"/>
      <c r="KF472" s="286"/>
      <c r="KG472" s="286"/>
      <c r="KH472" s="286"/>
      <c r="KI472" s="286"/>
      <c r="KJ472" s="286"/>
      <c r="KK472" s="286"/>
      <c r="KL472" s="286"/>
      <c r="KM472" s="286"/>
      <c r="KN472" s="286"/>
      <c r="KO472" s="286"/>
      <c r="KP472" s="286"/>
      <c r="KQ472" s="286"/>
      <c r="KR472" s="286"/>
      <c r="KS472" s="286"/>
      <c r="KT472" s="286"/>
      <c r="KU472" s="286"/>
      <c r="KV472" s="286"/>
      <c r="KW472" s="286"/>
      <c r="KX472" s="286"/>
      <c r="KY472" s="286"/>
      <c r="KZ472" s="286"/>
      <c r="LA472" s="286"/>
      <c r="LB472" s="286"/>
      <c r="LC472" s="286"/>
      <c r="LD472" s="286"/>
      <c r="LE472" s="286"/>
      <c r="LF472" s="286"/>
      <c r="LG472" s="286"/>
      <c r="LH472" s="286"/>
      <c r="LI472" s="286"/>
      <c r="LJ472" s="286"/>
      <c r="LK472" s="286"/>
      <c r="LL472" s="286"/>
      <c r="LM472" s="286"/>
      <c r="LN472" s="286"/>
      <c r="LO472" s="286"/>
      <c r="LP472" s="286"/>
      <c r="LQ472" s="286"/>
      <c r="LR472" s="286"/>
      <c r="LS472" s="286"/>
      <c r="LT472" s="286"/>
      <c r="LU472" s="286"/>
      <c r="LV472" s="286"/>
      <c r="LW472" s="286"/>
      <c r="LX472" s="286"/>
      <c r="LY472" s="286"/>
      <c r="LZ472" s="286"/>
      <c r="MA472" s="286"/>
      <c r="MB472" s="286"/>
      <c r="MC472" s="286"/>
      <c r="MD472" s="286"/>
      <c r="ME472" s="286"/>
      <c r="MF472" s="286"/>
      <c r="MG472" s="286"/>
      <c r="MH472" s="286"/>
      <c r="MI472" s="286"/>
      <c r="MJ472" s="286"/>
      <c r="MK472" s="286"/>
      <c r="ML472" s="286"/>
      <c r="MM472" s="286"/>
      <c r="MN472" s="286"/>
      <c r="MO472" s="286"/>
      <c r="MP472" s="286"/>
      <c r="MQ472" s="286"/>
      <c r="MR472" s="286"/>
      <c r="MS472" s="286"/>
      <c r="MT472" s="286"/>
      <c r="MU472" s="286"/>
      <c r="MV472" s="286"/>
      <c r="MW472" s="286"/>
      <c r="MX472" s="286"/>
      <c r="MY472" s="286"/>
      <c r="MZ472" s="286"/>
      <c r="NA472" s="286"/>
      <c r="NB472" s="286"/>
      <c r="NC472" s="286"/>
      <c r="ND472" s="286"/>
      <c r="NE472" s="286"/>
      <c r="NF472" s="286"/>
      <c r="NG472" s="286"/>
      <c r="NH472" s="286"/>
      <c r="NI472" s="286"/>
      <c r="NJ472" s="286"/>
      <c r="NK472" s="286"/>
      <c r="NL472" s="286"/>
      <c r="NM472" s="286"/>
      <c r="NN472" s="286"/>
      <c r="NO472" s="286"/>
      <c r="NP472" s="286"/>
      <c r="NQ472" s="286"/>
      <c r="NR472" s="286"/>
      <c r="NS472" s="286"/>
      <c r="NT472" s="286"/>
      <c r="NU472" s="286"/>
      <c r="NV472" s="286"/>
      <c r="NW472" s="286"/>
      <c r="NX472" s="286"/>
      <c r="NY472" s="286"/>
      <c r="NZ472" s="286"/>
      <c r="OA472" s="286"/>
      <c r="OB472" s="286"/>
      <c r="OC472" s="286"/>
      <c r="OD472" s="286"/>
      <c r="OE472" s="286"/>
      <c r="OF472" s="286"/>
      <c r="OG472" s="286"/>
      <c r="OH472" s="286"/>
      <c r="OI472" s="286"/>
      <c r="OJ472" s="286"/>
      <c r="OK472" s="286"/>
      <c r="OL472" s="286"/>
      <c r="OM472" s="286"/>
      <c r="ON472" s="286"/>
      <c r="OO472" s="286"/>
      <c r="OP472" s="286"/>
      <c r="OQ472" s="286"/>
      <c r="OR472" s="286"/>
      <c r="OS472" s="286"/>
      <c r="OT472" s="286"/>
      <c r="OU472" s="286"/>
      <c r="OV472" s="286"/>
      <c r="OW472" s="286"/>
      <c r="OX472" s="286"/>
      <c r="OY472" s="286"/>
      <c r="OZ472" s="286"/>
      <c r="PA472" s="286"/>
      <c r="PB472" s="286"/>
      <c r="PC472" s="286"/>
      <c r="PD472" s="286"/>
      <c r="PE472" s="286"/>
      <c r="PF472" s="286"/>
      <c r="PG472" s="286"/>
      <c r="PH472" s="286"/>
      <c r="PI472" s="286"/>
      <c r="PJ472" s="286"/>
      <c r="PK472" s="286"/>
      <c r="PL472" s="286"/>
      <c r="PM472" s="286"/>
      <c r="PN472" s="286"/>
      <c r="PO472" s="286"/>
      <c r="PP472" s="286"/>
      <c r="PQ472" s="286"/>
      <c r="PR472" s="286"/>
      <c r="PS472" s="286"/>
      <c r="PT472" s="286"/>
      <c r="PU472" s="286"/>
      <c r="PV472" s="286"/>
      <c r="PW472" s="286"/>
      <c r="PX472" s="286"/>
      <c r="PY472" s="286"/>
      <c r="PZ472" s="286"/>
      <c r="QA472" s="286"/>
      <c r="QB472" s="286"/>
      <c r="QC472" s="286"/>
      <c r="QD472" s="286"/>
      <c r="QE472" s="286"/>
      <c r="QF472" s="286"/>
      <c r="QG472" s="286"/>
      <c r="QH472" s="286"/>
      <c r="QI472" s="286"/>
      <c r="QJ472" s="286"/>
      <c r="QK472" s="286"/>
      <c r="QL472" s="286"/>
      <c r="QM472" s="286"/>
      <c r="QN472" s="286"/>
      <c r="QO472" s="286"/>
      <c r="QP472" s="286"/>
      <c r="QQ472" s="286"/>
      <c r="QR472" s="286"/>
      <c r="QS472" s="286"/>
      <c r="QT472" s="286"/>
      <c r="QU472" s="286"/>
      <c r="QV472" s="286"/>
      <c r="QW472" s="286"/>
      <c r="QX472" s="286"/>
      <c r="QY472" s="286"/>
      <c r="QZ472" s="286"/>
      <c r="RA472" s="286"/>
      <c r="RB472" s="286"/>
      <c r="RC472" s="286"/>
      <c r="RD472" s="286"/>
      <c r="RE472" s="286"/>
      <c r="RF472" s="286"/>
      <c r="RG472" s="286"/>
      <c r="RH472" s="286"/>
      <c r="RI472" s="286"/>
      <c r="RJ472" s="286"/>
      <c r="RK472" s="286"/>
      <c r="RL472" s="286"/>
      <c r="RM472" s="286"/>
      <c r="RN472" s="286"/>
      <c r="RO472" s="286"/>
      <c r="RP472" s="286"/>
      <c r="RQ472" s="286"/>
      <c r="RR472" s="286"/>
      <c r="RS472" s="286"/>
      <c r="RT472" s="286"/>
      <c r="RU472" s="286"/>
      <c r="RV472" s="286"/>
      <c r="RW472" s="286"/>
      <c r="RX472" s="286"/>
      <c r="RY472" s="286"/>
      <c r="RZ472" s="286"/>
      <c r="SA472" s="286"/>
      <c r="SB472" s="286"/>
      <c r="SC472" s="286"/>
      <c r="SD472" s="286"/>
      <c r="SE472" s="286"/>
      <c r="SF472" s="286"/>
      <c r="SG472" s="286"/>
      <c r="SH472" s="286"/>
      <c r="SI472" s="286"/>
      <c r="SJ472" s="286"/>
      <c r="SK472" s="286"/>
      <c r="SL472" s="286"/>
      <c r="SM472" s="286"/>
      <c r="SN472" s="286"/>
      <c r="SO472" s="286"/>
      <c r="SP472" s="286"/>
      <c r="SQ472" s="286"/>
      <c r="SR472" s="286"/>
      <c r="SS472" s="286"/>
      <c r="ST472" s="286"/>
      <c r="SU472" s="286"/>
      <c r="SV472" s="286"/>
      <c r="SW472" s="286"/>
      <c r="SX472" s="286"/>
      <c r="SY472" s="286"/>
      <c r="SZ472" s="286"/>
      <c r="TA472" s="286"/>
      <c r="TB472" s="286"/>
      <c r="TC472" s="286"/>
      <c r="TD472" s="286"/>
      <c r="TE472" s="286"/>
      <c r="TF472" s="286"/>
      <c r="TG472" s="286"/>
      <c r="TH472" s="286"/>
      <c r="TI472" s="286"/>
      <c r="TJ472" s="286"/>
      <c r="TK472" s="286"/>
      <c r="TL472" s="286"/>
      <c r="TM472" s="286"/>
      <c r="TN472" s="286"/>
      <c r="TO472" s="286"/>
      <c r="TP472" s="286"/>
      <c r="TQ472" s="286"/>
      <c r="TR472" s="286"/>
      <c r="TS472" s="286"/>
      <c r="TT472" s="286"/>
      <c r="TU472" s="286"/>
      <c r="TV472" s="286"/>
      <c r="TW472" s="286"/>
      <c r="TX472" s="286"/>
      <c r="TY472" s="286"/>
      <c r="TZ472" s="286"/>
      <c r="UA472" s="286"/>
      <c r="UB472" s="286"/>
      <c r="UC472" s="286"/>
      <c r="UD472" s="286"/>
      <c r="UE472" s="286"/>
      <c r="UF472" s="286"/>
      <c r="UG472" s="286"/>
      <c r="UH472" s="286"/>
      <c r="UI472" s="286"/>
      <c r="UJ472" s="286"/>
      <c r="UK472" s="286"/>
      <c r="UL472" s="286"/>
      <c r="UM472" s="286"/>
      <c r="UN472" s="286"/>
      <c r="UO472" s="286"/>
      <c r="UP472" s="286"/>
      <c r="UQ472" s="286"/>
      <c r="UR472" s="286"/>
      <c r="US472" s="286"/>
      <c r="UT472" s="286"/>
      <c r="UU472" s="286"/>
      <c r="UV472" s="286"/>
      <c r="UW472" s="286"/>
      <c r="UX472" s="286"/>
      <c r="UY472" s="286"/>
      <c r="UZ472" s="286"/>
      <c r="VA472" s="286"/>
      <c r="VB472" s="286"/>
      <c r="VC472" s="286"/>
      <c r="VD472" s="286"/>
      <c r="VE472" s="286"/>
      <c r="VF472" s="286"/>
      <c r="VG472" s="286"/>
      <c r="VH472" s="286"/>
      <c r="VI472" s="286"/>
      <c r="VJ472" s="286"/>
      <c r="VK472" s="286"/>
      <c r="VL472" s="286"/>
      <c r="VM472" s="286"/>
      <c r="VN472" s="286"/>
      <c r="VO472" s="286"/>
      <c r="VP472" s="286"/>
      <c r="VQ472" s="286"/>
      <c r="VR472" s="286"/>
      <c r="VS472" s="286"/>
      <c r="VT472" s="286"/>
      <c r="VU472" s="286"/>
      <c r="VV472" s="286"/>
      <c r="VW472" s="286"/>
      <c r="VX472" s="286"/>
      <c r="VY472" s="286"/>
      <c r="VZ472" s="286"/>
      <c r="WA472" s="286"/>
      <c r="WB472" s="286"/>
      <c r="WC472" s="286"/>
    </row>
    <row r="473" spans="1:601" s="285" customFormat="1" ht="15">
      <c r="A473" s="1073"/>
      <c r="B473" s="680"/>
      <c r="C473" s="669"/>
      <c r="D473" s="671"/>
      <c r="E473" s="671"/>
      <c r="F473" s="773"/>
      <c r="G473" s="773"/>
      <c r="H473" s="674"/>
      <c r="I473" s="397" t="s">
        <v>501</v>
      </c>
      <c r="J473" s="397" t="s">
        <v>393</v>
      </c>
      <c r="K473" s="315" t="s">
        <v>1125</v>
      </c>
      <c r="L473" s="397" t="s">
        <v>183</v>
      </c>
      <c r="M473" s="288">
        <v>420468.82</v>
      </c>
      <c r="N473" s="288">
        <v>420468.82</v>
      </c>
      <c r="O473" s="288"/>
      <c r="P473" s="301"/>
      <c r="Q473" s="302"/>
      <c r="R473" s="297"/>
      <c r="S473" s="539">
        <v>3</v>
      </c>
      <c r="BA473" s="286"/>
      <c r="BB473" s="286"/>
      <c r="BC473" s="286"/>
      <c r="BD473" s="286"/>
      <c r="BE473" s="286"/>
      <c r="BF473" s="286"/>
      <c r="BG473" s="286"/>
      <c r="BH473" s="286"/>
      <c r="BI473" s="286"/>
      <c r="BJ473" s="286"/>
      <c r="BK473" s="286"/>
      <c r="BL473" s="286"/>
      <c r="BM473" s="286"/>
      <c r="BN473" s="286"/>
      <c r="BO473" s="286"/>
      <c r="BP473" s="286"/>
      <c r="BQ473" s="286"/>
      <c r="BR473" s="286"/>
      <c r="BS473" s="286"/>
      <c r="BT473" s="286"/>
      <c r="BU473" s="286"/>
      <c r="BV473" s="286"/>
      <c r="BW473" s="286"/>
      <c r="BX473" s="286"/>
      <c r="BY473" s="286"/>
      <c r="BZ473" s="286"/>
      <c r="CA473" s="286"/>
      <c r="CB473" s="286"/>
      <c r="CC473" s="286"/>
      <c r="CD473" s="286"/>
      <c r="CE473" s="286"/>
      <c r="CF473" s="286"/>
      <c r="CG473" s="286"/>
      <c r="CH473" s="286"/>
      <c r="CI473" s="286"/>
      <c r="CJ473" s="286"/>
      <c r="CK473" s="286"/>
      <c r="CL473" s="286"/>
      <c r="CM473" s="286"/>
      <c r="CN473" s="286"/>
      <c r="CO473" s="286"/>
      <c r="CP473" s="286"/>
      <c r="CQ473" s="286"/>
      <c r="CR473" s="286"/>
      <c r="CS473" s="286"/>
      <c r="CT473" s="286"/>
      <c r="CU473" s="286"/>
      <c r="CV473" s="286"/>
      <c r="CW473" s="286"/>
      <c r="CX473" s="286"/>
      <c r="CY473" s="286"/>
      <c r="CZ473" s="286"/>
      <c r="DA473" s="286"/>
      <c r="DB473" s="286"/>
      <c r="DC473" s="286"/>
      <c r="DD473" s="286"/>
      <c r="DE473" s="286"/>
      <c r="DF473" s="286"/>
      <c r="DG473" s="286"/>
      <c r="DH473" s="286"/>
      <c r="DI473" s="286"/>
      <c r="DJ473" s="286"/>
      <c r="DK473" s="286"/>
      <c r="DL473" s="286"/>
      <c r="DM473" s="286"/>
      <c r="DN473" s="286"/>
      <c r="DO473" s="286"/>
      <c r="DP473" s="286"/>
      <c r="DQ473" s="286"/>
      <c r="DR473" s="286"/>
      <c r="DS473" s="286"/>
      <c r="DT473" s="286"/>
      <c r="DU473" s="286"/>
      <c r="DV473" s="286"/>
      <c r="DW473" s="286"/>
      <c r="DX473" s="286"/>
      <c r="DY473" s="286"/>
      <c r="DZ473" s="286"/>
      <c r="EA473" s="286"/>
      <c r="EB473" s="286"/>
      <c r="EC473" s="286"/>
      <c r="ED473" s="286"/>
      <c r="EE473" s="286"/>
      <c r="EF473" s="286"/>
      <c r="EG473" s="286"/>
      <c r="EH473" s="286"/>
      <c r="EI473" s="286"/>
      <c r="EJ473" s="286"/>
      <c r="EK473" s="286"/>
      <c r="EL473" s="286"/>
      <c r="EM473" s="286"/>
      <c r="EN473" s="286"/>
      <c r="EO473" s="286"/>
      <c r="EP473" s="286"/>
      <c r="EQ473" s="286"/>
      <c r="ER473" s="286"/>
      <c r="ES473" s="286"/>
      <c r="ET473" s="286"/>
      <c r="EU473" s="286"/>
      <c r="EV473" s="286"/>
      <c r="EW473" s="286"/>
      <c r="EX473" s="286"/>
      <c r="EY473" s="286"/>
      <c r="EZ473" s="286"/>
      <c r="FA473" s="286"/>
      <c r="FB473" s="286"/>
      <c r="FC473" s="286"/>
      <c r="FD473" s="286"/>
      <c r="FE473" s="286"/>
      <c r="FF473" s="286"/>
      <c r="FG473" s="286"/>
      <c r="FH473" s="286"/>
      <c r="FI473" s="286"/>
      <c r="FJ473" s="286"/>
      <c r="FK473" s="286"/>
      <c r="FL473" s="286"/>
      <c r="FM473" s="286"/>
      <c r="FN473" s="286"/>
      <c r="FO473" s="286"/>
      <c r="FP473" s="286"/>
      <c r="FQ473" s="286"/>
      <c r="FR473" s="286"/>
      <c r="FS473" s="286"/>
      <c r="FT473" s="286"/>
      <c r="FU473" s="286"/>
      <c r="FV473" s="286"/>
      <c r="FW473" s="286"/>
      <c r="FX473" s="286"/>
      <c r="FY473" s="286"/>
      <c r="FZ473" s="286"/>
      <c r="GA473" s="286"/>
      <c r="GB473" s="286"/>
      <c r="GC473" s="286"/>
      <c r="GD473" s="286"/>
      <c r="GE473" s="286"/>
      <c r="GF473" s="286"/>
      <c r="GG473" s="286"/>
      <c r="GH473" s="286"/>
      <c r="GI473" s="286"/>
      <c r="GJ473" s="286"/>
      <c r="GK473" s="286"/>
      <c r="GL473" s="286"/>
      <c r="GM473" s="286"/>
      <c r="GN473" s="286"/>
      <c r="GO473" s="286"/>
      <c r="GP473" s="286"/>
      <c r="GQ473" s="286"/>
      <c r="GR473" s="286"/>
      <c r="GS473" s="286"/>
      <c r="GT473" s="286"/>
      <c r="GU473" s="286"/>
      <c r="GV473" s="286"/>
      <c r="GW473" s="286"/>
      <c r="GX473" s="286"/>
      <c r="GY473" s="286"/>
      <c r="GZ473" s="286"/>
      <c r="HA473" s="286"/>
      <c r="HB473" s="286"/>
      <c r="HC473" s="286"/>
      <c r="HD473" s="286"/>
      <c r="HE473" s="286"/>
      <c r="HF473" s="286"/>
      <c r="HG473" s="286"/>
      <c r="HH473" s="286"/>
      <c r="HI473" s="286"/>
      <c r="HJ473" s="286"/>
      <c r="HK473" s="286"/>
      <c r="HL473" s="286"/>
      <c r="HM473" s="286"/>
      <c r="HN473" s="286"/>
      <c r="HO473" s="286"/>
      <c r="HP473" s="286"/>
      <c r="HQ473" s="286"/>
      <c r="HR473" s="286"/>
      <c r="HS473" s="286"/>
      <c r="HT473" s="286"/>
      <c r="HU473" s="286"/>
      <c r="HV473" s="286"/>
      <c r="HW473" s="286"/>
      <c r="HX473" s="286"/>
      <c r="HY473" s="286"/>
      <c r="HZ473" s="286"/>
      <c r="IA473" s="286"/>
      <c r="IB473" s="286"/>
      <c r="IC473" s="286"/>
      <c r="ID473" s="286"/>
      <c r="IE473" s="286"/>
      <c r="IF473" s="286"/>
      <c r="IG473" s="286"/>
      <c r="IH473" s="286"/>
      <c r="II473" s="286"/>
      <c r="IJ473" s="286"/>
      <c r="IK473" s="286"/>
      <c r="IL473" s="286"/>
      <c r="IM473" s="286"/>
      <c r="IN473" s="286"/>
      <c r="IO473" s="286"/>
      <c r="IP473" s="286"/>
      <c r="IQ473" s="286"/>
      <c r="IR473" s="286"/>
      <c r="IS473" s="286"/>
      <c r="IT473" s="286"/>
      <c r="IU473" s="286"/>
      <c r="IV473" s="286"/>
      <c r="IW473" s="286"/>
      <c r="IX473" s="286"/>
      <c r="IY473" s="286"/>
      <c r="IZ473" s="286"/>
      <c r="JA473" s="286"/>
      <c r="JB473" s="286"/>
      <c r="JC473" s="286"/>
      <c r="JD473" s="286"/>
      <c r="JE473" s="286"/>
      <c r="JF473" s="286"/>
      <c r="JG473" s="286"/>
      <c r="JH473" s="286"/>
      <c r="JI473" s="286"/>
      <c r="JJ473" s="286"/>
      <c r="JK473" s="286"/>
      <c r="JL473" s="286"/>
      <c r="JM473" s="286"/>
      <c r="JN473" s="286"/>
      <c r="JO473" s="286"/>
      <c r="JP473" s="286"/>
      <c r="JQ473" s="286"/>
      <c r="JR473" s="286"/>
      <c r="JS473" s="286"/>
      <c r="JT473" s="286"/>
      <c r="JU473" s="286"/>
      <c r="JV473" s="286"/>
      <c r="JW473" s="286"/>
      <c r="JX473" s="286"/>
      <c r="JY473" s="286"/>
      <c r="JZ473" s="286"/>
      <c r="KA473" s="286"/>
      <c r="KB473" s="286"/>
      <c r="KC473" s="286"/>
      <c r="KD473" s="286"/>
      <c r="KE473" s="286"/>
      <c r="KF473" s="286"/>
      <c r="KG473" s="286"/>
      <c r="KH473" s="286"/>
      <c r="KI473" s="286"/>
      <c r="KJ473" s="286"/>
      <c r="KK473" s="286"/>
      <c r="KL473" s="286"/>
      <c r="KM473" s="286"/>
      <c r="KN473" s="286"/>
      <c r="KO473" s="286"/>
      <c r="KP473" s="286"/>
      <c r="KQ473" s="286"/>
      <c r="KR473" s="286"/>
      <c r="KS473" s="286"/>
      <c r="KT473" s="286"/>
      <c r="KU473" s="286"/>
      <c r="KV473" s="286"/>
      <c r="KW473" s="286"/>
      <c r="KX473" s="286"/>
      <c r="KY473" s="286"/>
      <c r="KZ473" s="286"/>
      <c r="LA473" s="286"/>
      <c r="LB473" s="286"/>
      <c r="LC473" s="286"/>
      <c r="LD473" s="286"/>
      <c r="LE473" s="286"/>
      <c r="LF473" s="286"/>
      <c r="LG473" s="286"/>
      <c r="LH473" s="286"/>
      <c r="LI473" s="286"/>
      <c r="LJ473" s="286"/>
      <c r="LK473" s="286"/>
      <c r="LL473" s="286"/>
      <c r="LM473" s="286"/>
      <c r="LN473" s="286"/>
      <c r="LO473" s="286"/>
      <c r="LP473" s="286"/>
      <c r="LQ473" s="286"/>
      <c r="LR473" s="286"/>
      <c r="LS473" s="286"/>
      <c r="LT473" s="286"/>
      <c r="LU473" s="286"/>
      <c r="LV473" s="286"/>
      <c r="LW473" s="286"/>
      <c r="LX473" s="286"/>
      <c r="LY473" s="286"/>
      <c r="LZ473" s="286"/>
      <c r="MA473" s="286"/>
      <c r="MB473" s="286"/>
      <c r="MC473" s="286"/>
      <c r="MD473" s="286"/>
      <c r="ME473" s="286"/>
      <c r="MF473" s="286"/>
      <c r="MG473" s="286"/>
      <c r="MH473" s="286"/>
      <c r="MI473" s="286"/>
      <c r="MJ473" s="286"/>
      <c r="MK473" s="286"/>
      <c r="ML473" s="286"/>
      <c r="MM473" s="286"/>
      <c r="MN473" s="286"/>
      <c r="MO473" s="286"/>
      <c r="MP473" s="286"/>
      <c r="MQ473" s="286"/>
      <c r="MR473" s="286"/>
      <c r="MS473" s="286"/>
      <c r="MT473" s="286"/>
      <c r="MU473" s="286"/>
      <c r="MV473" s="286"/>
      <c r="MW473" s="286"/>
      <c r="MX473" s="286"/>
      <c r="MY473" s="286"/>
      <c r="MZ473" s="286"/>
      <c r="NA473" s="286"/>
      <c r="NB473" s="286"/>
      <c r="NC473" s="286"/>
      <c r="ND473" s="286"/>
      <c r="NE473" s="286"/>
      <c r="NF473" s="286"/>
      <c r="NG473" s="286"/>
      <c r="NH473" s="286"/>
      <c r="NI473" s="286"/>
      <c r="NJ473" s="286"/>
      <c r="NK473" s="286"/>
      <c r="NL473" s="286"/>
      <c r="NM473" s="286"/>
      <c r="NN473" s="286"/>
      <c r="NO473" s="286"/>
      <c r="NP473" s="286"/>
      <c r="NQ473" s="286"/>
      <c r="NR473" s="286"/>
      <c r="NS473" s="286"/>
      <c r="NT473" s="286"/>
      <c r="NU473" s="286"/>
      <c r="NV473" s="286"/>
      <c r="NW473" s="286"/>
      <c r="NX473" s="286"/>
      <c r="NY473" s="286"/>
      <c r="NZ473" s="286"/>
      <c r="OA473" s="286"/>
      <c r="OB473" s="286"/>
      <c r="OC473" s="286"/>
      <c r="OD473" s="286"/>
      <c r="OE473" s="286"/>
      <c r="OF473" s="286"/>
      <c r="OG473" s="286"/>
      <c r="OH473" s="286"/>
      <c r="OI473" s="286"/>
      <c r="OJ473" s="286"/>
      <c r="OK473" s="286"/>
      <c r="OL473" s="286"/>
      <c r="OM473" s="286"/>
      <c r="ON473" s="286"/>
      <c r="OO473" s="286"/>
      <c r="OP473" s="286"/>
      <c r="OQ473" s="286"/>
      <c r="OR473" s="286"/>
      <c r="OS473" s="286"/>
      <c r="OT473" s="286"/>
      <c r="OU473" s="286"/>
      <c r="OV473" s="286"/>
      <c r="OW473" s="286"/>
      <c r="OX473" s="286"/>
      <c r="OY473" s="286"/>
      <c r="OZ473" s="286"/>
      <c r="PA473" s="286"/>
      <c r="PB473" s="286"/>
      <c r="PC473" s="286"/>
      <c r="PD473" s="286"/>
      <c r="PE473" s="286"/>
      <c r="PF473" s="286"/>
      <c r="PG473" s="286"/>
      <c r="PH473" s="286"/>
      <c r="PI473" s="286"/>
      <c r="PJ473" s="286"/>
      <c r="PK473" s="286"/>
      <c r="PL473" s="286"/>
      <c r="PM473" s="286"/>
      <c r="PN473" s="286"/>
      <c r="PO473" s="286"/>
      <c r="PP473" s="286"/>
      <c r="PQ473" s="286"/>
      <c r="PR473" s="286"/>
      <c r="PS473" s="286"/>
      <c r="PT473" s="286"/>
      <c r="PU473" s="286"/>
      <c r="PV473" s="286"/>
      <c r="PW473" s="286"/>
      <c r="PX473" s="286"/>
      <c r="PY473" s="286"/>
      <c r="PZ473" s="286"/>
      <c r="QA473" s="286"/>
      <c r="QB473" s="286"/>
      <c r="QC473" s="286"/>
      <c r="QD473" s="286"/>
      <c r="QE473" s="286"/>
      <c r="QF473" s="286"/>
      <c r="QG473" s="286"/>
      <c r="QH473" s="286"/>
      <c r="QI473" s="286"/>
      <c r="QJ473" s="286"/>
      <c r="QK473" s="286"/>
      <c r="QL473" s="286"/>
      <c r="QM473" s="286"/>
      <c r="QN473" s="286"/>
      <c r="QO473" s="286"/>
      <c r="QP473" s="286"/>
      <c r="QQ473" s="286"/>
      <c r="QR473" s="286"/>
      <c r="QS473" s="286"/>
      <c r="QT473" s="286"/>
      <c r="QU473" s="286"/>
      <c r="QV473" s="286"/>
      <c r="QW473" s="286"/>
      <c r="QX473" s="286"/>
      <c r="QY473" s="286"/>
      <c r="QZ473" s="286"/>
      <c r="RA473" s="286"/>
      <c r="RB473" s="286"/>
      <c r="RC473" s="286"/>
      <c r="RD473" s="286"/>
      <c r="RE473" s="286"/>
      <c r="RF473" s="286"/>
      <c r="RG473" s="286"/>
      <c r="RH473" s="286"/>
      <c r="RI473" s="286"/>
      <c r="RJ473" s="286"/>
      <c r="RK473" s="286"/>
      <c r="RL473" s="286"/>
      <c r="RM473" s="286"/>
      <c r="RN473" s="286"/>
      <c r="RO473" s="286"/>
      <c r="RP473" s="286"/>
      <c r="RQ473" s="286"/>
      <c r="RR473" s="286"/>
      <c r="RS473" s="286"/>
      <c r="RT473" s="286"/>
      <c r="RU473" s="286"/>
      <c r="RV473" s="286"/>
      <c r="RW473" s="286"/>
      <c r="RX473" s="286"/>
      <c r="RY473" s="286"/>
      <c r="RZ473" s="286"/>
      <c r="SA473" s="286"/>
      <c r="SB473" s="286"/>
      <c r="SC473" s="286"/>
      <c r="SD473" s="286"/>
      <c r="SE473" s="286"/>
      <c r="SF473" s="286"/>
      <c r="SG473" s="286"/>
      <c r="SH473" s="286"/>
      <c r="SI473" s="286"/>
      <c r="SJ473" s="286"/>
      <c r="SK473" s="286"/>
      <c r="SL473" s="286"/>
      <c r="SM473" s="286"/>
      <c r="SN473" s="286"/>
      <c r="SO473" s="286"/>
      <c r="SP473" s="286"/>
      <c r="SQ473" s="286"/>
      <c r="SR473" s="286"/>
      <c r="SS473" s="286"/>
      <c r="ST473" s="286"/>
      <c r="SU473" s="286"/>
      <c r="SV473" s="286"/>
      <c r="SW473" s="286"/>
      <c r="SX473" s="286"/>
      <c r="SY473" s="286"/>
      <c r="SZ473" s="286"/>
      <c r="TA473" s="286"/>
      <c r="TB473" s="286"/>
      <c r="TC473" s="286"/>
      <c r="TD473" s="286"/>
      <c r="TE473" s="286"/>
      <c r="TF473" s="286"/>
      <c r="TG473" s="286"/>
      <c r="TH473" s="286"/>
      <c r="TI473" s="286"/>
      <c r="TJ473" s="286"/>
      <c r="TK473" s="286"/>
      <c r="TL473" s="286"/>
      <c r="TM473" s="286"/>
      <c r="TN473" s="286"/>
      <c r="TO473" s="286"/>
      <c r="TP473" s="286"/>
      <c r="TQ473" s="286"/>
      <c r="TR473" s="286"/>
      <c r="TS473" s="286"/>
      <c r="TT473" s="286"/>
      <c r="TU473" s="286"/>
      <c r="TV473" s="286"/>
      <c r="TW473" s="286"/>
      <c r="TX473" s="286"/>
      <c r="TY473" s="286"/>
      <c r="TZ473" s="286"/>
      <c r="UA473" s="286"/>
      <c r="UB473" s="286"/>
      <c r="UC473" s="286"/>
      <c r="UD473" s="286"/>
      <c r="UE473" s="286"/>
      <c r="UF473" s="286"/>
      <c r="UG473" s="286"/>
      <c r="UH473" s="286"/>
      <c r="UI473" s="286"/>
      <c r="UJ473" s="286"/>
      <c r="UK473" s="286"/>
      <c r="UL473" s="286"/>
      <c r="UM473" s="286"/>
      <c r="UN473" s="286"/>
      <c r="UO473" s="286"/>
      <c r="UP473" s="286"/>
      <c r="UQ473" s="286"/>
      <c r="UR473" s="286"/>
      <c r="US473" s="286"/>
      <c r="UT473" s="286"/>
      <c r="UU473" s="286"/>
      <c r="UV473" s="286"/>
      <c r="UW473" s="286"/>
      <c r="UX473" s="286"/>
      <c r="UY473" s="286"/>
      <c r="UZ473" s="286"/>
      <c r="VA473" s="286"/>
      <c r="VB473" s="286"/>
      <c r="VC473" s="286"/>
      <c r="VD473" s="286"/>
      <c r="VE473" s="286"/>
      <c r="VF473" s="286"/>
      <c r="VG473" s="286"/>
      <c r="VH473" s="286"/>
      <c r="VI473" s="286"/>
      <c r="VJ473" s="286"/>
      <c r="VK473" s="286"/>
      <c r="VL473" s="286"/>
      <c r="VM473" s="286"/>
      <c r="VN473" s="286"/>
      <c r="VO473" s="286"/>
      <c r="VP473" s="286"/>
      <c r="VQ473" s="286"/>
      <c r="VR473" s="286"/>
      <c r="VS473" s="286"/>
      <c r="VT473" s="286"/>
      <c r="VU473" s="286"/>
      <c r="VV473" s="286"/>
      <c r="VW473" s="286"/>
      <c r="VX473" s="286"/>
      <c r="VY473" s="286"/>
      <c r="VZ473" s="286"/>
      <c r="WA473" s="286"/>
      <c r="WB473" s="286"/>
      <c r="WC473" s="286"/>
    </row>
    <row r="474" spans="1:601" s="285" customFormat="1" ht="15">
      <c r="A474" s="1073"/>
      <c r="B474" s="680"/>
      <c r="C474" s="669"/>
      <c r="D474" s="671"/>
      <c r="E474" s="671"/>
      <c r="F474" s="773"/>
      <c r="G474" s="773"/>
      <c r="H474" s="674"/>
      <c r="I474" s="397" t="s">
        <v>501</v>
      </c>
      <c r="J474" s="397" t="s">
        <v>393</v>
      </c>
      <c r="K474" s="315" t="s">
        <v>1125</v>
      </c>
      <c r="L474" s="397" t="s">
        <v>519</v>
      </c>
      <c r="M474" s="288">
        <v>0</v>
      </c>
      <c r="N474" s="288"/>
      <c r="O474" s="288"/>
      <c r="P474" s="301"/>
      <c r="Q474" s="302"/>
      <c r="R474" s="297"/>
      <c r="S474" s="539">
        <v>3</v>
      </c>
      <c r="BA474" s="286"/>
      <c r="BB474" s="286"/>
      <c r="BC474" s="286"/>
      <c r="BD474" s="286"/>
      <c r="BE474" s="286"/>
      <c r="BF474" s="286"/>
      <c r="BG474" s="286"/>
      <c r="BH474" s="286"/>
      <c r="BI474" s="286"/>
      <c r="BJ474" s="286"/>
      <c r="BK474" s="286"/>
      <c r="BL474" s="286"/>
      <c r="BM474" s="286"/>
      <c r="BN474" s="286"/>
      <c r="BO474" s="286"/>
      <c r="BP474" s="286"/>
      <c r="BQ474" s="286"/>
      <c r="BR474" s="286"/>
      <c r="BS474" s="286"/>
      <c r="BT474" s="286"/>
      <c r="BU474" s="286"/>
      <c r="BV474" s="286"/>
      <c r="BW474" s="286"/>
      <c r="BX474" s="286"/>
      <c r="BY474" s="286"/>
      <c r="BZ474" s="286"/>
      <c r="CA474" s="286"/>
      <c r="CB474" s="286"/>
      <c r="CC474" s="286"/>
      <c r="CD474" s="286"/>
      <c r="CE474" s="286"/>
      <c r="CF474" s="286"/>
      <c r="CG474" s="286"/>
      <c r="CH474" s="286"/>
      <c r="CI474" s="286"/>
      <c r="CJ474" s="286"/>
      <c r="CK474" s="286"/>
      <c r="CL474" s="286"/>
      <c r="CM474" s="286"/>
      <c r="CN474" s="286"/>
      <c r="CO474" s="286"/>
      <c r="CP474" s="286"/>
      <c r="CQ474" s="286"/>
      <c r="CR474" s="286"/>
      <c r="CS474" s="286"/>
      <c r="CT474" s="286"/>
      <c r="CU474" s="286"/>
      <c r="CV474" s="286"/>
      <c r="CW474" s="286"/>
      <c r="CX474" s="286"/>
      <c r="CY474" s="286"/>
      <c r="CZ474" s="286"/>
      <c r="DA474" s="286"/>
      <c r="DB474" s="286"/>
      <c r="DC474" s="286"/>
      <c r="DD474" s="286"/>
      <c r="DE474" s="286"/>
      <c r="DF474" s="286"/>
      <c r="DG474" s="286"/>
      <c r="DH474" s="286"/>
      <c r="DI474" s="286"/>
      <c r="DJ474" s="286"/>
      <c r="DK474" s="286"/>
      <c r="DL474" s="286"/>
      <c r="DM474" s="286"/>
      <c r="DN474" s="286"/>
      <c r="DO474" s="286"/>
      <c r="DP474" s="286"/>
      <c r="DQ474" s="286"/>
      <c r="DR474" s="286"/>
      <c r="DS474" s="286"/>
      <c r="DT474" s="286"/>
      <c r="DU474" s="286"/>
      <c r="DV474" s="286"/>
      <c r="DW474" s="286"/>
      <c r="DX474" s="286"/>
      <c r="DY474" s="286"/>
      <c r="DZ474" s="286"/>
      <c r="EA474" s="286"/>
      <c r="EB474" s="286"/>
      <c r="EC474" s="286"/>
      <c r="ED474" s="286"/>
      <c r="EE474" s="286"/>
      <c r="EF474" s="286"/>
      <c r="EG474" s="286"/>
      <c r="EH474" s="286"/>
      <c r="EI474" s="286"/>
      <c r="EJ474" s="286"/>
      <c r="EK474" s="286"/>
      <c r="EL474" s="286"/>
      <c r="EM474" s="286"/>
      <c r="EN474" s="286"/>
      <c r="EO474" s="286"/>
      <c r="EP474" s="286"/>
      <c r="EQ474" s="286"/>
      <c r="ER474" s="286"/>
      <c r="ES474" s="286"/>
      <c r="ET474" s="286"/>
      <c r="EU474" s="286"/>
      <c r="EV474" s="286"/>
      <c r="EW474" s="286"/>
      <c r="EX474" s="286"/>
      <c r="EY474" s="286"/>
      <c r="EZ474" s="286"/>
      <c r="FA474" s="286"/>
      <c r="FB474" s="286"/>
      <c r="FC474" s="286"/>
      <c r="FD474" s="286"/>
      <c r="FE474" s="286"/>
      <c r="FF474" s="286"/>
      <c r="FG474" s="286"/>
      <c r="FH474" s="286"/>
      <c r="FI474" s="286"/>
      <c r="FJ474" s="286"/>
      <c r="FK474" s="286"/>
      <c r="FL474" s="286"/>
      <c r="FM474" s="286"/>
      <c r="FN474" s="286"/>
      <c r="FO474" s="286"/>
      <c r="FP474" s="286"/>
      <c r="FQ474" s="286"/>
      <c r="FR474" s="286"/>
      <c r="FS474" s="286"/>
      <c r="FT474" s="286"/>
      <c r="FU474" s="286"/>
      <c r="FV474" s="286"/>
      <c r="FW474" s="286"/>
      <c r="FX474" s="286"/>
      <c r="FY474" s="286"/>
      <c r="FZ474" s="286"/>
      <c r="GA474" s="286"/>
      <c r="GB474" s="286"/>
      <c r="GC474" s="286"/>
      <c r="GD474" s="286"/>
      <c r="GE474" s="286"/>
      <c r="GF474" s="286"/>
      <c r="GG474" s="286"/>
      <c r="GH474" s="286"/>
      <c r="GI474" s="286"/>
      <c r="GJ474" s="286"/>
      <c r="GK474" s="286"/>
      <c r="GL474" s="286"/>
      <c r="GM474" s="286"/>
      <c r="GN474" s="286"/>
      <c r="GO474" s="286"/>
      <c r="GP474" s="286"/>
      <c r="GQ474" s="286"/>
      <c r="GR474" s="286"/>
      <c r="GS474" s="286"/>
      <c r="GT474" s="286"/>
      <c r="GU474" s="286"/>
      <c r="GV474" s="286"/>
      <c r="GW474" s="286"/>
      <c r="GX474" s="286"/>
      <c r="GY474" s="286"/>
      <c r="GZ474" s="286"/>
      <c r="HA474" s="286"/>
      <c r="HB474" s="286"/>
      <c r="HC474" s="286"/>
      <c r="HD474" s="286"/>
      <c r="HE474" s="286"/>
      <c r="HF474" s="286"/>
      <c r="HG474" s="286"/>
      <c r="HH474" s="286"/>
      <c r="HI474" s="286"/>
      <c r="HJ474" s="286"/>
      <c r="HK474" s="286"/>
      <c r="HL474" s="286"/>
      <c r="HM474" s="286"/>
      <c r="HN474" s="286"/>
      <c r="HO474" s="286"/>
      <c r="HP474" s="286"/>
      <c r="HQ474" s="286"/>
      <c r="HR474" s="286"/>
      <c r="HS474" s="286"/>
      <c r="HT474" s="286"/>
      <c r="HU474" s="286"/>
      <c r="HV474" s="286"/>
      <c r="HW474" s="286"/>
      <c r="HX474" s="286"/>
      <c r="HY474" s="286"/>
      <c r="HZ474" s="286"/>
      <c r="IA474" s="286"/>
      <c r="IB474" s="286"/>
      <c r="IC474" s="286"/>
      <c r="ID474" s="286"/>
      <c r="IE474" s="286"/>
      <c r="IF474" s="286"/>
      <c r="IG474" s="286"/>
      <c r="IH474" s="286"/>
      <c r="II474" s="286"/>
      <c r="IJ474" s="286"/>
      <c r="IK474" s="286"/>
      <c r="IL474" s="286"/>
      <c r="IM474" s="286"/>
      <c r="IN474" s="286"/>
      <c r="IO474" s="286"/>
      <c r="IP474" s="286"/>
      <c r="IQ474" s="286"/>
      <c r="IR474" s="286"/>
      <c r="IS474" s="286"/>
      <c r="IT474" s="286"/>
      <c r="IU474" s="286"/>
      <c r="IV474" s="286"/>
      <c r="IW474" s="286"/>
      <c r="IX474" s="286"/>
      <c r="IY474" s="286"/>
      <c r="IZ474" s="286"/>
      <c r="JA474" s="286"/>
      <c r="JB474" s="286"/>
      <c r="JC474" s="286"/>
      <c r="JD474" s="286"/>
      <c r="JE474" s="286"/>
      <c r="JF474" s="286"/>
      <c r="JG474" s="286"/>
      <c r="JH474" s="286"/>
      <c r="JI474" s="286"/>
      <c r="JJ474" s="286"/>
      <c r="JK474" s="286"/>
      <c r="JL474" s="286"/>
      <c r="JM474" s="286"/>
      <c r="JN474" s="286"/>
      <c r="JO474" s="286"/>
      <c r="JP474" s="286"/>
      <c r="JQ474" s="286"/>
      <c r="JR474" s="286"/>
      <c r="JS474" s="286"/>
      <c r="JT474" s="286"/>
      <c r="JU474" s="286"/>
      <c r="JV474" s="286"/>
      <c r="JW474" s="286"/>
      <c r="JX474" s="286"/>
      <c r="JY474" s="286"/>
      <c r="JZ474" s="286"/>
      <c r="KA474" s="286"/>
      <c r="KB474" s="286"/>
      <c r="KC474" s="286"/>
      <c r="KD474" s="286"/>
      <c r="KE474" s="286"/>
      <c r="KF474" s="286"/>
      <c r="KG474" s="286"/>
      <c r="KH474" s="286"/>
      <c r="KI474" s="286"/>
      <c r="KJ474" s="286"/>
      <c r="KK474" s="286"/>
      <c r="KL474" s="286"/>
      <c r="KM474" s="286"/>
      <c r="KN474" s="286"/>
      <c r="KO474" s="286"/>
      <c r="KP474" s="286"/>
      <c r="KQ474" s="286"/>
      <c r="KR474" s="286"/>
      <c r="KS474" s="286"/>
      <c r="KT474" s="286"/>
      <c r="KU474" s="286"/>
      <c r="KV474" s="286"/>
      <c r="KW474" s="286"/>
      <c r="KX474" s="286"/>
      <c r="KY474" s="286"/>
      <c r="KZ474" s="286"/>
      <c r="LA474" s="286"/>
      <c r="LB474" s="286"/>
      <c r="LC474" s="286"/>
      <c r="LD474" s="286"/>
      <c r="LE474" s="286"/>
      <c r="LF474" s="286"/>
      <c r="LG474" s="286"/>
      <c r="LH474" s="286"/>
      <c r="LI474" s="286"/>
      <c r="LJ474" s="286"/>
      <c r="LK474" s="286"/>
      <c r="LL474" s="286"/>
      <c r="LM474" s="286"/>
      <c r="LN474" s="286"/>
      <c r="LO474" s="286"/>
      <c r="LP474" s="286"/>
      <c r="LQ474" s="286"/>
      <c r="LR474" s="286"/>
      <c r="LS474" s="286"/>
      <c r="LT474" s="286"/>
      <c r="LU474" s="286"/>
      <c r="LV474" s="286"/>
      <c r="LW474" s="286"/>
      <c r="LX474" s="286"/>
      <c r="LY474" s="286"/>
      <c r="LZ474" s="286"/>
      <c r="MA474" s="286"/>
      <c r="MB474" s="286"/>
      <c r="MC474" s="286"/>
      <c r="MD474" s="286"/>
      <c r="ME474" s="286"/>
      <c r="MF474" s="286"/>
      <c r="MG474" s="286"/>
      <c r="MH474" s="286"/>
      <c r="MI474" s="286"/>
      <c r="MJ474" s="286"/>
      <c r="MK474" s="286"/>
      <c r="ML474" s="286"/>
      <c r="MM474" s="286"/>
      <c r="MN474" s="286"/>
      <c r="MO474" s="286"/>
      <c r="MP474" s="286"/>
      <c r="MQ474" s="286"/>
      <c r="MR474" s="286"/>
      <c r="MS474" s="286"/>
      <c r="MT474" s="286"/>
      <c r="MU474" s="286"/>
      <c r="MV474" s="286"/>
      <c r="MW474" s="286"/>
      <c r="MX474" s="286"/>
      <c r="MY474" s="286"/>
      <c r="MZ474" s="286"/>
      <c r="NA474" s="286"/>
      <c r="NB474" s="286"/>
      <c r="NC474" s="286"/>
      <c r="ND474" s="286"/>
      <c r="NE474" s="286"/>
      <c r="NF474" s="286"/>
      <c r="NG474" s="286"/>
      <c r="NH474" s="286"/>
      <c r="NI474" s="286"/>
      <c r="NJ474" s="286"/>
      <c r="NK474" s="286"/>
      <c r="NL474" s="286"/>
      <c r="NM474" s="286"/>
      <c r="NN474" s="286"/>
      <c r="NO474" s="286"/>
      <c r="NP474" s="286"/>
      <c r="NQ474" s="286"/>
      <c r="NR474" s="286"/>
      <c r="NS474" s="286"/>
      <c r="NT474" s="286"/>
      <c r="NU474" s="286"/>
      <c r="NV474" s="286"/>
      <c r="NW474" s="286"/>
      <c r="NX474" s="286"/>
      <c r="NY474" s="286"/>
      <c r="NZ474" s="286"/>
      <c r="OA474" s="286"/>
      <c r="OB474" s="286"/>
      <c r="OC474" s="286"/>
      <c r="OD474" s="286"/>
      <c r="OE474" s="286"/>
      <c r="OF474" s="286"/>
      <c r="OG474" s="286"/>
      <c r="OH474" s="286"/>
      <c r="OI474" s="286"/>
      <c r="OJ474" s="286"/>
      <c r="OK474" s="286"/>
      <c r="OL474" s="286"/>
      <c r="OM474" s="286"/>
      <c r="ON474" s="286"/>
      <c r="OO474" s="286"/>
      <c r="OP474" s="286"/>
      <c r="OQ474" s="286"/>
      <c r="OR474" s="286"/>
      <c r="OS474" s="286"/>
      <c r="OT474" s="286"/>
      <c r="OU474" s="286"/>
      <c r="OV474" s="286"/>
      <c r="OW474" s="286"/>
      <c r="OX474" s="286"/>
      <c r="OY474" s="286"/>
      <c r="OZ474" s="286"/>
      <c r="PA474" s="286"/>
      <c r="PB474" s="286"/>
      <c r="PC474" s="286"/>
      <c r="PD474" s="286"/>
      <c r="PE474" s="286"/>
      <c r="PF474" s="286"/>
      <c r="PG474" s="286"/>
      <c r="PH474" s="286"/>
      <c r="PI474" s="286"/>
      <c r="PJ474" s="286"/>
      <c r="PK474" s="286"/>
      <c r="PL474" s="286"/>
      <c r="PM474" s="286"/>
      <c r="PN474" s="286"/>
      <c r="PO474" s="286"/>
      <c r="PP474" s="286"/>
      <c r="PQ474" s="286"/>
      <c r="PR474" s="286"/>
      <c r="PS474" s="286"/>
      <c r="PT474" s="286"/>
      <c r="PU474" s="286"/>
      <c r="PV474" s="286"/>
      <c r="PW474" s="286"/>
      <c r="PX474" s="286"/>
      <c r="PY474" s="286"/>
      <c r="PZ474" s="286"/>
      <c r="QA474" s="286"/>
      <c r="QB474" s="286"/>
      <c r="QC474" s="286"/>
      <c r="QD474" s="286"/>
      <c r="QE474" s="286"/>
      <c r="QF474" s="286"/>
      <c r="QG474" s="286"/>
      <c r="QH474" s="286"/>
      <c r="QI474" s="286"/>
      <c r="QJ474" s="286"/>
      <c r="QK474" s="286"/>
      <c r="QL474" s="286"/>
      <c r="QM474" s="286"/>
      <c r="QN474" s="286"/>
      <c r="QO474" s="286"/>
      <c r="QP474" s="286"/>
      <c r="QQ474" s="286"/>
      <c r="QR474" s="286"/>
      <c r="QS474" s="286"/>
      <c r="QT474" s="286"/>
      <c r="QU474" s="286"/>
      <c r="QV474" s="286"/>
      <c r="QW474" s="286"/>
      <c r="QX474" s="286"/>
      <c r="QY474" s="286"/>
      <c r="QZ474" s="286"/>
      <c r="RA474" s="286"/>
      <c r="RB474" s="286"/>
      <c r="RC474" s="286"/>
      <c r="RD474" s="286"/>
      <c r="RE474" s="286"/>
      <c r="RF474" s="286"/>
      <c r="RG474" s="286"/>
      <c r="RH474" s="286"/>
      <c r="RI474" s="286"/>
      <c r="RJ474" s="286"/>
      <c r="RK474" s="286"/>
      <c r="RL474" s="286"/>
      <c r="RM474" s="286"/>
      <c r="RN474" s="286"/>
      <c r="RO474" s="286"/>
      <c r="RP474" s="286"/>
      <c r="RQ474" s="286"/>
      <c r="RR474" s="286"/>
      <c r="RS474" s="286"/>
      <c r="RT474" s="286"/>
      <c r="RU474" s="286"/>
      <c r="RV474" s="286"/>
      <c r="RW474" s="286"/>
      <c r="RX474" s="286"/>
      <c r="RY474" s="286"/>
      <c r="RZ474" s="286"/>
      <c r="SA474" s="286"/>
      <c r="SB474" s="286"/>
      <c r="SC474" s="286"/>
      <c r="SD474" s="286"/>
      <c r="SE474" s="286"/>
      <c r="SF474" s="286"/>
      <c r="SG474" s="286"/>
      <c r="SH474" s="286"/>
      <c r="SI474" s="286"/>
      <c r="SJ474" s="286"/>
      <c r="SK474" s="286"/>
      <c r="SL474" s="286"/>
      <c r="SM474" s="286"/>
      <c r="SN474" s="286"/>
      <c r="SO474" s="286"/>
      <c r="SP474" s="286"/>
      <c r="SQ474" s="286"/>
      <c r="SR474" s="286"/>
      <c r="SS474" s="286"/>
      <c r="ST474" s="286"/>
      <c r="SU474" s="286"/>
      <c r="SV474" s="286"/>
      <c r="SW474" s="286"/>
      <c r="SX474" s="286"/>
      <c r="SY474" s="286"/>
      <c r="SZ474" s="286"/>
      <c r="TA474" s="286"/>
      <c r="TB474" s="286"/>
      <c r="TC474" s="286"/>
      <c r="TD474" s="286"/>
      <c r="TE474" s="286"/>
      <c r="TF474" s="286"/>
      <c r="TG474" s="286"/>
      <c r="TH474" s="286"/>
      <c r="TI474" s="286"/>
      <c r="TJ474" s="286"/>
      <c r="TK474" s="286"/>
      <c r="TL474" s="286"/>
      <c r="TM474" s="286"/>
      <c r="TN474" s="286"/>
      <c r="TO474" s="286"/>
      <c r="TP474" s="286"/>
      <c r="TQ474" s="286"/>
      <c r="TR474" s="286"/>
      <c r="TS474" s="286"/>
      <c r="TT474" s="286"/>
      <c r="TU474" s="286"/>
      <c r="TV474" s="286"/>
      <c r="TW474" s="286"/>
      <c r="TX474" s="286"/>
      <c r="TY474" s="286"/>
      <c r="TZ474" s="286"/>
      <c r="UA474" s="286"/>
      <c r="UB474" s="286"/>
      <c r="UC474" s="286"/>
      <c r="UD474" s="286"/>
      <c r="UE474" s="286"/>
      <c r="UF474" s="286"/>
      <c r="UG474" s="286"/>
      <c r="UH474" s="286"/>
      <c r="UI474" s="286"/>
      <c r="UJ474" s="286"/>
      <c r="UK474" s="286"/>
      <c r="UL474" s="286"/>
      <c r="UM474" s="286"/>
      <c r="UN474" s="286"/>
      <c r="UO474" s="286"/>
      <c r="UP474" s="286"/>
      <c r="UQ474" s="286"/>
      <c r="UR474" s="286"/>
      <c r="US474" s="286"/>
      <c r="UT474" s="286"/>
      <c r="UU474" s="286"/>
      <c r="UV474" s="286"/>
      <c r="UW474" s="286"/>
      <c r="UX474" s="286"/>
      <c r="UY474" s="286"/>
      <c r="UZ474" s="286"/>
      <c r="VA474" s="286"/>
      <c r="VB474" s="286"/>
      <c r="VC474" s="286"/>
      <c r="VD474" s="286"/>
      <c r="VE474" s="286"/>
      <c r="VF474" s="286"/>
      <c r="VG474" s="286"/>
      <c r="VH474" s="286"/>
      <c r="VI474" s="286"/>
      <c r="VJ474" s="286"/>
      <c r="VK474" s="286"/>
      <c r="VL474" s="286"/>
      <c r="VM474" s="286"/>
      <c r="VN474" s="286"/>
      <c r="VO474" s="286"/>
      <c r="VP474" s="286"/>
      <c r="VQ474" s="286"/>
      <c r="VR474" s="286"/>
      <c r="VS474" s="286"/>
      <c r="VT474" s="286"/>
      <c r="VU474" s="286"/>
      <c r="VV474" s="286"/>
      <c r="VW474" s="286"/>
      <c r="VX474" s="286"/>
      <c r="VY474" s="286"/>
      <c r="VZ474" s="286"/>
      <c r="WA474" s="286"/>
      <c r="WB474" s="286"/>
      <c r="WC474" s="286"/>
    </row>
    <row r="475" spans="1:601" s="285" customFormat="1" ht="15">
      <c r="A475" s="1073"/>
      <c r="B475" s="680"/>
      <c r="C475" s="669"/>
      <c r="D475" s="671"/>
      <c r="E475" s="671"/>
      <c r="F475" s="773"/>
      <c r="G475" s="773"/>
      <c r="H475" s="674"/>
      <c r="I475" s="383" t="s">
        <v>501</v>
      </c>
      <c r="J475" s="383" t="s">
        <v>393</v>
      </c>
      <c r="K475" s="315" t="s">
        <v>1125</v>
      </c>
      <c r="L475" s="383" t="s">
        <v>43</v>
      </c>
      <c r="M475" s="288">
        <v>15844200.529999999</v>
      </c>
      <c r="N475" s="288">
        <v>15844200.529999999</v>
      </c>
      <c r="O475" s="288"/>
      <c r="P475" s="292"/>
      <c r="Q475" s="288"/>
      <c r="R475" s="297"/>
      <c r="S475" s="530">
        <v>3</v>
      </c>
      <c r="BA475" s="286"/>
      <c r="BB475" s="286"/>
      <c r="BC475" s="286"/>
      <c r="BD475" s="286"/>
      <c r="BE475" s="286"/>
      <c r="BF475" s="286"/>
      <c r="BG475" s="286"/>
      <c r="BH475" s="286"/>
      <c r="BI475" s="286"/>
      <c r="BJ475" s="286"/>
      <c r="BK475" s="286"/>
      <c r="BL475" s="286"/>
      <c r="BM475" s="286"/>
      <c r="BN475" s="286"/>
      <c r="BO475" s="286"/>
      <c r="BP475" s="286"/>
      <c r="BQ475" s="286"/>
      <c r="BR475" s="286"/>
      <c r="BS475" s="286"/>
      <c r="BT475" s="286"/>
      <c r="BU475" s="286"/>
      <c r="BV475" s="286"/>
      <c r="BW475" s="286"/>
      <c r="BX475" s="286"/>
      <c r="BY475" s="286"/>
      <c r="BZ475" s="286"/>
      <c r="CA475" s="286"/>
      <c r="CB475" s="286"/>
      <c r="CC475" s="286"/>
      <c r="CD475" s="286"/>
      <c r="CE475" s="286"/>
      <c r="CF475" s="286"/>
      <c r="CG475" s="286"/>
      <c r="CH475" s="286"/>
      <c r="CI475" s="286"/>
      <c r="CJ475" s="286"/>
      <c r="CK475" s="286"/>
      <c r="CL475" s="286"/>
      <c r="CM475" s="286"/>
      <c r="CN475" s="286"/>
      <c r="CO475" s="286"/>
      <c r="CP475" s="286"/>
      <c r="CQ475" s="286"/>
      <c r="CR475" s="286"/>
      <c r="CS475" s="286"/>
      <c r="CT475" s="286"/>
      <c r="CU475" s="286"/>
      <c r="CV475" s="286"/>
      <c r="CW475" s="286"/>
      <c r="CX475" s="286"/>
      <c r="CY475" s="286"/>
      <c r="CZ475" s="286"/>
      <c r="DA475" s="286"/>
      <c r="DB475" s="286"/>
      <c r="DC475" s="286"/>
      <c r="DD475" s="286"/>
      <c r="DE475" s="286"/>
      <c r="DF475" s="286"/>
      <c r="DG475" s="286"/>
      <c r="DH475" s="286"/>
      <c r="DI475" s="286"/>
      <c r="DJ475" s="286"/>
      <c r="DK475" s="286"/>
      <c r="DL475" s="286"/>
      <c r="DM475" s="286"/>
      <c r="DN475" s="286"/>
      <c r="DO475" s="286"/>
      <c r="DP475" s="286"/>
      <c r="DQ475" s="286"/>
      <c r="DR475" s="286"/>
      <c r="DS475" s="286"/>
      <c r="DT475" s="286"/>
      <c r="DU475" s="286"/>
      <c r="DV475" s="286"/>
      <c r="DW475" s="286"/>
      <c r="DX475" s="286"/>
      <c r="DY475" s="286"/>
      <c r="DZ475" s="286"/>
      <c r="EA475" s="286"/>
      <c r="EB475" s="286"/>
      <c r="EC475" s="286"/>
      <c r="ED475" s="286"/>
      <c r="EE475" s="286"/>
      <c r="EF475" s="286"/>
      <c r="EG475" s="286"/>
      <c r="EH475" s="286"/>
      <c r="EI475" s="286"/>
      <c r="EJ475" s="286"/>
      <c r="EK475" s="286"/>
      <c r="EL475" s="286"/>
      <c r="EM475" s="286"/>
      <c r="EN475" s="286"/>
      <c r="EO475" s="286"/>
      <c r="EP475" s="286"/>
      <c r="EQ475" s="286"/>
      <c r="ER475" s="286"/>
      <c r="ES475" s="286"/>
      <c r="ET475" s="286"/>
      <c r="EU475" s="286"/>
      <c r="EV475" s="286"/>
      <c r="EW475" s="286"/>
      <c r="EX475" s="286"/>
      <c r="EY475" s="286"/>
      <c r="EZ475" s="286"/>
      <c r="FA475" s="286"/>
      <c r="FB475" s="286"/>
      <c r="FC475" s="286"/>
      <c r="FD475" s="286"/>
      <c r="FE475" s="286"/>
      <c r="FF475" s="286"/>
      <c r="FG475" s="286"/>
      <c r="FH475" s="286"/>
      <c r="FI475" s="286"/>
      <c r="FJ475" s="286"/>
      <c r="FK475" s="286"/>
      <c r="FL475" s="286"/>
      <c r="FM475" s="286"/>
      <c r="FN475" s="286"/>
      <c r="FO475" s="286"/>
      <c r="FP475" s="286"/>
      <c r="FQ475" s="286"/>
      <c r="FR475" s="286"/>
      <c r="FS475" s="286"/>
      <c r="FT475" s="286"/>
      <c r="FU475" s="286"/>
      <c r="FV475" s="286"/>
      <c r="FW475" s="286"/>
      <c r="FX475" s="286"/>
      <c r="FY475" s="286"/>
      <c r="FZ475" s="286"/>
      <c r="GA475" s="286"/>
      <c r="GB475" s="286"/>
      <c r="GC475" s="286"/>
      <c r="GD475" s="286"/>
      <c r="GE475" s="286"/>
      <c r="GF475" s="286"/>
      <c r="GG475" s="286"/>
      <c r="GH475" s="286"/>
      <c r="GI475" s="286"/>
      <c r="GJ475" s="286"/>
      <c r="GK475" s="286"/>
      <c r="GL475" s="286"/>
      <c r="GM475" s="286"/>
      <c r="GN475" s="286"/>
      <c r="GO475" s="286"/>
      <c r="GP475" s="286"/>
      <c r="GQ475" s="286"/>
      <c r="GR475" s="286"/>
      <c r="GS475" s="286"/>
      <c r="GT475" s="286"/>
      <c r="GU475" s="286"/>
      <c r="GV475" s="286"/>
      <c r="GW475" s="286"/>
      <c r="GX475" s="286"/>
      <c r="GY475" s="286"/>
      <c r="GZ475" s="286"/>
      <c r="HA475" s="286"/>
      <c r="HB475" s="286"/>
      <c r="HC475" s="286"/>
      <c r="HD475" s="286"/>
      <c r="HE475" s="286"/>
      <c r="HF475" s="286"/>
      <c r="HG475" s="286"/>
      <c r="HH475" s="286"/>
      <c r="HI475" s="286"/>
      <c r="HJ475" s="286"/>
      <c r="HK475" s="286"/>
      <c r="HL475" s="286"/>
      <c r="HM475" s="286"/>
      <c r="HN475" s="286"/>
      <c r="HO475" s="286"/>
      <c r="HP475" s="286"/>
      <c r="HQ475" s="286"/>
      <c r="HR475" s="286"/>
      <c r="HS475" s="286"/>
      <c r="HT475" s="286"/>
      <c r="HU475" s="286"/>
      <c r="HV475" s="286"/>
      <c r="HW475" s="286"/>
      <c r="HX475" s="286"/>
      <c r="HY475" s="286"/>
      <c r="HZ475" s="286"/>
      <c r="IA475" s="286"/>
      <c r="IB475" s="286"/>
      <c r="IC475" s="286"/>
      <c r="ID475" s="286"/>
      <c r="IE475" s="286"/>
      <c r="IF475" s="286"/>
      <c r="IG475" s="286"/>
      <c r="IH475" s="286"/>
      <c r="II475" s="286"/>
      <c r="IJ475" s="286"/>
      <c r="IK475" s="286"/>
      <c r="IL475" s="286"/>
      <c r="IM475" s="286"/>
      <c r="IN475" s="286"/>
      <c r="IO475" s="286"/>
      <c r="IP475" s="286"/>
      <c r="IQ475" s="286"/>
      <c r="IR475" s="286"/>
      <c r="IS475" s="286"/>
      <c r="IT475" s="286"/>
      <c r="IU475" s="286"/>
      <c r="IV475" s="286"/>
      <c r="IW475" s="286"/>
      <c r="IX475" s="286"/>
      <c r="IY475" s="286"/>
      <c r="IZ475" s="286"/>
      <c r="JA475" s="286"/>
      <c r="JB475" s="286"/>
      <c r="JC475" s="286"/>
      <c r="JD475" s="286"/>
      <c r="JE475" s="286"/>
      <c r="JF475" s="286"/>
      <c r="JG475" s="286"/>
      <c r="JH475" s="286"/>
      <c r="JI475" s="286"/>
      <c r="JJ475" s="286"/>
      <c r="JK475" s="286"/>
      <c r="JL475" s="286"/>
      <c r="JM475" s="286"/>
      <c r="JN475" s="286"/>
      <c r="JO475" s="286"/>
      <c r="JP475" s="286"/>
      <c r="JQ475" s="286"/>
      <c r="JR475" s="286"/>
      <c r="JS475" s="286"/>
      <c r="JT475" s="286"/>
      <c r="JU475" s="286"/>
      <c r="JV475" s="286"/>
      <c r="JW475" s="286"/>
      <c r="JX475" s="286"/>
      <c r="JY475" s="286"/>
      <c r="JZ475" s="286"/>
      <c r="KA475" s="286"/>
      <c r="KB475" s="286"/>
      <c r="KC475" s="286"/>
      <c r="KD475" s="286"/>
      <c r="KE475" s="286"/>
      <c r="KF475" s="286"/>
      <c r="KG475" s="286"/>
      <c r="KH475" s="286"/>
      <c r="KI475" s="286"/>
      <c r="KJ475" s="286"/>
      <c r="KK475" s="286"/>
      <c r="KL475" s="286"/>
      <c r="KM475" s="286"/>
      <c r="KN475" s="286"/>
      <c r="KO475" s="286"/>
      <c r="KP475" s="286"/>
      <c r="KQ475" s="286"/>
      <c r="KR475" s="286"/>
      <c r="KS475" s="286"/>
      <c r="KT475" s="286"/>
      <c r="KU475" s="286"/>
      <c r="KV475" s="286"/>
      <c r="KW475" s="286"/>
      <c r="KX475" s="286"/>
      <c r="KY475" s="286"/>
      <c r="KZ475" s="286"/>
      <c r="LA475" s="286"/>
      <c r="LB475" s="286"/>
      <c r="LC475" s="286"/>
      <c r="LD475" s="286"/>
      <c r="LE475" s="286"/>
      <c r="LF475" s="286"/>
      <c r="LG475" s="286"/>
      <c r="LH475" s="286"/>
      <c r="LI475" s="286"/>
      <c r="LJ475" s="286"/>
      <c r="LK475" s="286"/>
      <c r="LL475" s="286"/>
      <c r="LM475" s="286"/>
      <c r="LN475" s="286"/>
      <c r="LO475" s="286"/>
      <c r="LP475" s="286"/>
      <c r="LQ475" s="286"/>
      <c r="LR475" s="286"/>
      <c r="LS475" s="286"/>
      <c r="LT475" s="286"/>
      <c r="LU475" s="286"/>
      <c r="LV475" s="286"/>
      <c r="LW475" s="286"/>
      <c r="LX475" s="286"/>
      <c r="LY475" s="286"/>
      <c r="LZ475" s="286"/>
      <c r="MA475" s="286"/>
      <c r="MB475" s="286"/>
      <c r="MC475" s="286"/>
      <c r="MD475" s="286"/>
      <c r="ME475" s="286"/>
      <c r="MF475" s="286"/>
      <c r="MG475" s="286"/>
      <c r="MH475" s="286"/>
      <c r="MI475" s="286"/>
      <c r="MJ475" s="286"/>
      <c r="MK475" s="286"/>
      <c r="ML475" s="286"/>
      <c r="MM475" s="286"/>
      <c r="MN475" s="286"/>
      <c r="MO475" s="286"/>
      <c r="MP475" s="286"/>
      <c r="MQ475" s="286"/>
      <c r="MR475" s="286"/>
      <c r="MS475" s="286"/>
      <c r="MT475" s="286"/>
      <c r="MU475" s="286"/>
      <c r="MV475" s="286"/>
      <c r="MW475" s="286"/>
      <c r="MX475" s="286"/>
      <c r="MY475" s="286"/>
      <c r="MZ475" s="286"/>
      <c r="NA475" s="286"/>
      <c r="NB475" s="286"/>
      <c r="NC475" s="286"/>
      <c r="ND475" s="286"/>
      <c r="NE475" s="286"/>
      <c r="NF475" s="286"/>
      <c r="NG475" s="286"/>
      <c r="NH475" s="286"/>
      <c r="NI475" s="286"/>
      <c r="NJ475" s="286"/>
      <c r="NK475" s="286"/>
      <c r="NL475" s="286"/>
      <c r="NM475" s="286"/>
      <c r="NN475" s="286"/>
      <c r="NO475" s="286"/>
      <c r="NP475" s="286"/>
      <c r="NQ475" s="286"/>
      <c r="NR475" s="286"/>
      <c r="NS475" s="286"/>
      <c r="NT475" s="286"/>
      <c r="NU475" s="286"/>
      <c r="NV475" s="286"/>
      <c r="NW475" s="286"/>
      <c r="NX475" s="286"/>
      <c r="NY475" s="286"/>
      <c r="NZ475" s="286"/>
      <c r="OA475" s="286"/>
      <c r="OB475" s="286"/>
      <c r="OC475" s="286"/>
      <c r="OD475" s="286"/>
      <c r="OE475" s="286"/>
      <c r="OF475" s="286"/>
      <c r="OG475" s="286"/>
      <c r="OH475" s="286"/>
      <c r="OI475" s="286"/>
      <c r="OJ475" s="286"/>
      <c r="OK475" s="286"/>
      <c r="OL475" s="286"/>
      <c r="OM475" s="286"/>
      <c r="ON475" s="286"/>
      <c r="OO475" s="286"/>
      <c r="OP475" s="286"/>
      <c r="OQ475" s="286"/>
      <c r="OR475" s="286"/>
      <c r="OS475" s="286"/>
      <c r="OT475" s="286"/>
      <c r="OU475" s="286"/>
      <c r="OV475" s="286"/>
      <c r="OW475" s="286"/>
      <c r="OX475" s="286"/>
      <c r="OY475" s="286"/>
      <c r="OZ475" s="286"/>
      <c r="PA475" s="286"/>
      <c r="PB475" s="286"/>
      <c r="PC475" s="286"/>
      <c r="PD475" s="286"/>
      <c r="PE475" s="286"/>
      <c r="PF475" s="286"/>
      <c r="PG475" s="286"/>
      <c r="PH475" s="286"/>
      <c r="PI475" s="286"/>
      <c r="PJ475" s="286"/>
      <c r="PK475" s="286"/>
      <c r="PL475" s="286"/>
      <c r="PM475" s="286"/>
      <c r="PN475" s="286"/>
      <c r="PO475" s="286"/>
      <c r="PP475" s="286"/>
      <c r="PQ475" s="286"/>
      <c r="PR475" s="286"/>
      <c r="PS475" s="286"/>
      <c r="PT475" s="286"/>
      <c r="PU475" s="286"/>
      <c r="PV475" s="286"/>
      <c r="PW475" s="286"/>
      <c r="PX475" s="286"/>
      <c r="PY475" s="286"/>
      <c r="PZ475" s="286"/>
      <c r="QA475" s="286"/>
      <c r="QB475" s="286"/>
      <c r="QC475" s="286"/>
      <c r="QD475" s="286"/>
      <c r="QE475" s="286"/>
      <c r="QF475" s="286"/>
      <c r="QG475" s="286"/>
      <c r="QH475" s="286"/>
      <c r="QI475" s="286"/>
      <c r="QJ475" s="286"/>
      <c r="QK475" s="286"/>
      <c r="QL475" s="286"/>
      <c r="QM475" s="286"/>
      <c r="QN475" s="286"/>
      <c r="QO475" s="286"/>
      <c r="QP475" s="286"/>
      <c r="QQ475" s="286"/>
      <c r="QR475" s="286"/>
      <c r="QS475" s="286"/>
      <c r="QT475" s="286"/>
      <c r="QU475" s="286"/>
      <c r="QV475" s="286"/>
      <c r="QW475" s="286"/>
      <c r="QX475" s="286"/>
      <c r="QY475" s="286"/>
      <c r="QZ475" s="286"/>
      <c r="RA475" s="286"/>
      <c r="RB475" s="286"/>
      <c r="RC475" s="286"/>
      <c r="RD475" s="286"/>
      <c r="RE475" s="286"/>
      <c r="RF475" s="286"/>
      <c r="RG475" s="286"/>
      <c r="RH475" s="286"/>
      <c r="RI475" s="286"/>
      <c r="RJ475" s="286"/>
      <c r="RK475" s="286"/>
      <c r="RL475" s="286"/>
      <c r="RM475" s="286"/>
      <c r="RN475" s="286"/>
      <c r="RO475" s="286"/>
      <c r="RP475" s="286"/>
      <c r="RQ475" s="286"/>
      <c r="RR475" s="286"/>
      <c r="RS475" s="286"/>
      <c r="RT475" s="286"/>
      <c r="RU475" s="286"/>
      <c r="RV475" s="286"/>
      <c r="RW475" s="286"/>
      <c r="RX475" s="286"/>
      <c r="RY475" s="286"/>
      <c r="RZ475" s="286"/>
      <c r="SA475" s="286"/>
      <c r="SB475" s="286"/>
      <c r="SC475" s="286"/>
      <c r="SD475" s="286"/>
      <c r="SE475" s="286"/>
      <c r="SF475" s="286"/>
      <c r="SG475" s="286"/>
      <c r="SH475" s="286"/>
      <c r="SI475" s="286"/>
      <c r="SJ475" s="286"/>
      <c r="SK475" s="286"/>
      <c r="SL475" s="286"/>
      <c r="SM475" s="286"/>
      <c r="SN475" s="286"/>
      <c r="SO475" s="286"/>
      <c r="SP475" s="286"/>
      <c r="SQ475" s="286"/>
      <c r="SR475" s="286"/>
      <c r="SS475" s="286"/>
      <c r="ST475" s="286"/>
      <c r="SU475" s="286"/>
      <c r="SV475" s="286"/>
      <c r="SW475" s="286"/>
      <c r="SX475" s="286"/>
      <c r="SY475" s="286"/>
      <c r="SZ475" s="286"/>
      <c r="TA475" s="286"/>
      <c r="TB475" s="286"/>
      <c r="TC475" s="286"/>
      <c r="TD475" s="286"/>
      <c r="TE475" s="286"/>
      <c r="TF475" s="286"/>
      <c r="TG475" s="286"/>
      <c r="TH475" s="286"/>
      <c r="TI475" s="286"/>
      <c r="TJ475" s="286"/>
      <c r="TK475" s="286"/>
      <c r="TL475" s="286"/>
      <c r="TM475" s="286"/>
      <c r="TN475" s="286"/>
      <c r="TO475" s="286"/>
      <c r="TP475" s="286"/>
      <c r="TQ475" s="286"/>
      <c r="TR475" s="286"/>
      <c r="TS475" s="286"/>
      <c r="TT475" s="286"/>
      <c r="TU475" s="286"/>
      <c r="TV475" s="286"/>
      <c r="TW475" s="286"/>
      <c r="TX475" s="286"/>
      <c r="TY475" s="286"/>
      <c r="TZ475" s="286"/>
      <c r="UA475" s="286"/>
      <c r="UB475" s="286"/>
      <c r="UC475" s="286"/>
      <c r="UD475" s="286"/>
      <c r="UE475" s="286"/>
      <c r="UF475" s="286"/>
      <c r="UG475" s="286"/>
      <c r="UH475" s="286"/>
      <c r="UI475" s="286"/>
      <c r="UJ475" s="286"/>
      <c r="UK475" s="286"/>
      <c r="UL475" s="286"/>
      <c r="UM475" s="286"/>
      <c r="UN475" s="286"/>
      <c r="UO475" s="286"/>
      <c r="UP475" s="286"/>
      <c r="UQ475" s="286"/>
      <c r="UR475" s="286"/>
      <c r="US475" s="286"/>
      <c r="UT475" s="286"/>
      <c r="UU475" s="286"/>
      <c r="UV475" s="286"/>
      <c r="UW475" s="286"/>
      <c r="UX475" s="286"/>
      <c r="UY475" s="286"/>
      <c r="UZ475" s="286"/>
      <c r="VA475" s="286"/>
      <c r="VB475" s="286"/>
      <c r="VC475" s="286"/>
      <c r="VD475" s="286"/>
      <c r="VE475" s="286"/>
      <c r="VF475" s="286"/>
      <c r="VG475" s="286"/>
      <c r="VH475" s="286"/>
      <c r="VI475" s="286"/>
      <c r="VJ475" s="286"/>
      <c r="VK475" s="286"/>
      <c r="VL475" s="286"/>
      <c r="VM475" s="286"/>
      <c r="VN475" s="286"/>
      <c r="VO475" s="286"/>
      <c r="VP475" s="286"/>
      <c r="VQ475" s="286"/>
      <c r="VR475" s="286"/>
      <c r="VS475" s="286"/>
      <c r="VT475" s="286"/>
      <c r="VU475" s="286"/>
      <c r="VV475" s="286"/>
      <c r="VW475" s="286"/>
      <c r="VX475" s="286"/>
      <c r="VY475" s="286"/>
      <c r="VZ475" s="286"/>
      <c r="WA475" s="286"/>
      <c r="WB475" s="286"/>
      <c r="WC475" s="286"/>
    </row>
    <row r="476" spans="1:601" s="285" customFormat="1" ht="15">
      <c r="A476" s="1073"/>
      <c r="B476" s="680"/>
      <c r="C476" s="669"/>
      <c r="D476" s="671"/>
      <c r="E476" s="671"/>
      <c r="F476" s="773"/>
      <c r="G476" s="773"/>
      <c r="H476" s="674"/>
      <c r="I476" s="383" t="s">
        <v>501</v>
      </c>
      <c r="J476" s="383" t="s">
        <v>393</v>
      </c>
      <c r="K476" s="315" t="s">
        <v>1125</v>
      </c>
      <c r="L476" s="383" t="s">
        <v>129</v>
      </c>
      <c r="M476" s="288">
        <v>5868900.0599999996</v>
      </c>
      <c r="N476" s="288">
        <v>5868900.0599999996</v>
      </c>
      <c r="O476" s="288"/>
      <c r="P476" s="292"/>
      <c r="Q476" s="288"/>
      <c r="R476" s="297"/>
      <c r="S476" s="530">
        <v>3</v>
      </c>
      <c r="BA476" s="286"/>
      <c r="BB476" s="286"/>
      <c r="BC476" s="286"/>
      <c r="BD476" s="286"/>
      <c r="BE476" s="286"/>
      <c r="BF476" s="286"/>
      <c r="BG476" s="286"/>
      <c r="BH476" s="286"/>
      <c r="BI476" s="286"/>
      <c r="BJ476" s="286"/>
      <c r="BK476" s="286"/>
      <c r="BL476" s="286"/>
      <c r="BM476" s="286"/>
      <c r="BN476" s="286"/>
      <c r="BO476" s="286"/>
      <c r="BP476" s="286"/>
      <c r="BQ476" s="286"/>
      <c r="BR476" s="286"/>
      <c r="BS476" s="286"/>
      <c r="BT476" s="286"/>
      <c r="BU476" s="286"/>
      <c r="BV476" s="286"/>
      <c r="BW476" s="286"/>
      <c r="BX476" s="286"/>
      <c r="BY476" s="286"/>
      <c r="BZ476" s="286"/>
      <c r="CA476" s="286"/>
      <c r="CB476" s="286"/>
      <c r="CC476" s="286"/>
      <c r="CD476" s="286"/>
      <c r="CE476" s="286"/>
      <c r="CF476" s="286"/>
      <c r="CG476" s="286"/>
      <c r="CH476" s="286"/>
      <c r="CI476" s="286"/>
      <c r="CJ476" s="286"/>
      <c r="CK476" s="286"/>
      <c r="CL476" s="286"/>
      <c r="CM476" s="286"/>
      <c r="CN476" s="286"/>
      <c r="CO476" s="286"/>
      <c r="CP476" s="286"/>
      <c r="CQ476" s="286"/>
      <c r="CR476" s="286"/>
      <c r="CS476" s="286"/>
      <c r="CT476" s="286"/>
      <c r="CU476" s="286"/>
      <c r="CV476" s="286"/>
      <c r="CW476" s="286"/>
      <c r="CX476" s="286"/>
      <c r="CY476" s="286"/>
      <c r="CZ476" s="286"/>
      <c r="DA476" s="286"/>
      <c r="DB476" s="286"/>
      <c r="DC476" s="286"/>
      <c r="DD476" s="286"/>
      <c r="DE476" s="286"/>
      <c r="DF476" s="286"/>
      <c r="DG476" s="286"/>
      <c r="DH476" s="286"/>
      <c r="DI476" s="286"/>
      <c r="DJ476" s="286"/>
      <c r="DK476" s="286"/>
      <c r="DL476" s="286"/>
      <c r="DM476" s="286"/>
      <c r="DN476" s="286"/>
      <c r="DO476" s="286"/>
      <c r="DP476" s="286"/>
      <c r="DQ476" s="286"/>
      <c r="DR476" s="286"/>
      <c r="DS476" s="286"/>
      <c r="DT476" s="286"/>
      <c r="DU476" s="286"/>
      <c r="DV476" s="286"/>
      <c r="DW476" s="286"/>
      <c r="DX476" s="286"/>
      <c r="DY476" s="286"/>
      <c r="DZ476" s="286"/>
      <c r="EA476" s="286"/>
      <c r="EB476" s="286"/>
      <c r="EC476" s="286"/>
      <c r="ED476" s="286"/>
      <c r="EE476" s="286"/>
      <c r="EF476" s="286"/>
      <c r="EG476" s="286"/>
      <c r="EH476" s="286"/>
      <c r="EI476" s="286"/>
      <c r="EJ476" s="286"/>
      <c r="EK476" s="286"/>
      <c r="EL476" s="286"/>
      <c r="EM476" s="286"/>
      <c r="EN476" s="286"/>
      <c r="EO476" s="286"/>
      <c r="EP476" s="286"/>
      <c r="EQ476" s="286"/>
      <c r="ER476" s="286"/>
      <c r="ES476" s="286"/>
      <c r="ET476" s="286"/>
      <c r="EU476" s="286"/>
      <c r="EV476" s="286"/>
      <c r="EW476" s="286"/>
      <c r="EX476" s="286"/>
      <c r="EY476" s="286"/>
      <c r="EZ476" s="286"/>
      <c r="FA476" s="286"/>
      <c r="FB476" s="286"/>
      <c r="FC476" s="286"/>
      <c r="FD476" s="286"/>
      <c r="FE476" s="286"/>
      <c r="FF476" s="286"/>
      <c r="FG476" s="286"/>
      <c r="FH476" s="286"/>
      <c r="FI476" s="286"/>
      <c r="FJ476" s="286"/>
      <c r="FK476" s="286"/>
      <c r="FL476" s="286"/>
      <c r="FM476" s="286"/>
      <c r="FN476" s="286"/>
      <c r="FO476" s="286"/>
      <c r="FP476" s="286"/>
      <c r="FQ476" s="286"/>
      <c r="FR476" s="286"/>
      <c r="FS476" s="286"/>
      <c r="FT476" s="286"/>
      <c r="FU476" s="286"/>
      <c r="FV476" s="286"/>
      <c r="FW476" s="286"/>
      <c r="FX476" s="286"/>
      <c r="FY476" s="286"/>
      <c r="FZ476" s="286"/>
      <c r="GA476" s="286"/>
      <c r="GB476" s="286"/>
      <c r="GC476" s="286"/>
      <c r="GD476" s="286"/>
      <c r="GE476" s="286"/>
      <c r="GF476" s="286"/>
      <c r="GG476" s="286"/>
      <c r="GH476" s="286"/>
      <c r="GI476" s="286"/>
      <c r="GJ476" s="286"/>
      <c r="GK476" s="286"/>
      <c r="GL476" s="286"/>
      <c r="GM476" s="286"/>
      <c r="GN476" s="286"/>
      <c r="GO476" s="286"/>
      <c r="GP476" s="286"/>
      <c r="GQ476" s="286"/>
      <c r="GR476" s="286"/>
      <c r="GS476" s="286"/>
      <c r="GT476" s="286"/>
      <c r="GU476" s="286"/>
      <c r="GV476" s="286"/>
      <c r="GW476" s="286"/>
      <c r="GX476" s="286"/>
      <c r="GY476" s="286"/>
      <c r="GZ476" s="286"/>
      <c r="HA476" s="286"/>
      <c r="HB476" s="286"/>
      <c r="HC476" s="286"/>
      <c r="HD476" s="286"/>
      <c r="HE476" s="286"/>
      <c r="HF476" s="286"/>
      <c r="HG476" s="286"/>
      <c r="HH476" s="286"/>
      <c r="HI476" s="286"/>
      <c r="HJ476" s="286"/>
      <c r="HK476" s="286"/>
      <c r="HL476" s="286"/>
      <c r="HM476" s="286"/>
      <c r="HN476" s="286"/>
      <c r="HO476" s="286"/>
      <c r="HP476" s="286"/>
      <c r="HQ476" s="286"/>
      <c r="HR476" s="286"/>
      <c r="HS476" s="286"/>
      <c r="HT476" s="286"/>
      <c r="HU476" s="286"/>
      <c r="HV476" s="286"/>
      <c r="HW476" s="286"/>
      <c r="HX476" s="286"/>
      <c r="HY476" s="286"/>
      <c r="HZ476" s="286"/>
      <c r="IA476" s="286"/>
      <c r="IB476" s="286"/>
      <c r="IC476" s="286"/>
      <c r="ID476" s="286"/>
      <c r="IE476" s="286"/>
      <c r="IF476" s="286"/>
      <c r="IG476" s="286"/>
      <c r="IH476" s="286"/>
      <c r="II476" s="286"/>
      <c r="IJ476" s="286"/>
      <c r="IK476" s="286"/>
      <c r="IL476" s="286"/>
      <c r="IM476" s="286"/>
      <c r="IN476" s="286"/>
      <c r="IO476" s="286"/>
      <c r="IP476" s="286"/>
      <c r="IQ476" s="286"/>
      <c r="IR476" s="286"/>
      <c r="IS476" s="286"/>
      <c r="IT476" s="286"/>
      <c r="IU476" s="286"/>
      <c r="IV476" s="286"/>
      <c r="IW476" s="286"/>
      <c r="IX476" s="286"/>
      <c r="IY476" s="286"/>
      <c r="IZ476" s="286"/>
      <c r="JA476" s="286"/>
      <c r="JB476" s="286"/>
      <c r="JC476" s="286"/>
      <c r="JD476" s="286"/>
      <c r="JE476" s="286"/>
      <c r="JF476" s="286"/>
      <c r="JG476" s="286"/>
      <c r="JH476" s="286"/>
      <c r="JI476" s="286"/>
      <c r="JJ476" s="286"/>
      <c r="JK476" s="286"/>
      <c r="JL476" s="286"/>
      <c r="JM476" s="286"/>
      <c r="JN476" s="286"/>
      <c r="JO476" s="286"/>
      <c r="JP476" s="286"/>
      <c r="JQ476" s="286"/>
      <c r="JR476" s="286"/>
      <c r="JS476" s="286"/>
      <c r="JT476" s="286"/>
      <c r="JU476" s="286"/>
      <c r="JV476" s="286"/>
      <c r="JW476" s="286"/>
      <c r="JX476" s="286"/>
      <c r="JY476" s="286"/>
      <c r="JZ476" s="286"/>
      <c r="KA476" s="286"/>
      <c r="KB476" s="286"/>
      <c r="KC476" s="286"/>
      <c r="KD476" s="286"/>
      <c r="KE476" s="286"/>
      <c r="KF476" s="286"/>
      <c r="KG476" s="286"/>
      <c r="KH476" s="286"/>
      <c r="KI476" s="286"/>
      <c r="KJ476" s="286"/>
      <c r="KK476" s="286"/>
      <c r="KL476" s="286"/>
      <c r="KM476" s="286"/>
      <c r="KN476" s="286"/>
      <c r="KO476" s="286"/>
      <c r="KP476" s="286"/>
      <c r="KQ476" s="286"/>
      <c r="KR476" s="286"/>
      <c r="KS476" s="286"/>
      <c r="KT476" s="286"/>
      <c r="KU476" s="286"/>
      <c r="KV476" s="286"/>
      <c r="KW476" s="286"/>
      <c r="KX476" s="286"/>
      <c r="KY476" s="286"/>
      <c r="KZ476" s="286"/>
      <c r="LA476" s="286"/>
      <c r="LB476" s="286"/>
      <c r="LC476" s="286"/>
      <c r="LD476" s="286"/>
      <c r="LE476" s="286"/>
      <c r="LF476" s="286"/>
      <c r="LG476" s="286"/>
      <c r="LH476" s="286"/>
      <c r="LI476" s="286"/>
      <c r="LJ476" s="286"/>
      <c r="LK476" s="286"/>
      <c r="LL476" s="286"/>
      <c r="LM476" s="286"/>
      <c r="LN476" s="286"/>
      <c r="LO476" s="286"/>
      <c r="LP476" s="286"/>
      <c r="LQ476" s="286"/>
      <c r="LR476" s="286"/>
      <c r="LS476" s="286"/>
      <c r="LT476" s="286"/>
      <c r="LU476" s="286"/>
      <c r="LV476" s="286"/>
      <c r="LW476" s="286"/>
      <c r="LX476" s="286"/>
      <c r="LY476" s="286"/>
      <c r="LZ476" s="286"/>
      <c r="MA476" s="286"/>
      <c r="MB476" s="286"/>
      <c r="MC476" s="286"/>
      <c r="MD476" s="286"/>
      <c r="ME476" s="286"/>
      <c r="MF476" s="286"/>
      <c r="MG476" s="286"/>
      <c r="MH476" s="286"/>
      <c r="MI476" s="286"/>
      <c r="MJ476" s="286"/>
      <c r="MK476" s="286"/>
      <c r="ML476" s="286"/>
      <c r="MM476" s="286"/>
      <c r="MN476" s="286"/>
      <c r="MO476" s="286"/>
      <c r="MP476" s="286"/>
      <c r="MQ476" s="286"/>
      <c r="MR476" s="286"/>
      <c r="MS476" s="286"/>
      <c r="MT476" s="286"/>
      <c r="MU476" s="286"/>
      <c r="MV476" s="286"/>
      <c r="MW476" s="286"/>
      <c r="MX476" s="286"/>
      <c r="MY476" s="286"/>
      <c r="MZ476" s="286"/>
      <c r="NA476" s="286"/>
      <c r="NB476" s="286"/>
      <c r="NC476" s="286"/>
      <c r="ND476" s="286"/>
      <c r="NE476" s="286"/>
      <c r="NF476" s="286"/>
      <c r="NG476" s="286"/>
      <c r="NH476" s="286"/>
      <c r="NI476" s="286"/>
      <c r="NJ476" s="286"/>
      <c r="NK476" s="286"/>
      <c r="NL476" s="286"/>
      <c r="NM476" s="286"/>
      <c r="NN476" s="286"/>
      <c r="NO476" s="286"/>
      <c r="NP476" s="286"/>
      <c r="NQ476" s="286"/>
      <c r="NR476" s="286"/>
      <c r="NS476" s="286"/>
      <c r="NT476" s="286"/>
      <c r="NU476" s="286"/>
      <c r="NV476" s="286"/>
      <c r="NW476" s="286"/>
      <c r="NX476" s="286"/>
      <c r="NY476" s="286"/>
      <c r="NZ476" s="286"/>
      <c r="OA476" s="286"/>
      <c r="OB476" s="286"/>
      <c r="OC476" s="286"/>
      <c r="OD476" s="286"/>
      <c r="OE476" s="286"/>
      <c r="OF476" s="286"/>
      <c r="OG476" s="286"/>
      <c r="OH476" s="286"/>
      <c r="OI476" s="286"/>
      <c r="OJ476" s="286"/>
      <c r="OK476" s="286"/>
      <c r="OL476" s="286"/>
      <c r="OM476" s="286"/>
      <c r="ON476" s="286"/>
      <c r="OO476" s="286"/>
      <c r="OP476" s="286"/>
      <c r="OQ476" s="286"/>
      <c r="OR476" s="286"/>
      <c r="OS476" s="286"/>
      <c r="OT476" s="286"/>
      <c r="OU476" s="286"/>
      <c r="OV476" s="286"/>
      <c r="OW476" s="286"/>
      <c r="OX476" s="286"/>
      <c r="OY476" s="286"/>
      <c r="OZ476" s="286"/>
      <c r="PA476" s="286"/>
      <c r="PB476" s="286"/>
      <c r="PC476" s="286"/>
      <c r="PD476" s="286"/>
      <c r="PE476" s="286"/>
      <c r="PF476" s="286"/>
      <c r="PG476" s="286"/>
      <c r="PH476" s="286"/>
      <c r="PI476" s="286"/>
      <c r="PJ476" s="286"/>
      <c r="PK476" s="286"/>
      <c r="PL476" s="286"/>
      <c r="PM476" s="286"/>
      <c r="PN476" s="286"/>
      <c r="PO476" s="286"/>
      <c r="PP476" s="286"/>
      <c r="PQ476" s="286"/>
      <c r="PR476" s="286"/>
      <c r="PS476" s="286"/>
      <c r="PT476" s="286"/>
      <c r="PU476" s="286"/>
      <c r="PV476" s="286"/>
      <c r="PW476" s="286"/>
      <c r="PX476" s="286"/>
      <c r="PY476" s="286"/>
      <c r="PZ476" s="286"/>
      <c r="QA476" s="286"/>
      <c r="QB476" s="286"/>
      <c r="QC476" s="286"/>
      <c r="QD476" s="286"/>
      <c r="QE476" s="286"/>
      <c r="QF476" s="286"/>
      <c r="QG476" s="286"/>
      <c r="QH476" s="286"/>
      <c r="QI476" s="286"/>
      <c r="QJ476" s="286"/>
      <c r="QK476" s="286"/>
      <c r="QL476" s="286"/>
      <c r="QM476" s="286"/>
      <c r="QN476" s="286"/>
      <c r="QO476" s="286"/>
      <c r="QP476" s="286"/>
      <c r="QQ476" s="286"/>
      <c r="QR476" s="286"/>
      <c r="QS476" s="286"/>
      <c r="QT476" s="286"/>
      <c r="QU476" s="286"/>
      <c r="QV476" s="286"/>
      <c r="QW476" s="286"/>
      <c r="QX476" s="286"/>
      <c r="QY476" s="286"/>
      <c r="QZ476" s="286"/>
      <c r="RA476" s="286"/>
      <c r="RB476" s="286"/>
      <c r="RC476" s="286"/>
      <c r="RD476" s="286"/>
      <c r="RE476" s="286"/>
      <c r="RF476" s="286"/>
      <c r="RG476" s="286"/>
      <c r="RH476" s="286"/>
      <c r="RI476" s="286"/>
      <c r="RJ476" s="286"/>
      <c r="RK476" s="286"/>
      <c r="RL476" s="286"/>
      <c r="RM476" s="286"/>
      <c r="RN476" s="286"/>
      <c r="RO476" s="286"/>
      <c r="RP476" s="286"/>
      <c r="RQ476" s="286"/>
      <c r="RR476" s="286"/>
      <c r="RS476" s="286"/>
      <c r="RT476" s="286"/>
      <c r="RU476" s="286"/>
      <c r="RV476" s="286"/>
      <c r="RW476" s="286"/>
      <c r="RX476" s="286"/>
      <c r="RY476" s="286"/>
      <c r="RZ476" s="286"/>
      <c r="SA476" s="286"/>
      <c r="SB476" s="286"/>
      <c r="SC476" s="286"/>
      <c r="SD476" s="286"/>
      <c r="SE476" s="286"/>
      <c r="SF476" s="286"/>
      <c r="SG476" s="286"/>
      <c r="SH476" s="286"/>
      <c r="SI476" s="286"/>
      <c r="SJ476" s="286"/>
      <c r="SK476" s="286"/>
      <c r="SL476" s="286"/>
      <c r="SM476" s="286"/>
      <c r="SN476" s="286"/>
      <c r="SO476" s="286"/>
      <c r="SP476" s="286"/>
      <c r="SQ476" s="286"/>
      <c r="SR476" s="286"/>
      <c r="SS476" s="286"/>
      <c r="ST476" s="286"/>
      <c r="SU476" s="286"/>
      <c r="SV476" s="286"/>
      <c r="SW476" s="286"/>
      <c r="SX476" s="286"/>
      <c r="SY476" s="286"/>
      <c r="SZ476" s="286"/>
      <c r="TA476" s="286"/>
      <c r="TB476" s="286"/>
      <c r="TC476" s="286"/>
      <c r="TD476" s="286"/>
      <c r="TE476" s="286"/>
      <c r="TF476" s="286"/>
      <c r="TG476" s="286"/>
      <c r="TH476" s="286"/>
      <c r="TI476" s="286"/>
      <c r="TJ476" s="286"/>
      <c r="TK476" s="286"/>
      <c r="TL476" s="286"/>
      <c r="TM476" s="286"/>
      <c r="TN476" s="286"/>
      <c r="TO476" s="286"/>
      <c r="TP476" s="286"/>
      <c r="TQ476" s="286"/>
      <c r="TR476" s="286"/>
      <c r="TS476" s="286"/>
      <c r="TT476" s="286"/>
      <c r="TU476" s="286"/>
      <c r="TV476" s="286"/>
      <c r="TW476" s="286"/>
      <c r="TX476" s="286"/>
      <c r="TY476" s="286"/>
      <c r="TZ476" s="286"/>
      <c r="UA476" s="286"/>
      <c r="UB476" s="286"/>
      <c r="UC476" s="286"/>
      <c r="UD476" s="286"/>
      <c r="UE476" s="286"/>
      <c r="UF476" s="286"/>
      <c r="UG476" s="286"/>
      <c r="UH476" s="286"/>
      <c r="UI476" s="286"/>
      <c r="UJ476" s="286"/>
      <c r="UK476" s="286"/>
      <c r="UL476" s="286"/>
      <c r="UM476" s="286"/>
      <c r="UN476" s="286"/>
      <c r="UO476" s="286"/>
      <c r="UP476" s="286"/>
      <c r="UQ476" s="286"/>
      <c r="UR476" s="286"/>
      <c r="US476" s="286"/>
      <c r="UT476" s="286"/>
      <c r="UU476" s="286"/>
      <c r="UV476" s="286"/>
      <c r="UW476" s="286"/>
      <c r="UX476" s="286"/>
      <c r="UY476" s="286"/>
      <c r="UZ476" s="286"/>
      <c r="VA476" s="286"/>
      <c r="VB476" s="286"/>
      <c r="VC476" s="286"/>
      <c r="VD476" s="286"/>
      <c r="VE476" s="286"/>
      <c r="VF476" s="286"/>
      <c r="VG476" s="286"/>
      <c r="VH476" s="286"/>
      <c r="VI476" s="286"/>
      <c r="VJ476" s="286"/>
      <c r="VK476" s="286"/>
      <c r="VL476" s="286"/>
      <c r="VM476" s="286"/>
      <c r="VN476" s="286"/>
      <c r="VO476" s="286"/>
      <c r="VP476" s="286"/>
      <c r="VQ476" s="286"/>
      <c r="VR476" s="286"/>
      <c r="VS476" s="286"/>
      <c r="VT476" s="286"/>
      <c r="VU476" s="286"/>
      <c r="VV476" s="286"/>
      <c r="VW476" s="286"/>
      <c r="VX476" s="286"/>
      <c r="VY476" s="286"/>
      <c r="VZ476" s="286"/>
      <c r="WA476" s="286"/>
      <c r="WB476" s="286"/>
      <c r="WC476" s="286"/>
    </row>
    <row r="477" spans="1:601" s="285" customFormat="1" ht="15">
      <c r="A477" s="1073"/>
      <c r="B477" s="680"/>
      <c r="C477" s="669"/>
      <c r="D477" s="671"/>
      <c r="E477" s="671"/>
      <c r="F477" s="773"/>
      <c r="G477" s="773"/>
      <c r="H477" s="674"/>
      <c r="I477" s="383" t="s">
        <v>501</v>
      </c>
      <c r="J477" s="383" t="s">
        <v>393</v>
      </c>
      <c r="K477" s="315" t="s">
        <v>1125</v>
      </c>
      <c r="L477" s="383" t="s">
        <v>946</v>
      </c>
      <c r="M477" s="288">
        <v>36333</v>
      </c>
      <c r="N477" s="288">
        <v>36333</v>
      </c>
      <c r="O477" s="288"/>
      <c r="P477" s="292"/>
      <c r="Q477" s="288"/>
      <c r="R477" s="297"/>
      <c r="S477" s="530">
        <v>3</v>
      </c>
      <c r="BA477" s="286"/>
      <c r="BB477" s="286"/>
      <c r="BC477" s="286"/>
      <c r="BD477" s="286"/>
      <c r="BE477" s="286"/>
      <c r="BF477" s="286"/>
      <c r="BG477" s="286"/>
      <c r="BH477" s="286"/>
      <c r="BI477" s="286"/>
      <c r="BJ477" s="286"/>
      <c r="BK477" s="286"/>
      <c r="BL477" s="286"/>
      <c r="BM477" s="286"/>
      <c r="BN477" s="286"/>
      <c r="BO477" s="286"/>
      <c r="BP477" s="286"/>
      <c r="BQ477" s="286"/>
      <c r="BR477" s="286"/>
      <c r="BS477" s="286"/>
      <c r="BT477" s="286"/>
      <c r="BU477" s="286"/>
      <c r="BV477" s="286"/>
      <c r="BW477" s="286"/>
      <c r="BX477" s="286"/>
      <c r="BY477" s="286"/>
      <c r="BZ477" s="286"/>
      <c r="CA477" s="286"/>
      <c r="CB477" s="286"/>
      <c r="CC477" s="286"/>
      <c r="CD477" s="286"/>
      <c r="CE477" s="286"/>
      <c r="CF477" s="286"/>
      <c r="CG477" s="286"/>
      <c r="CH477" s="286"/>
      <c r="CI477" s="286"/>
      <c r="CJ477" s="286"/>
      <c r="CK477" s="286"/>
      <c r="CL477" s="286"/>
      <c r="CM477" s="286"/>
      <c r="CN477" s="286"/>
      <c r="CO477" s="286"/>
      <c r="CP477" s="286"/>
      <c r="CQ477" s="286"/>
      <c r="CR477" s="286"/>
      <c r="CS477" s="286"/>
      <c r="CT477" s="286"/>
      <c r="CU477" s="286"/>
      <c r="CV477" s="286"/>
      <c r="CW477" s="286"/>
      <c r="CX477" s="286"/>
      <c r="CY477" s="286"/>
      <c r="CZ477" s="286"/>
      <c r="DA477" s="286"/>
      <c r="DB477" s="286"/>
      <c r="DC477" s="286"/>
      <c r="DD477" s="286"/>
      <c r="DE477" s="286"/>
      <c r="DF477" s="286"/>
      <c r="DG477" s="286"/>
      <c r="DH477" s="286"/>
      <c r="DI477" s="286"/>
      <c r="DJ477" s="286"/>
      <c r="DK477" s="286"/>
      <c r="DL477" s="286"/>
      <c r="DM477" s="286"/>
      <c r="DN477" s="286"/>
      <c r="DO477" s="286"/>
      <c r="DP477" s="286"/>
      <c r="DQ477" s="286"/>
      <c r="DR477" s="286"/>
      <c r="DS477" s="286"/>
      <c r="DT477" s="286"/>
      <c r="DU477" s="286"/>
      <c r="DV477" s="286"/>
      <c r="DW477" s="286"/>
      <c r="DX477" s="286"/>
      <c r="DY477" s="286"/>
      <c r="DZ477" s="286"/>
      <c r="EA477" s="286"/>
      <c r="EB477" s="286"/>
      <c r="EC477" s="286"/>
      <c r="ED477" s="286"/>
      <c r="EE477" s="286"/>
      <c r="EF477" s="286"/>
      <c r="EG477" s="286"/>
      <c r="EH477" s="286"/>
      <c r="EI477" s="286"/>
      <c r="EJ477" s="286"/>
      <c r="EK477" s="286"/>
      <c r="EL477" s="286"/>
      <c r="EM477" s="286"/>
      <c r="EN477" s="286"/>
      <c r="EO477" s="286"/>
      <c r="EP477" s="286"/>
      <c r="EQ477" s="286"/>
      <c r="ER477" s="286"/>
      <c r="ES477" s="286"/>
      <c r="ET477" s="286"/>
      <c r="EU477" s="286"/>
      <c r="EV477" s="286"/>
      <c r="EW477" s="286"/>
      <c r="EX477" s="286"/>
      <c r="EY477" s="286"/>
      <c r="EZ477" s="286"/>
      <c r="FA477" s="286"/>
      <c r="FB477" s="286"/>
      <c r="FC477" s="286"/>
      <c r="FD477" s="286"/>
      <c r="FE477" s="286"/>
      <c r="FF477" s="286"/>
      <c r="FG477" s="286"/>
      <c r="FH477" s="286"/>
      <c r="FI477" s="286"/>
      <c r="FJ477" s="286"/>
      <c r="FK477" s="286"/>
      <c r="FL477" s="286"/>
      <c r="FM477" s="286"/>
      <c r="FN477" s="286"/>
      <c r="FO477" s="286"/>
      <c r="FP477" s="286"/>
      <c r="FQ477" s="286"/>
      <c r="FR477" s="286"/>
      <c r="FS477" s="286"/>
      <c r="FT477" s="286"/>
      <c r="FU477" s="286"/>
      <c r="FV477" s="286"/>
      <c r="FW477" s="286"/>
      <c r="FX477" s="286"/>
      <c r="FY477" s="286"/>
      <c r="FZ477" s="286"/>
      <c r="GA477" s="286"/>
      <c r="GB477" s="286"/>
      <c r="GC477" s="286"/>
      <c r="GD477" s="286"/>
      <c r="GE477" s="286"/>
      <c r="GF477" s="286"/>
      <c r="GG477" s="286"/>
      <c r="GH477" s="286"/>
      <c r="GI477" s="286"/>
      <c r="GJ477" s="286"/>
      <c r="GK477" s="286"/>
      <c r="GL477" s="286"/>
      <c r="GM477" s="286"/>
      <c r="GN477" s="286"/>
      <c r="GO477" s="286"/>
      <c r="GP477" s="286"/>
      <c r="GQ477" s="286"/>
      <c r="GR477" s="286"/>
      <c r="GS477" s="286"/>
      <c r="GT477" s="286"/>
      <c r="GU477" s="286"/>
      <c r="GV477" s="286"/>
      <c r="GW477" s="286"/>
      <c r="GX477" s="286"/>
      <c r="GY477" s="286"/>
      <c r="GZ477" s="286"/>
      <c r="HA477" s="286"/>
      <c r="HB477" s="286"/>
      <c r="HC477" s="286"/>
      <c r="HD477" s="286"/>
      <c r="HE477" s="286"/>
      <c r="HF477" s="286"/>
      <c r="HG477" s="286"/>
      <c r="HH477" s="286"/>
      <c r="HI477" s="286"/>
      <c r="HJ477" s="286"/>
      <c r="HK477" s="286"/>
      <c r="HL477" s="286"/>
      <c r="HM477" s="286"/>
      <c r="HN477" s="286"/>
      <c r="HO477" s="286"/>
      <c r="HP477" s="286"/>
      <c r="HQ477" s="286"/>
      <c r="HR477" s="286"/>
      <c r="HS477" s="286"/>
      <c r="HT477" s="286"/>
      <c r="HU477" s="286"/>
      <c r="HV477" s="286"/>
      <c r="HW477" s="286"/>
      <c r="HX477" s="286"/>
      <c r="HY477" s="286"/>
      <c r="HZ477" s="286"/>
      <c r="IA477" s="286"/>
      <c r="IB477" s="286"/>
      <c r="IC477" s="286"/>
      <c r="ID477" s="286"/>
      <c r="IE477" s="286"/>
      <c r="IF477" s="286"/>
      <c r="IG477" s="286"/>
      <c r="IH477" s="286"/>
      <c r="II477" s="286"/>
      <c r="IJ477" s="286"/>
      <c r="IK477" s="286"/>
      <c r="IL477" s="286"/>
      <c r="IM477" s="286"/>
      <c r="IN477" s="286"/>
      <c r="IO477" s="286"/>
      <c r="IP477" s="286"/>
      <c r="IQ477" s="286"/>
      <c r="IR477" s="286"/>
      <c r="IS477" s="286"/>
      <c r="IT477" s="286"/>
      <c r="IU477" s="286"/>
      <c r="IV477" s="286"/>
      <c r="IW477" s="286"/>
      <c r="IX477" s="286"/>
      <c r="IY477" s="286"/>
      <c r="IZ477" s="286"/>
      <c r="JA477" s="286"/>
      <c r="JB477" s="286"/>
      <c r="JC477" s="286"/>
      <c r="JD477" s="286"/>
      <c r="JE477" s="286"/>
      <c r="JF477" s="286"/>
      <c r="JG477" s="286"/>
      <c r="JH477" s="286"/>
      <c r="JI477" s="286"/>
      <c r="JJ477" s="286"/>
      <c r="JK477" s="286"/>
      <c r="JL477" s="286"/>
      <c r="JM477" s="286"/>
      <c r="JN477" s="286"/>
      <c r="JO477" s="286"/>
      <c r="JP477" s="286"/>
      <c r="JQ477" s="286"/>
      <c r="JR477" s="286"/>
      <c r="JS477" s="286"/>
      <c r="JT477" s="286"/>
      <c r="JU477" s="286"/>
      <c r="JV477" s="286"/>
      <c r="JW477" s="286"/>
      <c r="JX477" s="286"/>
      <c r="JY477" s="286"/>
      <c r="JZ477" s="286"/>
      <c r="KA477" s="286"/>
      <c r="KB477" s="286"/>
      <c r="KC477" s="286"/>
      <c r="KD477" s="286"/>
      <c r="KE477" s="286"/>
      <c r="KF477" s="286"/>
      <c r="KG477" s="286"/>
      <c r="KH477" s="286"/>
      <c r="KI477" s="286"/>
      <c r="KJ477" s="286"/>
      <c r="KK477" s="286"/>
      <c r="KL477" s="286"/>
      <c r="KM477" s="286"/>
      <c r="KN477" s="286"/>
      <c r="KO477" s="286"/>
      <c r="KP477" s="286"/>
      <c r="KQ477" s="286"/>
      <c r="KR477" s="286"/>
      <c r="KS477" s="286"/>
      <c r="KT477" s="286"/>
      <c r="KU477" s="286"/>
      <c r="KV477" s="286"/>
      <c r="KW477" s="286"/>
      <c r="KX477" s="286"/>
      <c r="KY477" s="286"/>
      <c r="KZ477" s="286"/>
      <c r="LA477" s="286"/>
      <c r="LB477" s="286"/>
      <c r="LC477" s="286"/>
      <c r="LD477" s="286"/>
      <c r="LE477" s="286"/>
      <c r="LF477" s="286"/>
      <c r="LG477" s="286"/>
      <c r="LH477" s="286"/>
      <c r="LI477" s="286"/>
      <c r="LJ477" s="286"/>
      <c r="LK477" s="286"/>
      <c r="LL477" s="286"/>
      <c r="LM477" s="286"/>
      <c r="LN477" s="286"/>
      <c r="LO477" s="286"/>
      <c r="LP477" s="286"/>
      <c r="LQ477" s="286"/>
      <c r="LR477" s="286"/>
      <c r="LS477" s="286"/>
      <c r="LT477" s="286"/>
      <c r="LU477" s="286"/>
      <c r="LV477" s="286"/>
      <c r="LW477" s="286"/>
      <c r="LX477" s="286"/>
      <c r="LY477" s="286"/>
      <c r="LZ477" s="286"/>
      <c r="MA477" s="286"/>
      <c r="MB477" s="286"/>
      <c r="MC477" s="286"/>
      <c r="MD477" s="286"/>
      <c r="ME477" s="286"/>
      <c r="MF477" s="286"/>
      <c r="MG477" s="286"/>
      <c r="MH477" s="286"/>
      <c r="MI477" s="286"/>
      <c r="MJ477" s="286"/>
      <c r="MK477" s="286"/>
      <c r="ML477" s="286"/>
      <c r="MM477" s="286"/>
      <c r="MN477" s="286"/>
      <c r="MO477" s="286"/>
      <c r="MP477" s="286"/>
      <c r="MQ477" s="286"/>
      <c r="MR477" s="286"/>
      <c r="MS477" s="286"/>
      <c r="MT477" s="286"/>
      <c r="MU477" s="286"/>
      <c r="MV477" s="286"/>
      <c r="MW477" s="286"/>
      <c r="MX477" s="286"/>
      <c r="MY477" s="286"/>
      <c r="MZ477" s="286"/>
      <c r="NA477" s="286"/>
      <c r="NB477" s="286"/>
      <c r="NC477" s="286"/>
      <c r="ND477" s="286"/>
      <c r="NE477" s="286"/>
      <c r="NF477" s="286"/>
      <c r="NG477" s="286"/>
      <c r="NH477" s="286"/>
      <c r="NI477" s="286"/>
      <c r="NJ477" s="286"/>
      <c r="NK477" s="286"/>
      <c r="NL477" s="286"/>
      <c r="NM477" s="286"/>
      <c r="NN477" s="286"/>
      <c r="NO477" s="286"/>
      <c r="NP477" s="286"/>
      <c r="NQ477" s="286"/>
      <c r="NR477" s="286"/>
      <c r="NS477" s="286"/>
      <c r="NT477" s="286"/>
      <c r="NU477" s="286"/>
      <c r="NV477" s="286"/>
      <c r="NW477" s="286"/>
      <c r="NX477" s="286"/>
      <c r="NY477" s="286"/>
      <c r="NZ477" s="286"/>
      <c r="OA477" s="286"/>
      <c r="OB477" s="286"/>
      <c r="OC477" s="286"/>
      <c r="OD477" s="286"/>
      <c r="OE477" s="286"/>
      <c r="OF477" s="286"/>
      <c r="OG477" s="286"/>
      <c r="OH477" s="286"/>
      <c r="OI477" s="286"/>
      <c r="OJ477" s="286"/>
      <c r="OK477" s="286"/>
      <c r="OL477" s="286"/>
      <c r="OM477" s="286"/>
      <c r="ON477" s="286"/>
      <c r="OO477" s="286"/>
      <c r="OP477" s="286"/>
      <c r="OQ477" s="286"/>
      <c r="OR477" s="286"/>
      <c r="OS477" s="286"/>
      <c r="OT477" s="286"/>
      <c r="OU477" s="286"/>
      <c r="OV477" s="286"/>
      <c r="OW477" s="286"/>
      <c r="OX477" s="286"/>
      <c r="OY477" s="286"/>
      <c r="OZ477" s="286"/>
      <c r="PA477" s="286"/>
      <c r="PB477" s="286"/>
      <c r="PC477" s="286"/>
      <c r="PD477" s="286"/>
      <c r="PE477" s="286"/>
      <c r="PF477" s="286"/>
      <c r="PG477" s="286"/>
      <c r="PH477" s="286"/>
      <c r="PI477" s="286"/>
      <c r="PJ477" s="286"/>
      <c r="PK477" s="286"/>
      <c r="PL477" s="286"/>
      <c r="PM477" s="286"/>
      <c r="PN477" s="286"/>
      <c r="PO477" s="286"/>
      <c r="PP477" s="286"/>
      <c r="PQ477" s="286"/>
      <c r="PR477" s="286"/>
      <c r="PS477" s="286"/>
      <c r="PT477" s="286"/>
      <c r="PU477" s="286"/>
      <c r="PV477" s="286"/>
      <c r="PW477" s="286"/>
      <c r="PX477" s="286"/>
      <c r="PY477" s="286"/>
      <c r="PZ477" s="286"/>
      <c r="QA477" s="286"/>
      <c r="QB477" s="286"/>
      <c r="QC477" s="286"/>
      <c r="QD477" s="286"/>
      <c r="QE477" s="286"/>
      <c r="QF477" s="286"/>
      <c r="QG477" s="286"/>
      <c r="QH477" s="286"/>
      <c r="QI477" s="286"/>
      <c r="QJ477" s="286"/>
      <c r="QK477" s="286"/>
      <c r="QL477" s="286"/>
      <c r="QM477" s="286"/>
      <c r="QN477" s="286"/>
      <c r="QO477" s="286"/>
      <c r="QP477" s="286"/>
      <c r="QQ477" s="286"/>
      <c r="QR477" s="286"/>
      <c r="QS477" s="286"/>
      <c r="QT477" s="286"/>
      <c r="QU477" s="286"/>
      <c r="QV477" s="286"/>
      <c r="QW477" s="286"/>
      <c r="QX477" s="286"/>
      <c r="QY477" s="286"/>
      <c r="QZ477" s="286"/>
      <c r="RA477" s="286"/>
      <c r="RB477" s="286"/>
      <c r="RC477" s="286"/>
      <c r="RD477" s="286"/>
      <c r="RE477" s="286"/>
      <c r="RF477" s="286"/>
      <c r="RG477" s="286"/>
      <c r="RH477" s="286"/>
      <c r="RI477" s="286"/>
      <c r="RJ477" s="286"/>
      <c r="RK477" s="286"/>
      <c r="RL477" s="286"/>
      <c r="RM477" s="286"/>
      <c r="RN477" s="286"/>
      <c r="RO477" s="286"/>
      <c r="RP477" s="286"/>
      <c r="RQ477" s="286"/>
      <c r="RR477" s="286"/>
      <c r="RS477" s="286"/>
      <c r="RT477" s="286"/>
      <c r="RU477" s="286"/>
      <c r="RV477" s="286"/>
      <c r="RW477" s="286"/>
      <c r="RX477" s="286"/>
      <c r="RY477" s="286"/>
      <c r="RZ477" s="286"/>
      <c r="SA477" s="286"/>
      <c r="SB477" s="286"/>
      <c r="SC477" s="286"/>
      <c r="SD477" s="286"/>
      <c r="SE477" s="286"/>
      <c r="SF477" s="286"/>
      <c r="SG477" s="286"/>
      <c r="SH477" s="286"/>
      <c r="SI477" s="286"/>
      <c r="SJ477" s="286"/>
      <c r="SK477" s="286"/>
      <c r="SL477" s="286"/>
      <c r="SM477" s="286"/>
      <c r="SN477" s="286"/>
      <c r="SO477" s="286"/>
      <c r="SP477" s="286"/>
      <c r="SQ477" s="286"/>
      <c r="SR477" s="286"/>
      <c r="SS477" s="286"/>
      <c r="ST477" s="286"/>
      <c r="SU477" s="286"/>
      <c r="SV477" s="286"/>
      <c r="SW477" s="286"/>
      <c r="SX477" s="286"/>
      <c r="SY477" s="286"/>
      <c r="SZ477" s="286"/>
      <c r="TA477" s="286"/>
      <c r="TB477" s="286"/>
      <c r="TC477" s="286"/>
      <c r="TD477" s="286"/>
      <c r="TE477" s="286"/>
      <c r="TF477" s="286"/>
      <c r="TG477" s="286"/>
      <c r="TH477" s="286"/>
      <c r="TI477" s="286"/>
      <c r="TJ477" s="286"/>
      <c r="TK477" s="286"/>
      <c r="TL477" s="286"/>
      <c r="TM477" s="286"/>
      <c r="TN477" s="286"/>
      <c r="TO477" s="286"/>
      <c r="TP477" s="286"/>
      <c r="TQ477" s="286"/>
      <c r="TR477" s="286"/>
      <c r="TS477" s="286"/>
      <c r="TT477" s="286"/>
      <c r="TU477" s="286"/>
      <c r="TV477" s="286"/>
      <c r="TW477" s="286"/>
      <c r="TX477" s="286"/>
      <c r="TY477" s="286"/>
      <c r="TZ477" s="286"/>
      <c r="UA477" s="286"/>
      <c r="UB477" s="286"/>
      <c r="UC477" s="286"/>
      <c r="UD477" s="286"/>
      <c r="UE477" s="286"/>
      <c r="UF477" s="286"/>
      <c r="UG477" s="286"/>
      <c r="UH477" s="286"/>
      <c r="UI477" s="286"/>
      <c r="UJ477" s="286"/>
      <c r="UK477" s="286"/>
      <c r="UL477" s="286"/>
      <c r="UM477" s="286"/>
      <c r="UN477" s="286"/>
      <c r="UO477" s="286"/>
      <c r="UP477" s="286"/>
      <c r="UQ477" s="286"/>
      <c r="UR477" s="286"/>
      <c r="US477" s="286"/>
      <c r="UT477" s="286"/>
      <c r="UU477" s="286"/>
      <c r="UV477" s="286"/>
      <c r="UW477" s="286"/>
      <c r="UX477" s="286"/>
      <c r="UY477" s="286"/>
      <c r="UZ477" s="286"/>
      <c r="VA477" s="286"/>
      <c r="VB477" s="286"/>
      <c r="VC477" s="286"/>
      <c r="VD477" s="286"/>
      <c r="VE477" s="286"/>
      <c r="VF477" s="286"/>
      <c r="VG477" s="286"/>
      <c r="VH477" s="286"/>
      <c r="VI477" s="286"/>
      <c r="VJ477" s="286"/>
      <c r="VK477" s="286"/>
      <c r="VL477" s="286"/>
      <c r="VM477" s="286"/>
      <c r="VN477" s="286"/>
      <c r="VO477" s="286"/>
      <c r="VP477" s="286"/>
      <c r="VQ477" s="286"/>
      <c r="VR477" s="286"/>
      <c r="VS477" s="286"/>
      <c r="VT477" s="286"/>
      <c r="VU477" s="286"/>
      <c r="VV477" s="286"/>
      <c r="VW477" s="286"/>
      <c r="VX477" s="286"/>
      <c r="VY477" s="286"/>
      <c r="VZ477" s="286"/>
      <c r="WA477" s="286"/>
      <c r="WB477" s="286"/>
      <c r="WC477" s="286"/>
    </row>
    <row r="478" spans="1:601" s="285" customFormat="1" ht="15">
      <c r="A478" s="1073"/>
      <c r="B478" s="680"/>
      <c r="C478" s="669"/>
      <c r="D478" s="671"/>
      <c r="E478" s="671"/>
      <c r="F478" s="773"/>
      <c r="G478" s="773"/>
      <c r="H478" s="674"/>
      <c r="I478" s="383" t="s">
        <v>501</v>
      </c>
      <c r="J478" s="383" t="s">
        <v>393</v>
      </c>
      <c r="K478" s="315" t="s">
        <v>1125</v>
      </c>
      <c r="L478" s="383" t="s">
        <v>135</v>
      </c>
      <c r="M478" s="288">
        <v>691993</v>
      </c>
      <c r="N478" s="288">
        <v>691993</v>
      </c>
      <c r="O478" s="288"/>
      <c r="P478" s="292"/>
      <c r="Q478" s="288"/>
      <c r="R478" s="297"/>
      <c r="S478" s="530">
        <v>3</v>
      </c>
      <c r="BA478" s="286"/>
      <c r="BB478" s="286"/>
      <c r="BC478" s="286"/>
      <c r="BD478" s="286"/>
      <c r="BE478" s="286"/>
      <c r="BF478" s="286"/>
      <c r="BG478" s="286"/>
      <c r="BH478" s="286"/>
      <c r="BI478" s="286"/>
      <c r="BJ478" s="286"/>
      <c r="BK478" s="286"/>
      <c r="BL478" s="286"/>
      <c r="BM478" s="286"/>
      <c r="BN478" s="286"/>
      <c r="BO478" s="286"/>
      <c r="BP478" s="286"/>
      <c r="BQ478" s="286"/>
      <c r="BR478" s="286"/>
      <c r="BS478" s="286"/>
      <c r="BT478" s="286"/>
      <c r="BU478" s="286"/>
      <c r="BV478" s="286"/>
      <c r="BW478" s="286"/>
      <c r="BX478" s="286"/>
      <c r="BY478" s="286"/>
      <c r="BZ478" s="286"/>
      <c r="CA478" s="286"/>
      <c r="CB478" s="286"/>
      <c r="CC478" s="286"/>
      <c r="CD478" s="286"/>
      <c r="CE478" s="286"/>
      <c r="CF478" s="286"/>
      <c r="CG478" s="286"/>
      <c r="CH478" s="286"/>
      <c r="CI478" s="286"/>
      <c r="CJ478" s="286"/>
      <c r="CK478" s="286"/>
      <c r="CL478" s="286"/>
      <c r="CM478" s="286"/>
      <c r="CN478" s="286"/>
      <c r="CO478" s="286"/>
      <c r="CP478" s="286"/>
      <c r="CQ478" s="286"/>
      <c r="CR478" s="286"/>
      <c r="CS478" s="286"/>
      <c r="CT478" s="286"/>
      <c r="CU478" s="286"/>
      <c r="CV478" s="286"/>
      <c r="CW478" s="286"/>
      <c r="CX478" s="286"/>
      <c r="CY478" s="286"/>
      <c r="CZ478" s="286"/>
      <c r="DA478" s="286"/>
      <c r="DB478" s="286"/>
      <c r="DC478" s="286"/>
      <c r="DD478" s="286"/>
      <c r="DE478" s="286"/>
      <c r="DF478" s="286"/>
      <c r="DG478" s="286"/>
      <c r="DH478" s="286"/>
      <c r="DI478" s="286"/>
      <c r="DJ478" s="286"/>
      <c r="DK478" s="286"/>
      <c r="DL478" s="286"/>
      <c r="DM478" s="286"/>
      <c r="DN478" s="286"/>
      <c r="DO478" s="286"/>
      <c r="DP478" s="286"/>
      <c r="DQ478" s="286"/>
      <c r="DR478" s="286"/>
      <c r="DS478" s="286"/>
      <c r="DT478" s="286"/>
      <c r="DU478" s="286"/>
      <c r="DV478" s="286"/>
      <c r="DW478" s="286"/>
      <c r="DX478" s="286"/>
      <c r="DY478" s="286"/>
      <c r="DZ478" s="286"/>
      <c r="EA478" s="286"/>
      <c r="EB478" s="286"/>
      <c r="EC478" s="286"/>
      <c r="ED478" s="286"/>
      <c r="EE478" s="286"/>
      <c r="EF478" s="286"/>
      <c r="EG478" s="286"/>
      <c r="EH478" s="286"/>
      <c r="EI478" s="286"/>
      <c r="EJ478" s="286"/>
      <c r="EK478" s="286"/>
      <c r="EL478" s="286"/>
      <c r="EM478" s="286"/>
      <c r="EN478" s="286"/>
      <c r="EO478" s="286"/>
      <c r="EP478" s="286"/>
      <c r="EQ478" s="286"/>
      <c r="ER478" s="286"/>
      <c r="ES478" s="286"/>
      <c r="ET478" s="286"/>
      <c r="EU478" s="286"/>
      <c r="EV478" s="286"/>
      <c r="EW478" s="286"/>
      <c r="EX478" s="286"/>
      <c r="EY478" s="286"/>
      <c r="EZ478" s="286"/>
      <c r="FA478" s="286"/>
      <c r="FB478" s="286"/>
      <c r="FC478" s="286"/>
      <c r="FD478" s="286"/>
      <c r="FE478" s="286"/>
      <c r="FF478" s="286"/>
      <c r="FG478" s="286"/>
      <c r="FH478" s="286"/>
      <c r="FI478" s="286"/>
      <c r="FJ478" s="286"/>
      <c r="FK478" s="286"/>
      <c r="FL478" s="286"/>
      <c r="FM478" s="286"/>
      <c r="FN478" s="286"/>
      <c r="FO478" s="286"/>
      <c r="FP478" s="286"/>
      <c r="FQ478" s="286"/>
      <c r="FR478" s="286"/>
      <c r="FS478" s="286"/>
      <c r="FT478" s="286"/>
      <c r="FU478" s="286"/>
      <c r="FV478" s="286"/>
      <c r="FW478" s="286"/>
      <c r="FX478" s="286"/>
      <c r="FY478" s="286"/>
      <c r="FZ478" s="286"/>
      <c r="GA478" s="286"/>
      <c r="GB478" s="286"/>
      <c r="GC478" s="286"/>
      <c r="GD478" s="286"/>
      <c r="GE478" s="286"/>
      <c r="GF478" s="286"/>
      <c r="GG478" s="286"/>
      <c r="GH478" s="286"/>
      <c r="GI478" s="286"/>
      <c r="GJ478" s="286"/>
      <c r="GK478" s="286"/>
      <c r="GL478" s="286"/>
      <c r="GM478" s="286"/>
      <c r="GN478" s="286"/>
      <c r="GO478" s="286"/>
      <c r="GP478" s="286"/>
      <c r="GQ478" s="286"/>
      <c r="GR478" s="286"/>
      <c r="GS478" s="286"/>
      <c r="GT478" s="286"/>
      <c r="GU478" s="286"/>
      <c r="GV478" s="286"/>
      <c r="GW478" s="286"/>
      <c r="GX478" s="286"/>
      <c r="GY478" s="286"/>
      <c r="GZ478" s="286"/>
      <c r="HA478" s="286"/>
      <c r="HB478" s="286"/>
      <c r="HC478" s="286"/>
      <c r="HD478" s="286"/>
      <c r="HE478" s="286"/>
      <c r="HF478" s="286"/>
      <c r="HG478" s="286"/>
      <c r="HH478" s="286"/>
      <c r="HI478" s="286"/>
      <c r="HJ478" s="286"/>
      <c r="HK478" s="286"/>
      <c r="HL478" s="286"/>
      <c r="HM478" s="286"/>
      <c r="HN478" s="286"/>
      <c r="HO478" s="286"/>
      <c r="HP478" s="286"/>
      <c r="HQ478" s="286"/>
      <c r="HR478" s="286"/>
      <c r="HS478" s="286"/>
      <c r="HT478" s="286"/>
      <c r="HU478" s="286"/>
      <c r="HV478" s="286"/>
      <c r="HW478" s="286"/>
      <c r="HX478" s="286"/>
      <c r="HY478" s="286"/>
      <c r="HZ478" s="286"/>
      <c r="IA478" s="286"/>
      <c r="IB478" s="286"/>
      <c r="IC478" s="286"/>
      <c r="ID478" s="286"/>
      <c r="IE478" s="286"/>
      <c r="IF478" s="286"/>
      <c r="IG478" s="286"/>
      <c r="IH478" s="286"/>
      <c r="II478" s="286"/>
      <c r="IJ478" s="286"/>
      <c r="IK478" s="286"/>
      <c r="IL478" s="286"/>
      <c r="IM478" s="286"/>
      <c r="IN478" s="286"/>
      <c r="IO478" s="286"/>
      <c r="IP478" s="286"/>
      <c r="IQ478" s="286"/>
      <c r="IR478" s="286"/>
      <c r="IS478" s="286"/>
      <c r="IT478" s="286"/>
      <c r="IU478" s="286"/>
      <c r="IV478" s="286"/>
      <c r="IW478" s="286"/>
      <c r="IX478" s="286"/>
      <c r="IY478" s="286"/>
      <c r="IZ478" s="286"/>
      <c r="JA478" s="286"/>
      <c r="JB478" s="286"/>
      <c r="JC478" s="286"/>
      <c r="JD478" s="286"/>
      <c r="JE478" s="286"/>
      <c r="JF478" s="286"/>
      <c r="JG478" s="286"/>
      <c r="JH478" s="286"/>
      <c r="JI478" s="286"/>
      <c r="JJ478" s="286"/>
      <c r="JK478" s="286"/>
      <c r="JL478" s="286"/>
      <c r="JM478" s="286"/>
      <c r="JN478" s="286"/>
      <c r="JO478" s="286"/>
      <c r="JP478" s="286"/>
      <c r="JQ478" s="286"/>
      <c r="JR478" s="286"/>
      <c r="JS478" s="286"/>
      <c r="JT478" s="286"/>
      <c r="JU478" s="286"/>
      <c r="JV478" s="286"/>
      <c r="JW478" s="286"/>
      <c r="JX478" s="286"/>
      <c r="JY478" s="286"/>
      <c r="JZ478" s="286"/>
      <c r="KA478" s="286"/>
      <c r="KB478" s="286"/>
      <c r="KC478" s="286"/>
      <c r="KD478" s="286"/>
      <c r="KE478" s="286"/>
      <c r="KF478" s="286"/>
      <c r="KG478" s="286"/>
      <c r="KH478" s="286"/>
      <c r="KI478" s="286"/>
      <c r="KJ478" s="286"/>
      <c r="KK478" s="286"/>
      <c r="KL478" s="286"/>
      <c r="KM478" s="286"/>
      <c r="KN478" s="286"/>
      <c r="KO478" s="286"/>
      <c r="KP478" s="286"/>
      <c r="KQ478" s="286"/>
      <c r="KR478" s="286"/>
      <c r="KS478" s="286"/>
      <c r="KT478" s="286"/>
      <c r="KU478" s="286"/>
      <c r="KV478" s="286"/>
      <c r="KW478" s="286"/>
      <c r="KX478" s="286"/>
      <c r="KY478" s="286"/>
      <c r="KZ478" s="286"/>
      <c r="LA478" s="286"/>
      <c r="LB478" s="286"/>
      <c r="LC478" s="286"/>
      <c r="LD478" s="286"/>
      <c r="LE478" s="286"/>
      <c r="LF478" s="286"/>
      <c r="LG478" s="286"/>
      <c r="LH478" s="286"/>
      <c r="LI478" s="286"/>
      <c r="LJ478" s="286"/>
      <c r="LK478" s="286"/>
      <c r="LL478" s="286"/>
      <c r="LM478" s="286"/>
      <c r="LN478" s="286"/>
      <c r="LO478" s="286"/>
      <c r="LP478" s="286"/>
      <c r="LQ478" s="286"/>
      <c r="LR478" s="286"/>
      <c r="LS478" s="286"/>
      <c r="LT478" s="286"/>
      <c r="LU478" s="286"/>
      <c r="LV478" s="286"/>
      <c r="LW478" s="286"/>
      <c r="LX478" s="286"/>
      <c r="LY478" s="286"/>
      <c r="LZ478" s="286"/>
      <c r="MA478" s="286"/>
      <c r="MB478" s="286"/>
      <c r="MC478" s="286"/>
      <c r="MD478" s="286"/>
      <c r="ME478" s="286"/>
      <c r="MF478" s="286"/>
      <c r="MG478" s="286"/>
      <c r="MH478" s="286"/>
      <c r="MI478" s="286"/>
      <c r="MJ478" s="286"/>
      <c r="MK478" s="286"/>
      <c r="ML478" s="286"/>
      <c r="MM478" s="286"/>
      <c r="MN478" s="286"/>
      <c r="MO478" s="286"/>
      <c r="MP478" s="286"/>
      <c r="MQ478" s="286"/>
      <c r="MR478" s="286"/>
      <c r="MS478" s="286"/>
      <c r="MT478" s="286"/>
      <c r="MU478" s="286"/>
      <c r="MV478" s="286"/>
      <c r="MW478" s="286"/>
      <c r="MX478" s="286"/>
      <c r="MY478" s="286"/>
      <c r="MZ478" s="286"/>
      <c r="NA478" s="286"/>
      <c r="NB478" s="286"/>
      <c r="NC478" s="286"/>
      <c r="ND478" s="286"/>
      <c r="NE478" s="286"/>
      <c r="NF478" s="286"/>
      <c r="NG478" s="286"/>
      <c r="NH478" s="286"/>
      <c r="NI478" s="286"/>
      <c r="NJ478" s="286"/>
      <c r="NK478" s="286"/>
      <c r="NL478" s="286"/>
      <c r="NM478" s="286"/>
      <c r="NN478" s="286"/>
      <c r="NO478" s="286"/>
      <c r="NP478" s="286"/>
      <c r="NQ478" s="286"/>
      <c r="NR478" s="286"/>
      <c r="NS478" s="286"/>
      <c r="NT478" s="286"/>
      <c r="NU478" s="286"/>
      <c r="NV478" s="286"/>
      <c r="NW478" s="286"/>
      <c r="NX478" s="286"/>
      <c r="NY478" s="286"/>
      <c r="NZ478" s="286"/>
      <c r="OA478" s="286"/>
      <c r="OB478" s="286"/>
      <c r="OC478" s="286"/>
      <c r="OD478" s="286"/>
      <c r="OE478" s="286"/>
      <c r="OF478" s="286"/>
      <c r="OG478" s="286"/>
      <c r="OH478" s="286"/>
      <c r="OI478" s="286"/>
      <c r="OJ478" s="286"/>
      <c r="OK478" s="286"/>
      <c r="OL478" s="286"/>
      <c r="OM478" s="286"/>
      <c r="ON478" s="286"/>
      <c r="OO478" s="286"/>
      <c r="OP478" s="286"/>
      <c r="OQ478" s="286"/>
      <c r="OR478" s="286"/>
      <c r="OS478" s="286"/>
      <c r="OT478" s="286"/>
      <c r="OU478" s="286"/>
      <c r="OV478" s="286"/>
      <c r="OW478" s="286"/>
      <c r="OX478" s="286"/>
      <c r="OY478" s="286"/>
      <c r="OZ478" s="286"/>
      <c r="PA478" s="286"/>
      <c r="PB478" s="286"/>
      <c r="PC478" s="286"/>
      <c r="PD478" s="286"/>
      <c r="PE478" s="286"/>
      <c r="PF478" s="286"/>
      <c r="PG478" s="286"/>
      <c r="PH478" s="286"/>
      <c r="PI478" s="286"/>
      <c r="PJ478" s="286"/>
      <c r="PK478" s="286"/>
      <c r="PL478" s="286"/>
      <c r="PM478" s="286"/>
      <c r="PN478" s="286"/>
      <c r="PO478" s="286"/>
      <c r="PP478" s="286"/>
      <c r="PQ478" s="286"/>
      <c r="PR478" s="286"/>
      <c r="PS478" s="286"/>
      <c r="PT478" s="286"/>
      <c r="PU478" s="286"/>
      <c r="PV478" s="286"/>
      <c r="PW478" s="286"/>
      <c r="PX478" s="286"/>
      <c r="PY478" s="286"/>
      <c r="PZ478" s="286"/>
      <c r="QA478" s="286"/>
      <c r="QB478" s="286"/>
      <c r="QC478" s="286"/>
      <c r="QD478" s="286"/>
      <c r="QE478" s="286"/>
      <c r="QF478" s="286"/>
      <c r="QG478" s="286"/>
      <c r="QH478" s="286"/>
      <c r="QI478" s="286"/>
      <c r="QJ478" s="286"/>
      <c r="QK478" s="286"/>
      <c r="QL478" s="286"/>
      <c r="QM478" s="286"/>
      <c r="QN478" s="286"/>
      <c r="QO478" s="286"/>
      <c r="QP478" s="286"/>
      <c r="QQ478" s="286"/>
      <c r="QR478" s="286"/>
      <c r="QS478" s="286"/>
      <c r="QT478" s="286"/>
      <c r="QU478" s="286"/>
      <c r="QV478" s="286"/>
      <c r="QW478" s="286"/>
      <c r="QX478" s="286"/>
      <c r="QY478" s="286"/>
      <c r="QZ478" s="286"/>
      <c r="RA478" s="286"/>
      <c r="RB478" s="286"/>
      <c r="RC478" s="286"/>
      <c r="RD478" s="286"/>
      <c r="RE478" s="286"/>
      <c r="RF478" s="286"/>
      <c r="RG478" s="286"/>
      <c r="RH478" s="286"/>
      <c r="RI478" s="286"/>
      <c r="RJ478" s="286"/>
      <c r="RK478" s="286"/>
      <c r="RL478" s="286"/>
      <c r="RM478" s="286"/>
      <c r="RN478" s="286"/>
      <c r="RO478" s="286"/>
      <c r="RP478" s="286"/>
      <c r="RQ478" s="286"/>
      <c r="RR478" s="286"/>
      <c r="RS478" s="286"/>
      <c r="RT478" s="286"/>
      <c r="RU478" s="286"/>
      <c r="RV478" s="286"/>
      <c r="RW478" s="286"/>
      <c r="RX478" s="286"/>
      <c r="RY478" s="286"/>
      <c r="RZ478" s="286"/>
      <c r="SA478" s="286"/>
      <c r="SB478" s="286"/>
      <c r="SC478" s="286"/>
      <c r="SD478" s="286"/>
      <c r="SE478" s="286"/>
      <c r="SF478" s="286"/>
      <c r="SG478" s="286"/>
      <c r="SH478" s="286"/>
      <c r="SI478" s="286"/>
      <c r="SJ478" s="286"/>
      <c r="SK478" s="286"/>
      <c r="SL478" s="286"/>
      <c r="SM478" s="286"/>
      <c r="SN478" s="286"/>
      <c r="SO478" s="286"/>
      <c r="SP478" s="286"/>
      <c r="SQ478" s="286"/>
      <c r="SR478" s="286"/>
      <c r="SS478" s="286"/>
      <c r="ST478" s="286"/>
      <c r="SU478" s="286"/>
      <c r="SV478" s="286"/>
      <c r="SW478" s="286"/>
      <c r="SX478" s="286"/>
      <c r="SY478" s="286"/>
      <c r="SZ478" s="286"/>
      <c r="TA478" s="286"/>
      <c r="TB478" s="286"/>
      <c r="TC478" s="286"/>
      <c r="TD478" s="286"/>
      <c r="TE478" s="286"/>
      <c r="TF478" s="286"/>
      <c r="TG478" s="286"/>
      <c r="TH478" s="286"/>
      <c r="TI478" s="286"/>
      <c r="TJ478" s="286"/>
      <c r="TK478" s="286"/>
      <c r="TL478" s="286"/>
      <c r="TM478" s="286"/>
      <c r="TN478" s="286"/>
      <c r="TO478" s="286"/>
      <c r="TP478" s="286"/>
      <c r="TQ478" s="286"/>
      <c r="TR478" s="286"/>
      <c r="TS478" s="286"/>
      <c r="TT478" s="286"/>
      <c r="TU478" s="286"/>
      <c r="TV478" s="286"/>
      <c r="TW478" s="286"/>
      <c r="TX478" s="286"/>
      <c r="TY478" s="286"/>
      <c r="TZ478" s="286"/>
      <c r="UA478" s="286"/>
      <c r="UB478" s="286"/>
      <c r="UC478" s="286"/>
      <c r="UD478" s="286"/>
      <c r="UE478" s="286"/>
      <c r="UF478" s="286"/>
      <c r="UG478" s="286"/>
      <c r="UH478" s="286"/>
      <c r="UI478" s="286"/>
      <c r="UJ478" s="286"/>
      <c r="UK478" s="286"/>
      <c r="UL478" s="286"/>
      <c r="UM478" s="286"/>
      <c r="UN478" s="286"/>
      <c r="UO478" s="286"/>
      <c r="UP478" s="286"/>
      <c r="UQ478" s="286"/>
      <c r="UR478" s="286"/>
      <c r="US478" s="286"/>
      <c r="UT478" s="286"/>
      <c r="UU478" s="286"/>
      <c r="UV478" s="286"/>
      <c r="UW478" s="286"/>
      <c r="UX478" s="286"/>
      <c r="UY478" s="286"/>
      <c r="UZ478" s="286"/>
      <c r="VA478" s="286"/>
      <c r="VB478" s="286"/>
      <c r="VC478" s="286"/>
      <c r="VD478" s="286"/>
      <c r="VE478" s="286"/>
      <c r="VF478" s="286"/>
      <c r="VG478" s="286"/>
      <c r="VH478" s="286"/>
      <c r="VI478" s="286"/>
      <c r="VJ478" s="286"/>
      <c r="VK478" s="286"/>
      <c r="VL478" s="286"/>
      <c r="VM478" s="286"/>
      <c r="VN478" s="286"/>
      <c r="VO478" s="286"/>
      <c r="VP478" s="286"/>
      <c r="VQ478" s="286"/>
      <c r="VR478" s="286"/>
      <c r="VS478" s="286"/>
      <c r="VT478" s="286"/>
      <c r="VU478" s="286"/>
      <c r="VV478" s="286"/>
      <c r="VW478" s="286"/>
      <c r="VX478" s="286"/>
      <c r="VY478" s="286"/>
      <c r="VZ478" s="286"/>
      <c r="WA478" s="286"/>
      <c r="WB478" s="286"/>
      <c r="WC478" s="286"/>
    </row>
    <row r="479" spans="1:601" s="285" customFormat="1" ht="15">
      <c r="A479" s="1073"/>
      <c r="B479" s="680"/>
      <c r="C479" s="669"/>
      <c r="D479" s="671"/>
      <c r="E479" s="671"/>
      <c r="F479" s="773"/>
      <c r="G479" s="773"/>
      <c r="H479" s="674"/>
      <c r="I479" s="383" t="s">
        <v>501</v>
      </c>
      <c r="J479" s="383" t="s">
        <v>393</v>
      </c>
      <c r="K479" s="315" t="s">
        <v>1125</v>
      </c>
      <c r="L479" s="383" t="s">
        <v>158</v>
      </c>
      <c r="M479" s="288">
        <v>52795</v>
      </c>
      <c r="N479" s="288">
        <v>52795</v>
      </c>
      <c r="O479" s="288"/>
      <c r="P479" s="292"/>
      <c r="Q479" s="288"/>
      <c r="R479" s="297"/>
      <c r="S479" s="530">
        <v>3</v>
      </c>
      <c r="BA479" s="286"/>
      <c r="BB479" s="286"/>
      <c r="BC479" s="286"/>
      <c r="BD479" s="286"/>
      <c r="BE479" s="286"/>
      <c r="BF479" s="286"/>
      <c r="BG479" s="286"/>
      <c r="BH479" s="286"/>
      <c r="BI479" s="286"/>
      <c r="BJ479" s="286"/>
      <c r="BK479" s="286"/>
      <c r="BL479" s="286"/>
      <c r="BM479" s="286"/>
      <c r="BN479" s="286"/>
      <c r="BO479" s="286"/>
      <c r="BP479" s="286"/>
      <c r="BQ479" s="286"/>
      <c r="BR479" s="286"/>
      <c r="BS479" s="286"/>
      <c r="BT479" s="286"/>
      <c r="BU479" s="286"/>
      <c r="BV479" s="286"/>
      <c r="BW479" s="286"/>
      <c r="BX479" s="286"/>
      <c r="BY479" s="286"/>
      <c r="BZ479" s="286"/>
      <c r="CA479" s="286"/>
      <c r="CB479" s="286"/>
      <c r="CC479" s="286"/>
      <c r="CD479" s="286"/>
      <c r="CE479" s="286"/>
      <c r="CF479" s="286"/>
      <c r="CG479" s="286"/>
      <c r="CH479" s="286"/>
      <c r="CI479" s="286"/>
      <c r="CJ479" s="286"/>
      <c r="CK479" s="286"/>
      <c r="CL479" s="286"/>
      <c r="CM479" s="286"/>
      <c r="CN479" s="286"/>
      <c r="CO479" s="286"/>
      <c r="CP479" s="286"/>
      <c r="CQ479" s="286"/>
      <c r="CR479" s="286"/>
      <c r="CS479" s="286"/>
      <c r="CT479" s="286"/>
      <c r="CU479" s="286"/>
      <c r="CV479" s="286"/>
      <c r="CW479" s="286"/>
      <c r="CX479" s="286"/>
      <c r="CY479" s="286"/>
      <c r="CZ479" s="286"/>
      <c r="DA479" s="286"/>
      <c r="DB479" s="286"/>
      <c r="DC479" s="286"/>
      <c r="DD479" s="286"/>
      <c r="DE479" s="286"/>
      <c r="DF479" s="286"/>
      <c r="DG479" s="286"/>
      <c r="DH479" s="286"/>
      <c r="DI479" s="286"/>
      <c r="DJ479" s="286"/>
      <c r="DK479" s="286"/>
      <c r="DL479" s="286"/>
      <c r="DM479" s="286"/>
      <c r="DN479" s="286"/>
      <c r="DO479" s="286"/>
      <c r="DP479" s="286"/>
      <c r="DQ479" s="286"/>
      <c r="DR479" s="286"/>
      <c r="DS479" s="286"/>
      <c r="DT479" s="286"/>
      <c r="DU479" s="286"/>
      <c r="DV479" s="286"/>
      <c r="DW479" s="286"/>
      <c r="DX479" s="286"/>
      <c r="DY479" s="286"/>
      <c r="DZ479" s="286"/>
      <c r="EA479" s="286"/>
      <c r="EB479" s="286"/>
      <c r="EC479" s="286"/>
      <c r="ED479" s="286"/>
      <c r="EE479" s="286"/>
      <c r="EF479" s="286"/>
      <c r="EG479" s="286"/>
      <c r="EH479" s="286"/>
      <c r="EI479" s="286"/>
      <c r="EJ479" s="286"/>
      <c r="EK479" s="286"/>
      <c r="EL479" s="286"/>
      <c r="EM479" s="286"/>
      <c r="EN479" s="286"/>
      <c r="EO479" s="286"/>
      <c r="EP479" s="286"/>
      <c r="EQ479" s="286"/>
      <c r="ER479" s="286"/>
      <c r="ES479" s="286"/>
      <c r="ET479" s="286"/>
      <c r="EU479" s="286"/>
      <c r="EV479" s="286"/>
      <c r="EW479" s="286"/>
      <c r="EX479" s="286"/>
      <c r="EY479" s="286"/>
      <c r="EZ479" s="286"/>
      <c r="FA479" s="286"/>
      <c r="FB479" s="286"/>
      <c r="FC479" s="286"/>
      <c r="FD479" s="286"/>
      <c r="FE479" s="286"/>
      <c r="FF479" s="286"/>
      <c r="FG479" s="286"/>
      <c r="FH479" s="286"/>
      <c r="FI479" s="286"/>
      <c r="FJ479" s="286"/>
      <c r="FK479" s="286"/>
      <c r="FL479" s="286"/>
      <c r="FM479" s="286"/>
      <c r="FN479" s="286"/>
      <c r="FO479" s="286"/>
      <c r="FP479" s="286"/>
      <c r="FQ479" s="286"/>
      <c r="FR479" s="286"/>
      <c r="FS479" s="286"/>
      <c r="FT479" s="286"/>
      <c r="FU479" s="286"/>
      <c r="FV479" s="286"/>
      <c r="FW479" s="286"/>
      <c r="FX479" s="286"/>
      <c r="FY479" s="286"/>
      <c r="FZ479" s="286"/>
      <c r="GA479" s="286"/>
      <c r="GB479" s="286"/>
      <c r="GC479" s="286"/>
      <c r="GD479" s="286"/>
      <c r="GE479" s="286"/>
      <c r="GF479" s="286"/>
      <c r="GG479" s="286"/>
      <c r="GH479" s="286"/>
      <c r="GI479" s="286"/>
      <c r="GJ479" s="286"/>
      <c r="GK479" s="286"/>
      <c r="GL479" s="286"/>
      <c r="GM479" s="286"/>
      <c r="GN479" s="286"/>
      <c r="GO479" s="286"/>
      <c r="GP479" s="286"/>
      <c r="GQ479" s="286"/>
      <c r="GR479" s="286"/>
      <c r="GS479" s="286"/>
      <c r="GT479" s="286"/>
      <c r="GU479" s="286"/>
      <c r="GV479" s="286"/>
      <c r="GW479" s="286"/>
      <c r="GX479" s="286"/>
      <c r="GY479" s="286"/>
      <c r="GZ479" s="286"/>
      <c r="HA479" s="286"/>
      <c r="HB479" s="286"/>
      <c r="HC479" s="286"/>
      <c r="HD479" s="286"/>
      <c r="HE479" s="286"/>
      <c r="HF479" s="286"/>
      <c r="HG479" s="286"/>
      <c r="HH479" s="286"/>
      <c r="HI479" s="286"/>
      <c r="HJ479" s="286"/>
      <c r="HK479" s="286"/>
      <c r="HL479" s="286"/>
      <c r="HM479" s="286"/>
      <c r="HN479" s="286"/>
      <c r="HO479" s="286"/>
      <c r="HP479" s="286"/>
      <c r="HQ479" s="286"/>
      <c r="HR479" s="286"/>
      <c r="HS479" s="286"/>
      <c r="HT479" s="286"/>
      <c r="HU479" s="286"/>
      <c r="HV479" s="286"/>
      <c r="HW479" s="286"/>
      <c r="HX479" s="286"/>
      <c r="HY479" s="286"/>
      <c r="HZ479" s="286"/>
      <c r="IA479" s="286"/>
      <c r="IB479" s="286"/>
      <c r="IC479" s="286"/>
      <c r="ID479" s="286"/>
      <c r="IE479" s="286"/>
      <c r="IF479" s="286"/>
      <c r="IG479" s="286"/>
      <c r="IH479" s="286"/>
      <c r="II479" s="286"/>
      <c r="IJ479" s="286"/>
      <c r="IK479" s="286"/>
      <c r="IL479" s="286"/>
      <c r="IM479" s="286"/>
      <c r="IN479" s="286"/>
      <c r="IO479" s="286"/>
      <c r="IP479" s="286"/>
      <c r="IQ479" s="286"/>
      <c r="IR479" s="286"/>
      <c r="IS479" s="286"/>
      <c r="IT479" s="286"/>
      <c r="IU479" s="286"/>
      <c r="IV479" s="286"/>
      <c r="IW479" s="286"/>
      <c r="IX479" s="286"/>
      <c r="IY479" s="286"/>
      <c r="IZ479" s="286"/>
      <c r="JA479" s="286"/>
      <c r="JB479" s="286"/>
      <c r="JC479" s="286"/>
      <c r="JD479" s="286"/>
      <c r="JE479" s="286"/>
      <c r="JF479" s="286"/>
      <c r="JG479" s="286"/>
      <c r="JH479" s="286"/>
      <c r="JI479" s="286"/>
      <c r="JJ479" s="286"/>
      <c r="JK479" s="286"/>
      <c r="JL479" s="286"/>
      <c r="JM479" s="286"/>
      <c r="JN479" s="286"/>
      <c r="JO479" s="286"/>
      <c r="JP479" s="286"/>
      <c r="JQ479" s="286"/>
      <c r="JR479" s="286"/>
      <c r="JS479" s="286"/>
      <c r="JT479" s="286"/>
      <c r="JU479" s="286"/>
      <c r="JV479" s="286"/>
      <c r="JW479" s="286"/>
      <c r="JX479" s="286"/>
      <c r="JY479" s="286"/>
      <c r="JZ479" s="286"/>
      <c r="KA479" s="286"/>
      <c r="KB479" s="286"/>
      <c r="KC479" s="286"/>
      <c r="KD479" s="286"/>
      <c r="KE479" s="286"/>
      <c r="KF479" s="286"/>
      <c r="KG479" s="286"/>
      <c r="KH479" s="286"/>
      <c r="KI479" s="286"/>
      <c r="KJ479" s="286"/>
      <c r="KK479" s="286"/>
      <c r="KL479" s="286"/>
      <c r="KM479" s="286"/>
      <c r="KN479" s="286"/>
      <c r="KO479" s="286"/>
      <c r="KP479" s="286"/>
      <c r="KQ479" s="286"/>
      <c r="KR479" s="286"/>
      <c r="KS479" s="286"/>
      <c r="KT479" s="286"/>
      <c r="KU479" s="286"/>
      <c r="KV479" s="286"/>
      <c r="KW479" s="286"/>
      <c r="KX479" s="286"/>
      <c r="KY479" s="286"/>
      <c r="KZ479" s="286"/>
      <c r="LA479" s="286"/>
      <c r="LB479" s="286"/>
      <c r="LC479" s="286"/>
      <c r="LD479" s="286"/>
      <c r="LE479" s="286"/>
      <c r="LF479" s="286"/>
      <c r="LG479" s="286"/>
      <c r="LH479" s="286"/>
      <c r="LI479" s="286"/>
      <c r="LJ479" s="286"/>
      <c r="LK479" s="286"/>
      <c r="LL479" s="286"/>
      <c r="LM479" s="286"/>
      <c r="LN479" s="286"/>
      <c r="LO479" s="286"/>
      <c r="LP479" s="286"/>
      <c r="LQ479" s="286"/>
      <c r="LR479" s="286"/>
      <c r="LS479" s="286"/>
      <c r="LT479" s="286"/>
      <c r="LU479" s="286"/>
      <c r="LV479" s="286"/>
      <c r="LW479" s="286"/>
      <c r="LX479" s="286"/>
      <c r="LY479" s="286"/>
      <c r="LZ479" s="286"/>
      <c r="MA479" s="286"/>
      <c r="MB479" s="286"/>
      <c r="MC479" s="286"/>
      <c r="MD479" s="286"/>
      <c r="ME479" s="286"/>
      <c r="MF479" s="286"/>
      <c r="MG479" s="286"/>
      <c r="MH479" s="286"/>
      <c r="MI479" s="286"/>
      <c r="MJ479" s="286"/>
      <c r="MK479" s="286"/>
      <c r="ML479" s="286"/>
      <c r="MM479" s="286"/>
      <c r="MN479" s="286"/>
      <c r="MO479" s="286"/>
      <c r="MP479" s="286"/>
      <c r="MQ479" s="286"/>
      <c r="MR479" s="286"/>
      <c r="MS479" s="286"/>
      <c r="MT479" s="286"/>
      <c r="MU479" s="286"/>
      <c r="MV479" s="286"/>
      <c r="MW479" s="286"/>
      <c r="MX479" s="286"/>
      <c r="MY479" s="286"/>
      <c r="MZ479" s="286"/>
      <c r="NA479" s="286"/>
      <c r="NB479" s="286"/>
      <c r="NC479" s="286"/>
      <c r="ND479" s="286"/>
      <c r="NE479" s="286"/>
      <c r="NF479" s="286"/>
      <c r="NG479" s="286"/>
      <c r="NH479" s="286"/>
      <c r="NI479" s="286"/>
      <c r="NJ479" s="286"/>
      <c r="NK479" s="286"/>
      <c r="NL479" s="286"/>
      <c r="NM479" s="286"/>
      <c r="NN479" s="286"/>
      <c r="NO479" s="286"/>
      <c r="NP479" s="286"/>
      <c r="NQ479" s="286"/>
      <c r="NR479" s="286"/>
      <c r="NS479" s="286"/>
      <c r="NT479" s="286"/>
      <c r="NU479" s="286"/>
      <c r="NV479" s="286"/>
      <c r="NW479" s="286"/>
      <c r="NX479" s="286"/>
      <c r="NY479" s="286"/>
      <c r="NZ479" s="286"/>
      <c r="OA479" s="286"/>
      <c r="OB479" s="286"/>
      <c r="OC479" s="286"/>
      <c r="OD479" s="286"/>
      <c r="OE479" s="286"/>
      <c r="OF479" s="286"/>
      <c r="OG479" s="286"/>
      <c r="OH479" s="286"/>
      <c r="OI479" s="286"/>
      <c r="OJ479" s="286"/>
      <c r="OK479" s="286"/>
      <c r="OL479" s="286"/>
      <c r="OM479" s="286"/>
      <c r="ON479" s="286"/>
      <c r="OO479" s="286"/>
      <c r="OP479" s="286"/>
      <c r="OQ479" s="286"/>
      <c r="OR479" s="286"/>
      <c r="OS479" s="286"/>
      <c r="OT479" s="286"/>
      <c r="OU479" s="286"/>
      <c r="OV479" s="286"/>
      <c r="OW479" s="286"/>
      <c r="OX479" s="286"/>
      <c r="OY479" s="286"/>
      <c r="OZ479" s="286"/>
      <c r="PA479" s="286"/>
      <c r="PB479" s="286"/>
      <c r="PC479" s="286"/>
      <c r="PD479" s="286"/>
      <c r="PE479" s="286"/>
      <c r="PF479" s="286"/>
      <c r="PG479" s="286"/>
      <c r="PH479" s="286"/>
      <c r="PI479" s="286"/>
      <c r="PJ479" s="286"/>
      <c r="PK479" s="286"/>
      <c r="PL479" s="286"/>
      <c r="PM479" s="286"/>
      <c r="PN479" s="286"/>
      <c r="PO479" s="286"/>
      <c r="PP479" s="286"/>
      <c r="PQ479" s="286"/>
      <c r="PR479" s="286"/>
      <c r="PS479" s="286"/>
      <c r="PT479" s="286"/>
      <c r="PU479" s="286"/>
      <c r="PV479" s="286"/>
      <c r="PW479" s="286"/>
      <c r="PX479" s="286"/>
      <c r="PY479" s="286"/>
      <c r="PZ479" s="286"/>
      <c r="QA479" s="286"/>
      <c r="QB479" s="286"/>
      <c r="QC479" s="286"/>
      <c r="QD479" s="286"/>
      <c r="QE479" s="286"/>
      <c r="QF479" s="286"/>
      <c r="QG479" s="286"/>
      <c r="QH479" s="286"/>
      <c r="QI479" s="286"/>
      <c r="QJ479" s="286"/>
      <c r="QK479" s="286"/>
      <c r="QL479" s="286"/>
      <c r="QM479" s="286"/>
      <c r="QN479" s="286"/>
      <c r="QO479" s="286"/>
      <c r="QP479" s="286"/>
      <c r="QQ479" s="286"/>
      <c r="QR479" s="286"/>
      <c r="QS479" s="286"/>
      <c r="QT479" s="286"/>
      <c r="QU479" s="286"/>
      <c r="QV479" s="286"/>
      <c r="QW479" s="286"/>
      <c r="QX479" s="286"/>
      <c r="QY479" s="286"/>
      <c r="QZ479" s="286"/>
      <c r="RA479" s="286"/>
      <c r="RB479" s="286"/>
      <c r="RC479" s="286"/>
      <c r="RD479" s="286"/>
      <c r="RE479" s="286"/>
      <c r="RF479" s="286"/>
      <c r="RG479" s="286"/>
      <c r="RH479" s="286"/>
      <c r="RI479" s="286"/>
      <c r="RJ479" s="286"/>
      <c r="RK479" s="286"/>
      <c r="RL479" s="286"/>
      <c r="RM479" s="286"/>
      <c r="RN479" s="286"/>
      <c r="RO479" s="286"/>
      <c r="RP479" s="286"/>
      <c r="RQ479" s="286"/>
      <c r="RR479" s="286"/>
      <c r="RS479" s="286"/>
      <c r="RT479" s="286"/>
      <c r="RU479" s="286"/>
      <c r="RV479" s="286"/>
      <c r="RW479" s="286"/>
      <c r="RX479" s="286"/>
      <c r="RY479" s="286"/>
      <c r="RZ479" s="286"/>
      <c r="SA479" s="286"/>
      <c r="SB479" s="286"/>
      <c r="SC479" s="286"/>
      <c r="SD479" s="286"/>
      <c r="SE479" s="286"/>
      <c r="SF479" s="286"/>
      <c r="SG479" s="286"/>
      <c r="SH479" s="286"/>
      <c r="SI479" s="286"/>
      <c r="SJ479" s="286"/>
      <c r="SK479" s="286"/>
      <c r="SL479" s="286"/>
      <c r="SM479" s="286"/>
      <c r="SN479" s="286"/>
      <c r="SO479" s="286"/>
      <c r="SP479" s="286"/>
      <c r="SQ479" s="286"/>
      <c r="SR479" s="286"/>
      <c r="SS479" s="286"/>
      <c r="ST479" s="286"/>
      <c r="SU479" s="286"/>
      <c r="SV479" s="286"/>
      <c r="SW479" s="286"/>
      <c r="SX479" s="286"/>
      <c r="SY479" s="286"/>
      <c r="SZ479" s="286"/>
      <c r="TA479" s="286"/>
      <c r="TB479" s="286"/>
      <c r="TC479" s="286"/>
      <c r="TD479" s="286"/>
      <c r="TE479" s="286"/>
      <c r="TF479" s="286"/>
      <c r="TG479" s="286"/>
      <c r="TH479" s="286"/>
      <c r="TI479" s="286"/>
      <c r="TJ479" s="286"/>
      <c r="TK479" s="286"/>
      <c r="TL479" s="286"/>
      <c r="TM479" s="286"/>
      <c r="TN479" s="286"/>
      <c r="TO479" s="286"/>
      <c r="TP479" s="286"/>
      <c r="TQ479" s="286"/>
      <c r="TR479" s="286"/>
      <c r="TS479" s="286"/>
      <c r="TT479" s="286"/>
      <c r="TU479" s="286"/>
      <c r="TV479" s="286"/>
      <c r="TW479" s="286"/>
      <c r="TX479" s="286"/>
      <c r="TY479" s="286"/>
      <c r="TZ479" s="286"/>
      <c r="UA479" s="286"/>
      <c r="UB479" s="286"/>
      <c r="UC479" s="286"/>
      <c r="UD479" s="286"/>
      <c r="UE479" s="286"/>
      <c r="UF479" s="286"/>
      <c r="UG479" s="286"/>
      <c r="UH479" s="286"/>
      <c r="UI479" s="286"/>
      <c r="UJ479" s="286"/>
      <c r="UK479" s="286"/>
      <c r="UL479" s="286"/>
      <c r="UM479" s="286"/>
      <c r="UN479" s="286"/>
      <c r="UO479" s="286"/>
      <c r="UP479" s="286"/>
      <c r="UQ479" s="286"/>
      <c r="UR479" s="286"/>
      <c r="US479" s="286"/>
      <c r="UT479" s="286"/>
      <c r="UU479" s="286"/>
      <c r="UV479" s="286"/>
      <c r="UW479" s="286"/>
      <c r="UX479" s="286"/>
      <c r="UY479" s="286"/>
      <c r="UZ479" s="286"/>
      <c r="VA479" s="286"/>
      <c r="VB479" s="286"/>
      <c r="VC479" s="286"/>
      <c r="VD479" s="286"/>
      <c r="VE479" s="286"/>
      <c r="VF479" s="286"/>
      <c r="VG479" s="286"/>
      <c r="VH479" s="286"/>
      <c r="VI479" s="286"/>
      <c r="VJ479" s="286"/>
      <c r="VK479" s="286"/>
      <c r="VL479" s="286"/>
      <c r="VM479" s="286"/>
      <c r="VN479" s="286"/>
      <c r="VO479" s="286"/>
      <c r="VP479" s="286"/>
      <c r="VQ479" s="286"/>
      <c r="VR479" s="286"/>
      <c r="VS479" s="286"/>
      <c r="VT479" s="286"/>
      <c r="VU479" s="286"/>
      <c r="VV479" s="286"/>
      <c r="VW479" s="286"/>
      <c r="VX479" s="286"/>
      <c r="VY479" s="286"/>
      <c r="VZ479" s="286"/>
      <c r="WA479" s="286"/>
      <c r="WB479" s="286"/>
      <c r="WC479" s="286"/>
    </row>
    <row r="480" spans="1:601" s="285" customFormat="1" ht="15">
      <c r="A480" s="1073"/>
      <c r="B480" s="681"/>
      <c r="C480" s="651"/>
      <c r="D480" s="653"/>
      <c r="E480" s="653"/>
      <c r="F480" s="774"/>
      <c r="G480" s="774"/>
      <c r="H480" s="658"/>
      <c r="I480" s="383" t="s">
        <v>501</v>
      </c>
      <c r="J480" s="383" t="s">
        <v>393</v>
      </c>
      <c r="K480" s="315" t="s">
        <v>1125</v>
      </c>
      <c r="L480" s="383" t="s">
        <v>44</v>
      </c>
      <c r="M480" s="288">
        <v>21107.73</v>
      </c>
      <c r="N480" s="288">
        <v>21107.73</v>
      </c>
      <c r="O480" s="288"/>
      <c r="P480" s="292"/>
      <c r="Q480" s="288"/>
      <c r="R480" s="297"/>
      <c r="S480" s="530">
        <v>3</v>
      </c>
      <c r="BA480" s="286"/>
      <c r="BB480" s="286"/>
      <c r="BC480" s="286"/>
      <c r="BD480" s="286"/>
      <c r="BE480" s="286"/>
      <c r="BF480" s="286"/>
      <c r="BG480" s="286"/>
      <c r="BH480" s="286"/>
      <c r="BI480" s="286"/>
      <c r="BJ480" s="286"/>
      <c r="BK480" s="286"/>
      <c r="BL480" s="286"/>
      <c r="BM480" s="286"/>
      <c r="BN480" s="286"/>
      <c r="BO480" s="286"/>
      <c r="BP480" s="286"/>
      <c r="BQ480" s="286"/>
      <c r="BR480" s="286"/>
      <c r="BS480" s="286"/>
      <c r="BT480" s="286"/>
      <c r="BU480" s="286"/>
      <c r="BV480" s="286"/>
      <c r="BW480" s="286"/>
      <c r="BX480" s="286"/>
      <c r="BY480" s="286"/>
      <c r="BZ480" s="286"/>
      <c r="CA480" s="286"/>
      <c r="CB480" s="286"/>
      <c r="CC480" s="286"/>
      <c r="CD480" s="286"/>
      <c r="CE480" s="286"/>
      <c r="CF480" s="286"/>
      <c r="CG480" s="286"/>
      <c r="CH480" s="286"/>
      <c r="CI480" s="286"/>
      <c r="CJ480" s="286"/>
      <c r="CK480" s="286"/>
      <c r="CL480" s="286"/>
      <c r="CM480" s="286"/>
      <c r="CN480" s="286"/>
      <c r="CO480" s="286"/>
      <c r="CP480" s="286"/>
      <c r="CQ480" s="286"/>
      <c r="CR480" s="286"/>
      <c r="CS480" s="286"/>
      <c r="CT480" s="286"/>
      <c r="CU480" s="286"/>
      <c r="CV480" s="286"/>
      <c r="CW480" s="286"/>
      <c r="CX480" s="286"/>
      <c r="CY480" s="286"/>
      <c r="CZ480" s="286"/>
      <c r="DA480" s="286"/>
      <c r="DB480" s="286"/>
      <c r="DC480" s="286"/>
      <c r="DD480" s="286"/>
      <c r="DE480" s="286"/>
      <c r="DF480" s="286"/>
      <c r="DG480" s="286"/>
      <c r="DH480" s="286"/>
      <c r="DI480" s="286"/>
      <c r="DJ480" s="286"/>
      <c r="DK480" s="286"/>
      <c r="DL480" s="286"/>
      <c r="DM480" s="286"/>
      <c r="DN480" s="286"/>
      <c r="DO480" s="286"/>
      <c r="DP480" s="286"/>
      <c r="DQ480" s="286"/>
      <c r="DR480" s="286"/>
      <c r="DS480" s="286"/>
      <c r="DT480" s="286"/>
      <c r="DU480" s="286"/>
      <c r="DV480" s="286"/>
      <c r="DW480" s="286"/>
      <c r="DX480" s="286"/>
      <c r="DY480" s="286"/>
      <c r="DZ480" s="286"/>
      <c r="EA480" s="286"/>
      <c r="EB480" s="286"/>
      <c r="EC480" s="286"/>
      <c r="ED480" s="286"/>
      <c r="EE480" s="286"/>
      <c r="EF480" s="286"/>
      <c r="EG480" s="286"/>
      <c r="EH480" s="286"/>
      <c r="EI480" s="286"/>
      <c r="EJ480" s="286"/>
      <c r="EK480" s="286"/>
      <c r="EL480" s="286"/>
      <c r="EM480" s="286"/>
      <c r="EN480" s="286"/>
      <c r="EO480" s="286"/>
      <c r="EP480" s="286"/>
      <c r="EQ480" s="286"/>
      <c r="ER480" s="286"/>
      <c r="ES480" s="286"/>
      <c r="ET480" s="286"/>
      <c r="EU480" s="286"/>
      <c r="EV480" s="286"/>
      <c r="EW480" s="286"/>
      <c r="EX480" s="286"/>
      <c r="EY480" s="286"/>
      <c r="EZ480" s="286"/>
      <c r="FA480" s="286"/>
      <c r="FB480" s="286"/>
      <c r="FC480" s="286"/>
      <c r="FD480" s="286"/>
      <c r="FE480" s="286"/>
      <c r="FF480" s="286"/>
      <c r="FG480" s="286"/>
      <c r="FH480" s="286"/>
      <c r="FI480" s="286"/>
      <c r="FJ480" s="286"/>
      <c r="FK480" s="286"/>
      <c r="FL480" s="286"/>
      <c r="FM480" s="286"/>
      <c r="FN480" s="286"/>
      <c r="FO480" s="286"/>
      <c r="FP480" s="286"/>
      <c r="FQ480" s="286"/>
      <c r="FR480" s="286"/>
      <c r="FS480" s="286"/>
      <c r="FT480" s="286"/>
      <c r="FU480" s="286"/>
      <c r="FV480" s="286"/>
      <c r="FW480" s="286"/>
      <c r="FX480" s="286"/>
      <c r="FY480" s="286"/>
      <c r="FZ480" s="286"/>
      <c r="GA480" s="286"/>
      <c r="GB480" s="286"/>
      <c r="GC480" s="286"/>
      <c r="GD480" s="286"/>
      <c r="GE480" s="286"/>
      <c r="GF480" s="286"/>
      <c r="GG480" s="286"/>
      <c r="GH480" s="286"/>
      <c r="GI480" s="286"/>
      <c r="GJ480" s="286"/>
      <c r="GK480" s="286"/>
      <c r="GL480" s="286"/>
      <c r="GM480" s="286"/>
      <c r="GN480" s="286"/>
      <c r="GO480" s="286"/>
      <c r="GP480" s="286"/>
      <c r="GQ480" s="286"/>
      <c r="GR480" s="286"/>
      <c r="GS480" s="286"/>
      <c r="GT480" s="286"/>
      <c r="GU480" s="286"/>
      <c r="GV480" s="286"/>
      <c r="GW480" s="286"/>
      <c r="GX480" s="286"/>
      <c r="GY480" s="286"/>
      <c r="GZ480" s="286"/>
      <c r="HA480" s="286"/>
      <c r="HB480" s="286"/>
      <c r="HC480" s="286"/>
      <c r="HD480" s="286"/>
      <c r="HE480" s="286"/>
      <c r="HF480" s="286"/>
      <c r="HG480" s="286"/>
      <c r="HH480" s="286"/>
      <c r="HI480" s="286"/>
      <c r="HJ480" s="286"/>
      <c r="HK480" s="286"/>
      <c r="HL480" s="286"/>
      <c r="HM480" s="286"/>
      <c r="HN480" s="286"/>
      <c r="HO480" s="286"/>
      <c r="HP480" s="286"/>
      <c r="HQ480" s="286"/>
      <c r="HR480" s="286"/>
      <c r="HS480" s="286"/>
      <c r="HT480" s="286"/>
      <c r="HU480" s="286"/>
      <c r="HV480" s="286"/>
      <c r="HW480" s="286"/>
      <c r="HX480" s="286"/>
      <c r="HY480" s="286"/>
      <c r="HZ480" s="286"/>
      <c r="IA480" s="286"/>
      <c r="IB480" s="286"/>
      <c r="IC480" s="286"/>
      <c r="ID480" s="286"/>
      <c r="IE480" s="286"/>
      <c r="IF480" s="286"/>
      <c r="IG480" s="286"/>
      <c r="IH480" s="286"/>
      <c r="II480" s="286"/>
      <c r="IJ480" s="286"/>
      <c r="IK480" s="286"/>
      <c r="IL480" s="286"/>
      <c r="IM480" s="286"/>
      <c r="IN480" s="286"/>
      <c r="IO480" s="286"/>
      <c r="IP480" s="286"/>
      <c r="IQ480" s="286"/>
      <c r="IR480" s="286"/>
      <c r="IS480" s="286"/>
      <c r="IT480" s="286"/>
      <c r="IU480" s="286"/>
      <c r="IV480" s="286"/>
      <c r="IW480" s="286"/>
      <c r="IX480" s="286"/>
      <c r="IY480" s="286"/>
      <c r="IZ480" s="286"/>
      <c r="JA480" s="286"/>
      <c r="JB480" s="286"/>
      <c r="JC480" s="286"/>
      <c r="JD480" s="286"/>
      <c r="JE480" s="286"/>
      <c r="JF480" s="286"/>
      <c r="JG480" s="286"/>
      <c r="JH480" s="286"/>
      <c r="JI480" s="286"/>
      <c r="JJ480" s="286"/>
      <c r="JK480" s="286"/>
      <c r="JL480" s="286"/>
      <c r="JM480" s="286"/>
      <c r="JN480" s="286"/>
      <c r="JO480" s="286"/>
      <c r="JP480" s="286"/>
      <c r="JQ480" s="286"/>
      <c r="JR480" s="286"/>
      <c r="JS480" s="286"/>
      <c r="JT480" s="286"/>
      <c r="JU480" s="286"/>
      <c r="JV480" s="286"/>
      <c r="JW480" s="286"/>
      <c r="JX480" s="286"/>
      <c r="JY480" s="286"/>
      <c r="JZ480" s="286"/>
      <c r="KA480" s="286"/>
      <c r="KB480" s="286"/>
      <c r="KC480" s="286"/>
      <c r="KD480" s="286"/>
      <c r="KE480" s="286"/>
      <c r="KF480" s="286"/>
      <c r="KG480" s="286"/>
      <c r="KH480" s="286"/>
      <c r="KI480" s="286"/>
      <c r="KJ480" s="286"/>
      <c r="KK480" s="286"/>
      <c r="KL480" s="286"/>
      <c r="KM480" s="286"/>
      <c r="KN480" s="286"/>
      <c r="KO480" s="286"/>
      <c r="KP480" s="286"/>
      <c r="KQ480" s="286"/>
      <c r="KR480" s="286"/>
      <c r="KS480" s="286"/>
      <c r="KT480" s="286"/>
      <c r="KU480" s="286"/>
      <c r="KV480" s="286"/>
      <c r="KW480" s="286"/>
      <c r="KX480" s="286"/>
      <c r="KY480" s="286"/>
      <c r="KZ480" s="286"/>
      <c r="LA480" s="286"/>
      <c r="LB480" s="286"/>
      <c r="LC480" s="286"/>
      <c r="LD480" s="286"/>
      <c r="LE480" s="286"/>
      <c r="LF480" s="286"/>
      <c r="LG480" s="286"/>
      <c r="LH480" s="286"/>
      <c r="LI480" s="286"/>
      <c r="LJ480" s="286"/>
      <c r="LK480" s="286"/>
      <c r="LL480" s="286"/>
      <c r="LM480" s="286"/>
      <c r="LN480" s="286"/>
      <c r="LO480" s="286"/>
      <c r="LP480" s="286"/>
      <c r="LQ480" s="286"/>
      <c r="LR480" s="286"/>
      <c r="LS480" s="286"/>
      <c r="LT480" s="286"/>
      <c r="LU480" s="286"/>
      <c r="LV480" s="286"/>
      <c r="LW480" s="286"/>
      <c r="LX480" s="286"/>
      <c r="LY480" s="286"/>
      <c r="LZ480" s="286"/>
      <c r="MA480" s="286"/>
      <c r="MB480" s="286"/>
      <c r="MC480" s="286"/>
      <c r="MD480" s="286"/>
      <c r="ME480" s="286"/>
      <c r="MF480" s="286"/>
      <c r="MG480" s="286"/>
      <c r="MH480" s="286"/>
      <c r="MI480" s="286"/>
      <c r="MJ480" s="286"/>
      <c r="MK480" s="286"/>
      <c r="ML480" s="286"/>
      <c r="MM480" s="286"/>
      <c r="MN480" s="286"/>
      <c r="MO480" s="286"/>
      <c r="MP480" s="286"/>
      <c r="MQ480" s="286"/>
      <c r="MR480" s="286"/>
      <c r="MS480" s="286"/>
      <c r="MT480" s="286"/>
      <c r="MU480" s="286"/>
      <c r="MV480" s="286"/>
      <c r="MW480" s="286"/>
      <c r="MX480" s="286"/>
      <c r="MY480" s="286"/>
      <c r="MZ480" s="286"/>
      <c r="NA480" s="286"/>
      <c r="NB480" s="286"/>
      <c r="NC480" s="286"/>
      <c r="ND480" s="286"/>
      <c r="NE480" s="286"/>
      <c r="NF480" s="286"/>
      <c r="NG480" s="286"/>
      <c r="NH480" s="286"/>
      <c r="NI480" s="286"/>
      <c r="NJ480" s="286"/>
      <c r="NK480" s="286"/>
      <c r="NL480" s="286"/>
      <c r="NM480" s="286"/>
      <c r="NN480" s="286"/>
      <c r="NO480" s="286"/>
      <c r="NP480" s="286"/>
      <c r="NQ480" s="286"/>
      <c r="NR480" s="286"/>
      <c r="NS480" s="286"/>
      <c r="NT480" s="286"/>
      <c r="NU480" s="286"/>
      <c r="NV480" s="286"/>
      <c r="NW480" s="286"/>
      <c r="NX480" s="286"/>
      <c r="NY480" s="286"/>
      <c r="NZ480" s="286"/>
      <c r="OA480" s="286"/>
      <c r="OB480" s="286"/>
      <c r="OC480" s="286"/>
      <c r="OD480" s="286"/>
      <c r="OE480" s="286"/>
      <c r="OF480" s="286"/>
      <c r="OG480" s="286"/>
      <c r="OH480" s="286"/>
      <c r="OI480" s="286"/>
      <c r="OJ480" s="286"/>
      <c r="OK480" s="286"/>
      <c r="OL480" s="286"/>
      <c r="OM480" s="286"/>
      <c r="ON480" s="286"/>
      <c r="OO480" s="286"/>
      <c r="OP480" s="286"/>
      <c r="OQ480" s="286"/>
      <c r="OR480" s="286"/>
      <c r="OS480" s="286"/>
      <c r="OT480" s="286"/>
      <c r="OU480" s="286"/>
      <c r="OV480" s="286"/>
      <c r="OW480" s="286"/>
      <c r="OX480" s="286"/>
      <c r="OY480" s="286"/>
      <c r="OZ480" s="286"/>
      <c r="PA480" s="286"/>
      <c r="PB480" s="286"/>
      <c r="PC480" s="286"/>
      <c r="PD480" s="286"/>
      <c r="PE480" s="286"/>
      <c r="PF480" s="286"/>
      <c r="PG480" s="286"/>
      <c r="PH480" s="286"/>
      <c r="PI480" s="286"/>
      <c r="PJ480" s="286"/>
      <c r="PK480" s="286"/>
      <c r="PL480" s="286"/>
      <c r="PM480" s="286"/>
      <c r="PN480" s="286"/>
      <c r="PO480" s="286"/>
      <c r="PP480" s="286"/>
      <c r="PQ480" s="286"/>
      <c r="PR480" s="286"/>
      <c r="PS480" s="286"/>
      <c r="PT480" s="286"/>
      <c r="PU480" s="286"/>
      <c r="PV480" s="286"/>
      <c r="PW480" s="286"/>
      <c r="PX480" s="286"/>
      <c r="PY480" s="286"/>
      <c r="PZ480" s="286"/>
      <c r="QA480" s="286"/>
      <c r="QB480" s="286"/>
      <c r="QC480" s="286"/>
      <c r="QD480" s="286"/>
      <c r="QE480" s="286"/>
      <c r="QF480" s="286"/>
      <c r="QG480" s="286"/>
      <c r="QH480" s="286"/>
      <c r="QI480" s="286"/>
      <c r="QJ480" s="286"/>
      <c r="QK480" s="286"/>
      <c r="QL480" s="286"/>
      <c r="QM480" s="286"/>
      <c r="QN480" s="286"/>
      <c r="QO480" s="286"/>
      <c r="QP480" s="286"/>
      <c r="QQ480" s="286"/>
      <c r="QR480" s="286"/>
      <c r="QS480" s="286"/>
      <c r="QT480" s="286"/>
      <c r="QU480" s="286"/>
      <c r="QV480" s="286"/>
      <c r="QW480" s="286"/>
      <c r="QX480" s="286"/>
      <c r="QY480" s="286"/>
      <c r="QZ480" s="286"/>
      <c r="RA480" s="286"/>
      <c r="RB480" s="286"/>
      <c r="RC480" s="286"/>
      <c r="RD480" s="286"/>
      <c r="RE480" s="286"/>
      <c r="RF480" s="286"/>
      <c r="RG480" s="286"/>
      <c r="RH480" s="286"/>
      <c r="RI480" s="286"/>
      <c r="RJ480" s="286"/>
      <c r="RK480" s="286"/>
      <c r="RL480" s="286"/>
      <c r="RM480" s="286"/>
      <c r="RN480" s="286"/>
      <c r="RO480" s="286"/>
      <c r="RP480" s="286"/>
      <c r="RQ480" s="286"/>
      <c r="RR480" s="286"/>
      <c r="RS480" s="286"/>
      <c r="RT480" s="286"/>
      <c r="RU480" s="286"/>
      <c r="RV480" s="286"/>
      <c r="RW480" s="286"/>
      <c r="RX480" s="286"/>
      <c r="RY480" s="286"/>
      <c r="RZ480" s="286"/>
      <c r="SA480" s="286"/>
      <c r="SB480" s="286"/>
      <c r="SC480" s="286"/>
      <c r="SD480" s="286"/>
      <c r="SE480" s="286"/>
      <c r="SF480" s="286"/>
      <c r="SG480" s="286"/>
      <c r="SH480" s="286"/>
      <c r="SI480" s="286"/>
      <c r="SJ480" s="286"/>
      <c r="SK480" s="286"/>
      <c r="SL480" s="286"/>
      <c r="SM480" s="286"/>
      <c r="SN480" s="286"/>
      <c r="SO480" s="286"/>
      <c r="SP480" s="286"/>
      <c r="SQ480" s="286"/>
      <c r="SR480" s="286"/>
      <c r="SS480" s="286"/>
      <c r="ST480" s="286"/>
      <c r="SU480" s="286"/>
      <c r="SV480" s="286"/>
      <c r="SW480" s="286"/>
      <c r="SX480" s="286"/>
      <c r="SY480" s="286"/>
      <c r="SZ480" s="286"/>
      <c r="TA480" s="286"/>
      <c r="TB480" s="286"/>
      <c r="TC480" s="286"/>
      <c r="TD480" s="286"/>
      <c r="TE480" s="286"/>
      <c r="TF480" s="286"/>
      <c r="TG480" s="286"/>
      <c r="TH480" s="286"/>
      <c r="TI480" s="286"/>
      <c r="TJ480" s="286"/>
      <c r="TK480" s="286"/>
      <c r="TL480" s="286"/>
      <c r="TM480" s="286"/>
      <c r="TN480" s="286"/>
      <c r="TO480" s="286"/>
      <c r="TP480" s="286"/>
      <c r="TQ480" s="286"/>
      <c r="TR480" s="286"/>
      <c r="TS480" s="286"/>
      <c r="TT480" s="286"/>
      <c r="TU480" s="286"/>
      <c r="TV480" s="286"/>
      <c r="TW480" s="286"/>
      <c r="TX480" s="286"/>
      <c r="TY480" s="286"/>
      <c r="TZ480" s="286"/>
      <c r="UA480" s="286"/>
      <c r="UB480" s="286"/>
      <c r="UC480" s="286"/>
      <c r="UD480" s="286"/>
      <c r="UE480" s="286"/>
      <c r="UF480" s="286"/>
      <c r="UG480" s="286"/>
      <c r="UH480" s="286"/>
      <c r="UI480" s="286"/>
      <c r="UJ480" s="286"/>
      <c r="UK480" s="286"/>
      <c r="UL480" s="286"/>
      <c r="UM480" s="286"/>
      <c r="UN480" s="286"/>
      <c r="UO480" s="286"/>
      <c r="UP480" s="286"/>
      <c r="UQ480" s="286"/>
      <c r="UR480" s="286"/>
      <c r="US480" s="286"/>
      <c r="UT480" s="286"/>
      <c r="UU480" s="286"/>
      <c r="UV480" s="286"/>
      <c r="UW480" s="286"/>
      <c r="UX480" s="286"/>
      <c r="UY480" s="286"/>
      <c r="UZ480" s="286"/>
      <c r="VA480" s="286"/>
      <c r="VB480" s="286"/>
      <c r="VC480" s="286"/>
      <c r="VD480" s="286"/>
      <c r="VE480" s="286"/>
      <c r="VF480" s="286"/>
      <c r="VG480" s="286"/>
      <c r="VH480" s="286"/>
      <c r="VI480" s="286"/>
      <c r="VJ480" s="286"/>
      <c r="VK480" s="286"/>
      <c r="VL480" s="286"/>
      <c r="VM480" s="286"/>
      <c r="VN480" s="286"/>
      <c r="VO480" s="286"/>
      <c r="VP480" s="286"/>
      <c r="VQ480" s="286"/>
      <c r="VR480" s="286"/>
      <c r="VS480" s="286"/>
      <c r="VT480" s="286"/>
      <c r="VU480" s="286"/>
      <c r="VV480" s="286"/>
      <c r="VW480" s="286"/>
      <c r="VX480" s="286"/>
      <c r="VY480" s="286"/>
      <c r="VZ480" s="286"/>
      <c r="WA480" s="286"/>
      <c r="WB480" s="286"/>
      <c r="WC480" s="286"/>
    </row>
    <row r="481" spans="1:601" s="291" customFormat="1" ht="94.5" customHeight="1">
      <c r="A481" s="1073"/>
      <c r="B481" s="648" t="s">
        <v>1126</v>
      </c>
      <c r="C481" s="650" t="s">
        <v>1127</v>
      </c>
      <c r="D481" s="652" t="s">
        <v>1059</v>
      </c>
      <c r="E481" s="540" t="s">
        <v>1066</v>
      </c>
      <c r="F481" s="316" t="s">
        <v>60</v>
      </c>
      <c r="G481" s="379">
        <v>39814</v>
      </c>
      <c r="H481" s="379" t="s">
        <v>31</v>
      </c>
      <c r="I481" s="386" t="s">
        <v>501</v>
      </c>
      <c r="J481" s="386" t="s">
        <v>393</v>
      </c>
      <c r="K481" s="386" t="s">
        <v>1128</v>
      </c>
      <c r="L481" s="386" t="s">
        <v>35</v>
      </c>
      <c r="M481" s="284">
        <f t="shared" ref="M481:R481" si="37">M482+M483</f>
        <v>67044586.840000004</v>
      </c>
      <c r="N481" s="284">
        <f t="shared" si="37"/>
        <v>67044586.840000004</v>
      </c>
      <c r="O481" s="284">
        <f t="shared" si="37"/>
        <v>126227332.92</v>
      </c>
      <c r="P481" s="387">
        <f t="shared" si="37"/>
        <v>81274800</v>
      </c>
      <c r="Q481" s="284">
        <f t="shared" si="37"/>
        <v>97343700</v>
      </c>
      <c r="R481" s="284">
        <f t="shared" si="37"/>
        <v>97343700</v>
      </c>
      <c r="S481" s="530"/>
      <c r="T481" s="285"/>
      <c r="U481" s="285"/>
      <c r="V481" s="285"/>
      <c r="W481" s="285"/>
      <c r="X481" s="285"/>
      <c r="Y481" s="285"/>
      <c r="Z481" s="285"/>
      <c r="AA481" s="285"/>
      <c r="AB481" s="285"/>
      <c r="AC481" s="285"/>
      <c r="AD481" s="285"/>
      <c r="AE481" s="285"/>
      <c r="AF481" s="285"/>
      <c r="AG481" s="285"/>
      <c r="AH481" s="285"/>
      <c r="AI481" s="285"/>
      <c r="AJ481" s="285"/>
      <c r="AK481" s="285"/>
      <c r="AL481" s="285"/>
      <c r="AM481" s="285"/>
      <c r="AN481" s="285"/>
      <c r="AO481" s="285"/>
      <c r="AP481" s="285"/>
      <c r="AQ481" s="285"/>
      <c r="AR481" s="285"/>
      <c r="AS481" s="285"/>
      <c r="AT481" s="285"/>
      <c r="AU481" s="285"/>
      <c r="AV481" s="285"/>
      <c r="AW481" s="285"/>
      <c r="AX481" s="285"/>
      <c r="AY481" s="285"/>
      <c r="AZ481" s="285"/>
      <c r="BA481" s="286"/>
      <c r="BB481" s="286"/>
      <c r="BC481" s="286"/>
      <c r="BD481" s="286"/>
      <c r="BE481" s="286"/>
      <c r="BF481" s="286"/>
      <c r="BG481" s="286"/>
      <c r="BH481" s="286"/>
      <c r="BI481" s="286"/>
      <c r="BJ481" s="286"/>
      <c r="BK481" s="286"/>
      <c r="BL481" s="286"/>
      <c r="BM481" s="286"/>
      <c r="BN481" s="286"/>
      <c r="BO481" s="286"/>
      <c r="BP481" s="286"/>
      <c r="BQ481" s="286"/>
      <c r="BR481" s="286"/>
      <c r="BS481" s="286"/>
      <c r="BT481" s="286"/>
      <c r="BU481" s="286"/>
      <c r="BV481" s="286"/>
      <c r="BW481" s="286"/>
      <c r="BX481" s="286"/>
      <c r="BY481" s="286"/>
      <c r="BZ481" s="286"/>
      <c r="CA481" s="286"/>
      <c r="CB481" s="286"/>
      <c r="CC481" s="286"/>
      <c r="CD481" s="286"/>
      <c r="CE481" s="286"/>
      <c r="CF481" s="286"/>
      <c r="CG481" s="286"/>
      <c r="CH481" s="286"/>
      <c r="CI481" s="286"/>
      <c r="CJ481" s="286"/>
      <c r="CK481" s="286"/>
      <c r="CL481" s="286"/>
      <c r="CM481" s="286"/>
      <c r="CN481" s="286"/>
      <c r="CO481" s="286"/>
      <c r="CP481" s="286"/>
      <c r="CQ481" s="286"/>
      <c r="CR481" s="286"/>
      <c r="CS481" s="286"/>
      <c r="CT481" s="286"/>
      <c r="CU481" s="286"/>
      <c r="CV481" s="286"/>
      <c r="CW481" s="286"/>
      <c r="CX481" s="286"/>
      <c r="CY481" s="286"/>
      <c r="CZ481" s="286"/>
      <c r="DA481" s="286"/>
      <c r="DB481" s="286"/>
      <c r="DC481" s="286"/>
      <c r="DD481" s="286"/>
      <c r="DE481" s="286"/>
      <c r="DF481" s="286"/>
      <c r="DG481" s="286"/>
      <c r="DH481" s="286"/>
      <c r="DI481" s="286"/>
      <c r="DJ481" s="286"/>
      <c r="DK481" s="286"/>
      <c r="DL481" s="286"/>
      <c r="DM481" s="286"/>
      <c r="DN481" s="286"/>
      <c r="DO481" s="286"/>
      <c r="DP481" s="286"/>
      <c r="DQ481" s="286"/>
      <c r="DR481" s="286"/>
      <c r="DS481" s="286"/>
      <c r="DT481" s="286"/>
      <c r="DU481" s="286"/>
      <c r="DV481" s="286"/>
      <c r="DW481" s="286"/>
      <c r="DX481" s="286"/>
      <c r="DY481" s="286"/>
      <c r="DZ481" s="286"/>
      <c r="EA481" s="286"/>
      <c r="EB481" s="286"/>
      <c r="EC481" s="286"/>
      <c r="ED481" s="286"/>
      <c r="EE481" s="286"/>
      <c r="EF481" s="286"/>
      <c r="EG481" s="286"/>
      <c r="EH481" s="286"/>
      <c r="EI481" s="286"/>
      <c r="EJ481" s="286"/>
      <c r="EK481" s="286"/>
      <c r="EL481" s="286"/>
      <c r="EM481" s="286"/>
      <c r="EN481" s="286"/>
      <c r="EO481" s="286"/>
      <c r="EP481" s="286"/>
      <c r="EQ481" s="286"/>
      <c r="ER481" s="286"/>
      <c r="ES481" s="286"/>
      <c r="ET481" s="286"/>
      <c r="EU481" s="286"/>
      <c r="EV481" s="286"/>
      <c r="EW481" s="286"/>
      <c r="EX481" s="286"/>
      <c r="EY481" s="286"/>
      <c r="EZ481" s="286"/>
      <c r="FA481" s="286"/>
      <c r="FB481" s="286"/>
      <c r="FC481" s="286"/>
      <c r="FD481" s="286"/>
      <c r="FE481" s="286"/>
      <c r="FF481" s="286"/>
      <c r="FG481" s="286"/>
      <c r="FH481" s="286"/>
      <c r="FI481" s="286"/>
      <c r="FJ481" s="286"/>
      <c r="FK481" s="286"/>
      <c r="FL481" s="286"/>
      <c r="FM481" s="286"/>
      <c r="FN481" s="286"/>
      <c r="FO481" s="286"/>
      <c r="FP481" s="286"/>
      <c r="FQ481" s="286"/>
      <c r="FR481" s="286"/>
      <c r="FS481" s="286"/>
      <c r="FT481" s="286"/>
      <c r="FU481" s="286"/>
      <c r="FV481" s="286"/>
      <c r="FW481" s="286"/>
      <c r="FX481" s="286"/>
      <c r="FY481" s="286"/>
      <c r="FZ481" s="286"/>
      <c r="GA481" s="286"/>
      <c r="GB481" s="286"/>
      <c r="GC481" s="286"/>
      <c r="GD481" s="286"/>
      <c r="GE481" s="286"/>
      <c r="GF481" s="286"/>
      <c r="GG481" s="286"/>
      <c r="GH481" s="286"/>
      <c r="GI481" s="286"/>
      <c r="GJ481" s="286"/>
      <c r="GK481" s="286"/>
      <c r="GL481" s="286"/>
      <c r="GM481" s="286"/>
      <c r="GN481" s="286"/>
      <c r="GO481" s="286"/>
      <c r="GP481" s="286"/>
      <c r="GQ481" s="286"/>
      <c r="GR481" s="286"/>
      <c r="GS481" s="286"/>
      <c r="GT481" s="286"/>
      <c r="GU481" s="286"/>
      <c r="GV481" s="286"/>
      <c r="GW481" s="286"/>
      <c r="GX481" s="286"/>
      <c r="GY481" s="286"/>
      <c r="GZ481" s="286"/>
      <c r="HA481" s="286"/>
      <c r="HB481" s="286"/>
      <c r="HC481" s="286"/>
      <c r="HD481" s="286"/>
      <c r="HE481" s="286"/>
      <c r="HF481" s="286"/>
      <c r="HG481" s="286"/>
      <c r="HH481" s="286"/>
      <c r="HI481" s="286"/>
      <c r="HJ481" s="286"/>
      <c r="HK481" s="286"/>
      <c r="HL481" s="286"/>
      <c r="HM481" s="286"/>
      <c r="HN481" s="286"/>
      <c r="HO481" s="286"/>
      <c r="HP481" s="286"/>
      <c r="HQ481" s="286"/>
      <c r="HR481" s="286"/>
      <c r="HS481" s="286"/>
      <c r="HT481" s="286"/>
      <c r="HU481" s="286"/>
      <c r="HV481" s="286"/>
      <c r="HW481" s="286"/>
      <c r="HX481" s="286"/>
      <c r="HY481" s="286"/>
      <c r="HZ481" s="286"/>
      <c r="IA481" s="286"/>
      <c r="IB481" s="286"/>
      <c r="IC481" s="286"/>
      <c r="ID481" s="286"/>
      <c r="IE481" s="286"/>
      <c r="IF481" s="286"/>
      <c r="IG481" s="286"/>
      <c r="IH481" s="286"/>
      <c r="II481" s="286"/>
      <c r="IJ481" s="286"/>
      <c r="IK481" s="286"/>
      <c r="IL481" s="286"/>
      <c r="IM481" s="286"/>
      <c r="IN481" s="286"/>
      <c r="IO481" s="286"/>
      <c r="IP481" s="286"/>
      <c r="IQ481" s="286"/>
      <c r="IR481" s="286"/>
      <c r="IS481" s="286"/>
      <c r="IT481" s="286"/>
      <c r="IU481" s="286"/>
      <c r="IV481" s="286"/>
      <c r="IW481" s="286"/>
      <c r="IX481" s="286"/>
      <c r="IY481" s="286"/>
      <c r="IZ481" s="286"/>
      <c r="JA481" s="286"/>
      <c r="JB481" s="286"/>
      <c r="JC481" s="286"/>
      <c r="JD481" s="286"/>
      <c r="JE481" s="286"/>
      <c r="JF481" s="286"/>
      <c r="JG481" s="286"/>
      <c r="JH481" s="286"/>
      <c r="JI481" s="286"/>
      <c r="JJ481" s="286"/>
      <c r="JK481" s="286"/>
      <c r="JL481" s="286"/>
      <c r="JM481" s="286"/>
      <c r="JN481" s="286"/>
      <c r="JO481" s="286"/>
      <c r="JP481" s="286"/>
      <c r="JQ481" s="286"/>
      <c r="JR481" s="286"/>
      <c r="JS481" s="286"/>
      <c r="JT481" s="286"/>
      <c r="JU481" s="286"/>
      <c r="JV481" s="286"/>
      <c r="JW481" s="286"/>
      <c r="JX481" s="286"/>
      <c r="JY481" s="286"/>
      <c r="JZ481" s="286"/>
      <c r="KA481" s="286"/>
      <c r="KB481" s="286"/>
      <c r="KC481" s="286"/>
      <c r="KD481" s="286"/>
      <c r="KE481" s="286"/>
      <c r="KF481" s="286"/>
      <c r="KG481" s="286"/>
      <c r="KH481" s="286"/>
      <c r="KI481" s="286"/>
      <c r="KJ481" s="286"/>
      <c r="KK481" s="286"/>
      <c r="KL481" s="286"/>
      <c r="KM481" s="286"/>
      <c r="KN481" s="286"/>
      <c r="KO481" s="286"/>
      <c r="KP481" s="286"/>
      <c r="KQ481" s="286"/>
      <c r="KR481" s="286"/>
      <c r="KS481" s="286"/>
      <c r="KT481" s="286"/>
      <c r="KU481" s="286"/>
      <c r="KV481" s="286"/>
      <c r="KW481" s="286"/>
      <c r="KX481" s="286"/>
      <c r="KY481" s="286"/>
      <c r="KZ481" s="286"/>
      <c r="LA481" s="286"/>
      <c r="LB481" s="286"/>
      <c r="LC481" s="286"/>
      <c r="LD481" s="286"/>
      <c r="LE481" s="286"/>
      <c r="LF481" s="286"/>
      <c r="LG481" s="286"/>
      <c r="LH481" s="286"/>
      <c r="LI481" s="286"/>
      <c r="LJ481" s="286"/>
      <c r="LK481" s="286"/>
      <c r="LL481" s="286"/>
      <c r="LM481" s="286"/>
      <c r="LN481" s="286"/>
      <c r="LO481" s="286"/>
      <c r="LP481" s="286"/>
      <c r="LQ481" s="286"/>
      <c r="LR481" s="286"/>
      <c r="LS481" s="286"/>
      <c r="LT481" s="286"/>
      <c r="LU481" s="286"/>
      <c r="LV481" s="286"/>
      <c r="LW481" s="286"/>
      <c r="LX481" s="286"/>
      <c r="LY481" s="286"/>
      <c r="LZ481" s="286"/>
      <c r="MA481" s="286"/>
      <c r="MB481" s="286"/>
      <c r="MC481" s="286"/>
      <c r="MD481" s="286"/>
      <c r="ME481" s="286"/>
      <c r="MF481" s="286"/>
      <c r="MG481" s="286"/>
      <c r="MH481" s="286"/>
      <c r="MI481" s="286"/>
      <c r="MJ481" s="286"/>
      <c r="MK481" s="286"/>
      <c r="ML481" s="286"/>
      <c r="MM481" s="286"/>
      <c r="MN481" s="286"/>
      <c r="MO481" s="286"/>
      <c r="MP481" s="286"/>
      <c r="MQ481" s="286"/>
      <c r="MR481" s="286"/>
      <c r="MS481" s="286"/>
      <c r="MT481" s="286"/>
      <c r="MU481" s="286"/>
      <c r="MV481" s="286"/>
      <c r="MW481" s="286"/>
      <c r="MX481" s="286"/>
      <c r="MY481" s="286"/>
      <c r="MZ481" s="286"/>
      <c r="NA481" s="286"/>
      <c r="NB481" s="286"/>
      <c r="NC481" s="286"/>
      <c r="ND481" s="286"/>
      <c r="NE481" s="286"/>
      <c r="NF481" s="286"/>
      <c r="NG481" s="286"/>
      <c r="NH481" s="286"/>
      <c r="NI481" s="286"/>
      <c r="NJ481" s="286"/>
      <c r="NK481" s="286"/>
      <c r="NL481" s="286"/>
      <c r="NM481" s="286"/>
      <c r="NN481" s="286"/>
      <c r="NO481" s="286"/>
      <c r="NP481" s="286"/>
      <c r="NQ481" s="286"/>
      <c r="NR481" s="286"/>
      <c r="NS481" s="286"/>
      <c r="NT481" s="286"/>
      <c r="NU481" s="286"/>
      <c r="NV481" s="286"/>
      <c r="NW481" s="286"/>
      <c r="NX481" s="286"/>
      <c r="NY481" s="286"/>
      <c r="NZ481" s="286"/>
      <c r="OA481" s="286"/>
      <c r="OB481" s="286"/>
      <c r="OC481" s="286"/>
      <c r="OD481" s="286"/>
      <c r="OE481" s="286"/>
      <c r="OF481" s="286"/>
      <c r="OG481" s="286"/>
      <c r="OH481" s="286"/>
      <c r="OI481" s="286"/>
      <c r="OJ481" s="286"/>
      <c r="OK481" s="286"/>
      <c r="OL481" s="286"/>
      <c r="OM481" s="286"/>
      <c r="ON481" s="286"/>
      <c r="OO481" s="286"/>
      <c r="OP481" s="286"/>
      <c r="OQ481" s="286"/>
      <c r="OR481" s="286"/>
      <c r="OS481" s="286"/>
      <c r="OT481" s="286"/>
      <c r="OU481" s="286"/>
      <c r="OV481" s="286"/>
      <c r="OW481" s="286"/>
      <c r="OX481" s="286"/>
      <c r="OY481" s="286"/>
      <c r="OZ481" s="286"/>
      <c r="PA481" s="286"/>
      <c r="PB481" s="286"/>
      <c r="PC481" s="286"/>
      <c r="PD481" s="286"/>
      <c r="PE481" s="286"/>
      <c r="PF481" s="286"/>
      <c r="PG481" s="286"/>
      <c r="PH481" s="286"/>
      <c r="PI481" s="286"/>
      <c r="PJ481" s="286"/>
      <c r="PK481" s="286"/>
      <c r="PL481" s="286"/>
      <c r="PM481" s="286"/>
      <c r="PN481" s="286"/>
      <c r="PO481" s="286"/>
      <c r="PP481" s="286"/>
      <c r="PQ481" s="286"/>
      <c r="PR481" s="286"/>
      <c r="PS481" s="286"/>
      <c r="PT481" s="286"/>
      <c r="PU481" s="286"/>
      <c r="PV481" s="286"/>
      <c r="PW481" s="286"/>
      <c r="PX481" s="286"/>
      <c r="PY481" s="286"/>
      <c r="PZ481" s="286"/>
      <c r="QA481" s="286"/>
      <c r="QB481" s="286"/>
      <c r="QC481" s="286"/>
      <c r="QD481" s="286"/>
      <c r="QE481" s="286"/>
      <c r="QF481" s="286"/>
      <c r="QG481" s="286"/>
      <c r="QH481" s="286"/>
      <c r="QI481" s="286"/>
      <c r="QJ481" s="286"/>
      <c r="QK481" s="286"/>
      <c r="QL481" s="286"/>
      <c r="QM481" s="286"/>
      <c r="QN481" s="286"/>
      <c r="QO481" s="286"/>
      <c r="QP481" s="286"/>
      <c r="QQ481" s="286"/>
      <c r="QR481" s="286"/>
      <c r="QS481" s="286"/>
      <c r="QT481" s="286"/>
      <c r="QU481" s="286"/>
      <c r="QV481" s="286"/>
      <c r="QW481" s="286"/>
      <c r="QX481" s="286"/>
      <c r="QY481" s="286"/>
      <c r="QZ481" s="286"/>
      <c r="RA481" s="286"/>
      <c r="RB481" s="286"/>
      <c r="RC481" s="286"/>
      <c r="RD481" s="286"/>
      <c r="RE481" s="286"/>
      <c r="RF481" s="286"/>
      <c r="RG481" s="286"/>
      <c r="RH481" s="286"/>
      <c r="RI481" s="286"/>
      <c r="RJ481" s="286"/>
      <c r="RK481" s="286"/>
      <c r="RL481" s="286"/>
      <c r="RM481" s="286"/>
      <c r="RN481" s="286"/>
      <c r="RO481" s="286"/>
      <c r="RP481" s="286"/>
      <c r="RQ481" s="286"/>
      <c r="RR481" s="286"/>
      <c r="RS481" s="286"/>
      <c r="RT481" s="286"/>
      <c r="RU481" s="286"/>
      <c r="RV481" s="286"/>
      <c r="RW481" s="286"/>
      <c r="RX481" s="286"/>
      <c r="RY481" s="286"/>
      <c r="RZ481" s="286"/>
      <c r="SA481" s="286"/>
      <c r="SB481" s="286"/>
      <c r="SC481" s="286"/>
      <c r="SD481" s="286"/>
      <c r="SE481" s="286"/>
      <c r="SF481" s="286"/>
      <c r="SG481" s="286"/>
      <c r="SH481" s="286"/>
      <c r="SI481" s="286"/>
      <c r="SJ481" s="286"/>
      <c r="SK481" s="286"/>
      <c r="SL481" s="286"/>
      <c r="SM481" s="286"/>
      <c r="SN481" s="286"/>
      <c r="SO481" s="286"/>
      <c r="SP481" s="286"/>
      <c r="SQ481" s="286"/>
      <c r="SR481" s="286"/>
      <c r="SS481" s="286"/>
      <c r="ST481" s="286"/>
      <c r="SU481" s="286"/>
      <c r="SV481" s="286"/>
      <c r="SW481" s="286"/>
      <c r="SX481" s="286"/>
      <c r="SY481" s="286"/>
      <c r="SZ481" s="286"/>
      <c r="TA481" s="286"/>
      <c r="TB481" s="286"/>
      <c r="TC481" s="286"/>
      <c r="TD481" s="286"/>
      <c r="TE481" s="286"/>
      <c r="TF481" s="286"/>
      <c r="TG481" s="286"/>
      <c r="TH481" s="286"/>
      <c r="TI481" s="286"/>
      <c r="TJ481" s="286"/>
      <c r="TK481" s="286"/>
      <c r="TL481" s="286"/>
      <c r="TM481" s="286"/>
      <c r="TN481" s="286"/>
      <c r="TO481" s="286"/>
      <c r="TP481" s="286"/>
      <c r="TQ481" s="286"/>
      <c r="TR481" s="286"/>
      <c r="TS481" s="286"/>
      <c r="TT481" s="286"/>
      <c r="TU481" s="286"/>
      <c r="TV481" s="286"/>
      <c r="TW481" s="286"/>
      <c r="TX481" s="286"/>
      <c r="TY481" s="286"/>
      <c r="TZ481" s="286"/>
      <c r="UA481" s="286"/>
      <c r="UB481" s="286"/>
      <c r="UC481" s="286"/>
      <c r="UD481" s="286"/>
      <c r="UE481" s="286"/>
      <c r="UF481" s="286"/>
      <c r="UG481" s="286"/>
      <c r="UH481" s="286"/>
      <c r="UI481" s="286"/>
      <c r="UJ481" s="286"/>
      <c r="UK481" s="286"/>
      <c r="UL481" s="286"/>
      <c r="UM481" s="286"/>
      <c r="UN481" s="286"/>
      <c r="UO481" s="286"/>
      <c r="UP481" s="286"/>
      <c r="UQ481" s="286"/>
      <c r="UR481" s="286"/>
      <c r="US481" s="286"/>
      <c r="UT481" s="286"/>
      <c r="UU481" s="286"/>
      <c r="UV481" s="286"/>
      <c r="UW481" s="286"/>
      <c r="UX481" s="286"/>
      <c r="UY481" s="286"/>
      <c r="UZ481" s="286"/>
      <c r="VA481" s="286"/>
      <c r="VB481" s="286"/>
      <c r="VC481" s="286"/>
      <c r="VD481" s="286"/>
      <c r="VE481" s="286"/>
      <c r="VF481" s="286"/>
      <c r="VG481" s="286"/>
      <c r="VH481" s="286"/>
      <c r="VI481" s="286"/>
      <c r="VJ481" s="286"/>
      <c r="VK481" s="286"/>
      <c r="VL481" s="286"/>
      <c r="VM481" s="286"/>
      <c r="VN481" s="286"/>
      <c r="VO481" s="286"/>
      <c r="VP481" s="286"/>
      <c r="VQ481" s="286"/>
      <c r="VR481" s="286"/>
      <c r="VS481" s="286"/>
      <c r="VT481" s="286"/>
      <c r="VU481" s="286"/>
      <c r="VV481" s="286"/>
      <c r="VW481" s="286"/>
      <c r="VX481" s="286"/>
      <c r="VY481" s="286"/>
      <c r="VZ481" s="286"/>
      <c r="WA481" s="286"/>
      <c r="WB481" s="286"/>
      <c r="WC481" s="286"/>
    </row>
    <row r="482" spans="1:601" s="285" customFormat="1" ht="141.75" customHeight="1">
      <c r="A482" s="1073"/>
      <c r="B482" s="676"/>
      <c r="C482" s="669"/>
      <c r="D482" s="671"/>
      <c r="E482" s="398" t="s">
        <v>1129</v>
      </c>
      <c r="F482" s="388" t="s">
        <v>60</v>
      </c>
      <c r="G482" s="389">
        <v>43831</v>
      </c>
      <c r="H482" s="389" t="s">
        <v>31</v>
      </c>
      <c r="I482" s="315" t="s">
        <v>501</v>
      </c>
      <c r="J482" s="315" t="s">
        <v>393</v>
      </c>
      <c r="K482" s="315" t="s">
        <v>1128</v>
      </c>
      <c r="L482" s="315" t="s">
        <v>649</v>
      </c>
      <c r="M482" s="288">
        <v>55809785.539999999</v>
      </c>
      <c r="N482" s="288">
        <v>55809785.539999999</v>
      </c>
      <c r="O482" s="288">
        <v>79787200</v>
      </c>
      <c r="P482" s="292">
        <v>81274800</v>
      </c>
      <c r="Q482" s="288">
        <v>83315600</v>
      </c>
      <c r="R482" s="288">
        <v>83315600</v>
      </c>
      <c r="S482" s="528">
        <v>3</v>
      </c>
      <c r="BA482" s="286"/>
      <c r="BB482" s="286"/>
      <c r="BC482" s="286"/>
      <c r="BD482" s="286"/>
      <c r="BE482" s="286"/>
      <c r="BF482" s="286"/>
      <c r="BG482" s="286"/>
      <c r="BH482" s="286"/>
      <c r="BI482" s="286"/>
      <c r="BJ482" s="286"/>
      <c r="BK482" s="286"/>
      <c r="BL482" s="286"/>
      <c r="BM482" s="286"/>
      <c r="BN482" s="286"/>
      <c r="BO482" s="286"/>
      <c r="BP482" s="286"/>
      <c r="BQ482" s="286"/>
      <c r="BR482" s="286"/>
      <c r="BS482" s="286"/>
      <c r="BT482" s="286"/>
      <c r="BU482" s="286"/>
      <c r="BV482" s="286"/>
      <c r="BW482" s="286"/>
      <c r="BX482" s="286"/>
      <c r="BY482" s="286"/>
      <c r="BZ482" s="286"/>
      <c r="CA482" s="286"/>
      <c r="CB482" s="286"/>
      <c r="CC482" s="286"/>
      <c r="CD482" s="286"/>
      <c r="CE482" s="286"/>
      <c r="CF482" s="286"/>
      <c r="CG482" s="286"/>
      <c r="CH482" s="286"/>
      <c r="CI482" s="286"/>
      <c r="CJ482" s="286"/>
      <c r="CK482" s="286"/>
      <c r="CL482" s="286"/>
      <c r="CM482" s="286"/>
      <c r="CN482" s="286"/>
      <c r="CO482" s="286"/>
      <c r="CP482" s="286"/>
      <c r="CQ482" s="286"/>
      <c r="CR482" s="286"/>
      <c r="CS482" s="286"/>
      <c r="CT482" s="286"/>
      <c r="CU482" s="286"/>
      <c r="CV482" s="286"/>
      <c r="CW482" s="286"/>
      <c r="CX482" s="286"/>
      <c r="CY482" s="286"/>
      <c r="CZ482" s="286"/>
      <c r="DA482" s="286"/>
      <c r="DB482" s="286"/>
      <c r="DC482" s="286"/>
      <c r="DD482" s="286"/>
      <c r="DE482" s="286"/>
      <c r="DF482" s="286"/>
      <c r="DG482" s="286"/>
      <c r="DH482" s="286"/>
      <c r="DI482" s="286"/>
      <c r="DJ482" s="286"/>
      <c r="DK482" s="286"/>
      <c r="DL482" s="286"/>
      <c r="DM482" s="286"/>
      <c r="DN482" s="286"/>
      <c r="DO482" s="286"/>
      <c r="DP482" s="286"/>
      <c r="DQ482" s="286"/>
      <c r="DR482" s="286"/>
      <c r="DS482" s="286"/>
      <c r="DT482" s="286"/>
      <c r="DU482" s="286"/>
      <c r="DV482" s="286"/>
      <c r="DW482" s="286"/>
      <c r="DX482" s="286"/>
      <c r="DY482" s="286"/>
      <c r="DZ482" s="286"/>
      <c r="EA482" s="286"/>
      <c r="EB482" s="286"/>
      <c r="EC482" s="286"/>
      <c r="ED482" s="286"/>
      <c r="EE482" s="286"/>
      <c r="EF482" s="286"/>
      <c r="EG482" s="286"/>
      <c r="EH482" s="286"/>
      <c r="EI482" s="286"/>
      <c r="EJ482" s="286"/>
      <c r="EK482" s="286"/>
      <c r="EL482" s="286"/>
      <c r="EM482" s="286"/>
      <c r="EN482" s="286"/>
      <c r="EO482" s="286"/>
      <c r="EP482" s="286"/>
      <c r="EQ482" s="286"/>
      <c r="ER482" s="286"/>
      <c r="ES482" s="286"/>
      <c r="ET482" s="286"/>
      <c r="EU482" s="286"/>
      <c r="EV482" s="286"/>
      <c r="EW482" s="286"/>
      <c r="EX482" s="286"/>
      <c r="EY482" s="286"/>
      <c r="EZ482" s="286"/>
      <c r="FA482" s="286"/>
      <c r="FB482" s="286"/>
      <c r="FC482" s="286"/>
      <c r="FD482" s="286"/>
      <c r="FE482" s="286"/>
      <c r="FF482" s="286"/>
      <c r="FG482" s="286"/>
      <c r="FH482" s="286"/>
      <c r="FI482" s="286"/>
      <c r="FJ482" s="286"/>
      <c r="FK482" s="286"/>
      <c r="FL482" s="286"/>
      <c r="FM482" s="286"/>
      <c r="FN482" s="286"/>
      <c r="FO482" s="286"/>
      <c r="FP482" s="286"/>
      <c r="FQ482" s="286"/>
      <c r="FR482" s="286"/>
      <c r="FS482" s="286"/>
      <c r="FT482" s="286"/>
      <c r="FU482" s="286"/>
      <c r="FV482" s="286"/>
      <c r="FW482" s="286"/>
      <c r="FX482" s="286"/>
      <c r="FY482" s="286"/>
      <c r="FZ482" s="286"/>
      <c r="GA482" s="286"/>
      <c r="GB482" s="286"/>
      <c r="GC482" s="286"/>
      <c r="GD482" s="286"/>
      <c r="GE482" s="286"/>
      <c r="GF482" s="286"/>
      <c r="GG482" s="286"/>
      <c r="GH482" s="286"/>
      <c r="GI482" s="286"/>
      <c r="GJ482" s="286"/>
      <c r="GK482" s="286"/>
      <c r="GL482" s="286"/>
      <c r="GM482" s="286"/>
      <c r="GN482" s="286"/>
      <c r="GO482" s="286"/>
      <c r="GP482" s="286"/>
      <c r="GQ482" s="286"/>
      <c r="GR482" s="286"/>
      <c r="GS482" s="286"/>
      <c r="GT482" s="286"/>
      <c r="GU482" s="286"/>
      <c r="GV482" s="286"/>
      <c r="GW482" s="286"/>
      <c r="GX482" s="286"/>
      <c r="GY482" s="286"/>
      <c r="GZ482" s="286"/>
      <c r="HA482" s="286"/>
      <c r="HB482" s="286"/>
      <c r="HC482" s="286"/>
      <c r="HD482" s="286"/>
      <c r="HE482" s="286"/>
      <c r="HF482" s="286"/>
      <c r="HG482" s="286"/>
      <c r="HH482" s="286"/>
      <c r="HI482" s="286"/>
      <c r="HJ482" s="286"/>
      <c r="HK482" s="286"/>
      <c r="HL482" s="286"/>
      <c r="HM482" s="286"/>
      <c r="HN482" s="286"/>
      <c r="HO482" s="286"/>
      <c r="HP482" s="286"/>
      <c r="HQ482" s="286"/>
      <c r="HR482" s="286"/>
      <c r="HS482" s="286"/>
      <c r="HT482" s="286"/>
      <c r="HU482" s="286"/>
      <c r="HV482" s="286"/>
      <c r="HW482" s="286"/>
      <c r="HX482" s="286"/>
      <c r="HY482" s="286"/>
      <c r="HZ482" s="286"/>
      <c r="IA482" s="286"/>
      <c r="IB482" s="286"/>
      <c r="IC482" s="286"/>
      <c r="ID482" s="286"/>
      <c r="IE482" s="286"/>
      <c r="IF482" s="286"/>
      <c r="IG482" s="286"/>
      <c r="IH482" s="286"/>
      <c r="II482" s="286"/>
      <c r="IJ482" s="286"/>
      <c r="IK482" s="286"/>
      <c r="IL482" s="286"/>
      <c r="IM482" s="286"/>
      <c r="IN482" s="286"/>
      <c r="IO482" s="286"/>
      <c r="IP482" s="286"/>
      <c r="IQ482" s="286"/>
      <c r="IR482" s="286"/>
      <c r="IS482" s="286"/>
      <c r="IT482" s="286"/>
      <c r="IU482" s="286"/>
      <c r="IV482" s="286"/>
      <c r="IW482" s="286"/>
      <c r="IX482" s="286"/>
      <c r="IY482" s="286"/>
      <c r="IZ482" s="286"/>
      <c r="JA482" s="286"/>
      <c r="JB482" s="286"/>
      <c r="JC482" s="286"/>
      <c r="JD482" s="286"/>
      <c r="JE482" s="286"/>
      <c r="JF482" s="286"/>
      <c r="JG482" s="286"/>
      <c r="JH482" s="286"/>
      <c r="JI482" s="286"/>
      <c r="JJ482" s="286"/>
      <c r="JK482" s="286"/>
      <c r="JL482" s="286"/>
      <c r="JM482" s="286"/>
      <c r="JN482" s="286"/>
      <c r="JO482" s="286"/>
      <c r="JP482" s="286"/>
      <c r="JQ482" s="286"/>
      <c r="JR482" s="286"/>
      <c r="JS482" s="286"/>
      <c r="JT482" s="286"/>
      <c r="JU482" s="286"/>
      <c r="JV482" s="286"/>
      <c r="JW482" s="286"/>
      <c r="JX482" s="286"/>
      <c r="JY482" s="286"/>
      <c r="JZ482" s="286"/>
      <c r="KA482" s="286"/>
      <c r="KB482" s="286"/>
      <c r="KC482" s="286"/>
      <c r="KD482" s="286"/>
      <c r="KE482" s="286"/>
      <c r="KF482" s="286"/>
      <c r="KG482" s="286"/>
      <c r="KH482" s="286"/>
      <c r="KI482" s="286"/>
      <c r="KJ482" s="286"/>
      <c r="KK482" s="286"/>
      <c r="KL482" s="286"/>
      <c r="KM482" s="286"/>
      <c r="KN482" s="286"/>
      <c r="KO482" s="286"/>
      <c r="KP482" s="286"/>
      <c r="KQ482" s="286"/>
      <c r="KR482" s="286"/>
      <c r="KS482" s="286"/>
      <c r="KT482" s="286"/>
      <c r="KU482" s="286"/>
      <c r="KV482" s="286"/>
      <c r="KW482" s="286"/>
      <c r="KX482" s="286"/>
      <c r="KY482" s="286"/>
      <c r="KZ482" s="286"/>
      <c r="LA482" s="286"/>
      <c r="LB482" s="286"/>
      <c r="LC482" s="286"/>
      <c r="LD482" s="286"/>
      <c r="LE482" s="286"/>
      <c r="LF482" s="286"/>
      <c r="LG482" s="286"/>
      <c r="LH482" s="286"/>
      <c r="LI482" s="286"/>
      <c r="LJ482" s="286"/>
      <c r="LK482" s="286"/>
      <c r="LL482" s="286"/>
      <c r="LM482" s="286"/>
      <c r="LN482" s="286"/>
      <c r="LO482" s="286"/>
      <c r="LP482" s="286"/>
      <c r="LQ482" s="286"/>
      <c r="LR482" s="286"/>
      <c r="LS482" s="286"/>
      <c r="LT482" s="286"/>
      <c r="LU482" s="286"/>
      <c r="LV482" s="286"/>
      <c r="LW482" s="286"/>
      <c r="LX482" s="286"/>
      <c r="LY482" s="286"/>
      <c r="LZ482" s="286"/>
      <c r="MA482" s="286"/>
      <c r="MB482" s="286"/>
      <c r="MC482" s="286"/>
      <c r="MD482" s="286"/>
      <c r="ME482" s="286"/>
      <c r="MF482" s="286"/>
      <c r="MG482" s="286"/>
      <c r="MH482" s="286"/>
      <c r="MI482" s="286"/>
      <c r="MJ482" s="286"/>
      <c r="MK482" s="286"/>
      <c r="ML482" s="286"/>
      <c r="MM482" s="286"/>
      <c r="MN482" s="286"/>
      <c r="MO482" s="286"/>
      <c r="MP482" s="286"/>
      <c r="MQ482" s="286"/>
      <c r="MR482" s="286"/>
      <c r="MS482" s="286"/>
      <c r="MT482" s="286"/>
      <c r="MU482" s="286"/>
      <c r="MV482" s="286"/>
      <c r="MW482" s="286"/>
      <c r="MX482" s="286"/>
      <c r="MY482" s="286"/>
      <c r="MZ482" s="286"/>
      <c r="NA482" s="286"/>
      <c r="NB482" s="286"/>
      <c r="NC482" s="286"/>
      <c r="ND482" s="286"/>
      <c r="NE482" s="286"/>
      <c r="NF482" s="286"/>
      <c r="NG482" s="286"/>
      <c r="NH482" s="286"/>
      <c r="NI482" s="286"/>
      <c r="NJ482" s="286"/>
      <c r="NK482" s="286"/>
      <c r="NL482" s="286"/>
      <c r="NM482" s="286"/>
      <c r="NN482" s="286"/>
      <c r="NO482" s="286"/>
      <c r="NP482" s="286"/>
      <c r="NQ482" s="286"/>
      <c r="NR482" s="286"/>
      <c r="NS482" s="286"/>
      <c r="NT482" s="286"/>
      <c r="NU482" s="286"/>
      <c r="NV482" s="286"/>
      <c r="NW482" s="286"/>
      <c r="NX482" s="286"/>
      <c r="NY482" s="286"/>
      <c r="NZ482" s="286"/>
      <c r="OA482" s="286"/>
      <c r="OB482" s="286"/>
      <c r="OC482" s="286"/>
      <c r="OD482" s="286"/>
      <c r="OE482" s="286"/>
      <c r="OF482" s="286"/>
      <c r="OG482" s="286"/>
      <c r="OH482" s="286"/>
      <c r="OI482" s="286"/>
      <c r="OJ482" s="286"/>
      <c r="OK482" s="286"/>
      <c r="OL482" s="286"/>
      <c r="OM482" s="286"/>
      <c r="ON482" s="286"/>
      <c r="OO482" s="286"/>
      <c r="OP482" s="286"/>
      <c r="OQ482" s="286"/>
      <c r="OR482" s="286"/>
      <c r="OS482" s="286"/>
      <c r="OT482" s="286"/>
      <c r="OU482" s="286"/>
      <c r="OV482" s="286"/>
      <c r="OW482" s="286"/>
      <c r="OX482" s="286"/>
      <c r="OY482" s="286"/>
      <c r="OZ482" s="286"/>
      <c r="PA482" s="286"/>
      <c r="PB482" s="286"/>
      <c r="PC482" s="286"/>
      <c r="PD482" s="286"/>
      <c r="PE482" s="286"/>
      <c r="PF482" s="286"/>
      <c r="PG482" s="286"/>
      <c r="PH482" s="286"/>
      <c r="PI482" s="286"/>
      <c r="PJ482" s="286"/>
      <c r="PK482" s="286"/>
      <c r="PL482" s="286"/>
      <c r="PM482" s="286"/>
      <c r="PN482" s="286"/>
      <c r="PO482" s="286"/>
      <c r="PP482" s="286"/>
      <c r="PQ482" s="286"/>
      <c r="PR482" s="286"/>
      <c r="PS482" s="286"/>
      <c r="PT482" s="286"/>
      <c r="PU482" s="286"/>
      <c r="PV482" s="286"/>
      <c r="PW482" s="286"/>
      <c r="PX482" s="286"/>
      <c r="PY482" s="286"/>
      <c r="PZ482" s="286"/>
      <c r="QA482" s="286"/>
      <c r="QB482" s="286"/>
      <c r="QC482" s="286"/>
      <c r="QD482" s="286"/>
      <c r="QE482" s="286"/>
      <c r="QF482" s="286"/>
      <c r="QG482" s="286"/>
      <c r="QH482" s="286"/>
      <c r="QI482" s="286"/>
      <c r="QJ482" s="286"/>
      <c r="QK482" s="286"/>
      <c r="QL482" s="286"/>
      <c r="QM482" s="286"/>
      <c r="QN482" s="286"/>
      <c r="QO482" s="286"/>
      <c r="QP482" s="286"/>
      <c r="QQ482" s="286"/>
      <c r="QR482" s="286"/>
      <c r="QS482" s="286"/>
      <c r="QT482" s="286"/>
      <c r="QU482" s="286"/>
      <c r="QV482" s="286"/>
      <c r="QW482" s="286"/>
      <c r="QX482" s="286"/>
      <c r="QY482" s="286"/>
      <c r="QZ482" s="286"/>
      <c r="RA482" s="286"/>
      <c r="RB482" s="286"/>
      <c r="RC482" s="286"/>
      <c r="RD482" s="286"/>
      <c r="RE482" s="286"/>
      <c r="RF482" s="286"/>
      <c r="RG482" s="286"/>
      <c r="RH482" s="286"/>
      <c r="RI482" s="286"/>
      <c r="RJ482" s="286"/>
      <c r="RK482" s="286"/>
      <c r="RL482" s="286"/>
      <c r="RM482" s="286"/>
      <c r="RN482" s="286"/>
      <c r="RO482" s="286"/>
      <c r="RP482" s="286"/>
      <c r="RQ482" s="286"/>
      <c r="RR482" s="286"/>
      <c r="RS482" s="286"/>
      <c r="RT482" s="286"/>
      <c r="RU482" s="286"/>
      <c r="RV482" s="286"/>
      <c r="RW482" s="286"/>
      <c r="RX482" s="286"/>
      <c r="RY482" s="286"/>
      <c r="RZ482" s="286"/>
      <c r="SA482" s="286"/>
      <c r="SB482" s="286"/>
      <c r="SC482" s="286"/>
      <c r="SD482" s="286"/>
      <c r="SE482" s="286"/>
      <c r="SF482" s="286"/>
      <c r="SG482" s="286"/>
      <c r="SH482" s="286"/>
      <c r="SI482" s="286"/>
      <c r="SJ482" s="286"/>
      <c r="SK482" s="286"/>
      <c r="SL482" s="286"/>
      <c r="SM482" s="286"/>
      <c r="SN482" s="286"/>
      <c r="SO482" s="286"/>
      <c r="SP482" s="286"/>
      <c r="SQ482" s="286"/>
      <c r="SR482" s="286"/>
      <c r="SS482" s="286"/>
      <c r="ST482" s="286"/>
      <c r="SU482" s="286"/>
      <c r="SV482" s="286"/>
      <c r="SW482" s="286"/>
      <c r="SX482" s="286"/>
      <c r="SY482" s="286"/>
      <c r="SZ482" s="286"/>
      <c r="TA482" s="286"/>
      <c r="TB482" s="286"/>
      <c r="TC482" s="286"/>
      <c r="TD482" s="286"/>
      <c r="TE482" s="286"/>
      <c r="TF482" s="286"/>
      <c r="TG482" s="286"/>
      <c r="TH482" s="286"/>
      <c r="TI482" s="286"/>
      <c r="TJ482" s="286"/>
      <c r="TK482" s="286"/>
      <c r="TL482" s="286"/>
      <c r="TM482" s="286"/>
      <c r="TN482" s="286"/>
      <c r="TO482" s="286"/>
      <c r="TP482" s="286"/>
      <c r="TQ482" s="286"/>
      <c r="TR482" s="286"/>
      <c r="TS482" s="286"/>
      <c r="TT482" s="286"/>
      <c r="TU482" s="286"/>
      <c r="TV482" s="286"/>
      <c r="TW482" s="286"/>
      <c r="TX482" s="286"/>
      <c r="TY482" s="286"/>
      <c r="TZ482" s="286"/>
      <c r="UA482" s="286"/>
      <c r="UB482" s="286"/>
      <c r="UC482" s="286"/>
      <c r="UD482" s="286"/>
      <c r="UE482" s="286"/>
      <c r="UF482" s="286"/>
      <c r="UG482" s="286"/>
      <c r="UH482" s="286"/>
      <c r="UI482" s="286"/>
      <c r="UJ482" s="286"/>
      <c r="UK482" s="286"/>
      <c r="UL482" s="286"/>
      <c r="UM482" s="286"/>
      <c r="UN482" s="286"/>
      <c r="UO482" s="286"/>
      <c r="UP482" s="286"/>
      <c r="UQ482" s="286"/>
      <c r="UR482" s="286"/>
      <c r="US482" s="286"/>
      <c r="UT482" s="286"/>
      <c r="UU482" s="286"/>
      <c r="UV482" s="286"/>
      <c r="UW482" s="286"/>
      <c r="UX482" s="286"/>
      <c r="UY482" s="286"/>
      <c r="UZ482" s="286"/>
      <c r="VA482" s="286"/>
      <c r="VB482" s="286"/>
      <c r="VC482" s="286"/>
      <c r="VD482" s="286"/>
      <c r="VE482" s="286"/>
      <c r="VF482" s="286"/>
      <c r="VG482" s="286"/>
      <c r="VH482" s="286"/>
      <c r="VI482" s="286"/>
      <c r="VJ482" s="286"/>
      <c r="VK482" s="286"/>
      <c r="VL482" s="286"/>
      <c r="VM482" s="286"/>
      <c r="VN482" s="286"/>
      <c r="VO482" s="286"/>
      <c r="VP482" s="286"/>
      <c r="VQ482" s="286"/>
      <c r="VR482" s="286"/>
      <c r="VS482" s="286"/>
      <c r="VT482" s="286"/>
      <c r="VU482" s="286"/>
      <c r="VV482" s="286"/>
      <c r="VW482" s="286"/>
      <c r="VX482" s="286"/>
      <c r="VY482" s="286"/>
      <c r="VZ482" s="286"/>
      <c r="WA482" s="286"/>
      <c r="WB482" s="286"/>
      <c r="WC482" s="286"/>
    </row>
    <row r="483" spans="1:601" s="285" customFormat="1" ht="109.5" customHeight="1">
      <c r="A483" s="1073"/>
      <c r="B483" s="649"/>
      <c r="C483" s="651"/>
      <c r="D483" s="653"/>
      <c r="E483" s="399" t="s">
        <v>1073</v>
      </c>
      <c r="F483" s="295" t="s">
        <v>60</v>
      </c>
      <c r="G483" s="318" t="s">
        <v>1130</v>
      </c>
      <c r="H483" s="318" t="s">
        <v>31</v>
      </c>
      <c r="I483" s="382" t="s">
        <v>501</v>
      </c>
      <c r="J483" s="382" t="s">
        <v>393</v>
      </c>
      <c r="K483" s="315" t="s">
        <v>1128</v>
      </c>
      <c r="L483" s="382" t="s">
        <v>642</v>
      </c>
      <c r="M483" s="288">
        <v>11234801.300000001</v>
      </c>
      <c r="N483" s="288">
        <v>11234801.300000001</v>
      </c>
      <c r="O483" s="288">
        <v>46440132.920000002</v>
      </c>
      <c r="P483" s="289"/>
      <c r="Q483" s="290">
        <v>14028100</v>
      </c>
      <c r="R483" s="290">
        <v>14028100</v>
      </c>
      <c r="S483" s="528">
        <v>3</v>
      </c>
      <c r="BA483" s="286"/>
      <c r="BB483" s="286"/>
      <c r="BC483" s="286"/>
      <c r="BD483" s="286"/>
      <c r="BE483" s="286"/>
      <c r="BF483" s="286"/>
      <c r="BG483" s="286"/>
      <c r="BH483" s="286"/>
      <c r="BI483" s="286"/>
      <c r="BJ483" s="286"/>
      <c r="BK483" s="286"/>
      <c r="BL483" s="286"/>
      <c r="BM483" s="286"/>
      <c r="BN483" s="286"/>
      <c r="BO483" s="286"/>
      <c r="BP483" s="286"/>
      <c r="BQ483" s="286"/>
      <c r="BR483" s="286"/>
      <c r="BS483" s="286"/>
      <c r="BT483" s="286"/>
      <c r="BU483" s="286"/>
      <c r="BV483" s="286"/>
      <c r="BW483" s="286"/>
      <c r="BX483" s="286"/>
      <c r="BY483" s="286"/>
      <c r="BZ483" s="286"/>
      <c r="CA483" s="286"/>
      <c r="CB483" s="286"/>
      <c r="CC483" s="286"/>
      <c r="CD483" s="286"/>
      <c r="CE483" s="286"/>
      <c r="CF483" s="286"/>
      <c r="CG483" s="286"/>
      <c r="CH483" s="286"/>
      <c r="CI483" s="286"/>
      <c r="CJ483" s="286"/>
      <c r="CK483" s="286"/>
      <c r="CL483" s="286"/>
      <c r="CM483" s="286"/>
      <c r="CN483" s="286"/>
      <c r="CO483" s="286"/>
      <c r="CP483" s="286"/>
      <c r="CQ483" s="286"/>
      <c r="CR483" s="286"/>
      <c r="CS483" s="286"/>
      <c r="CT483" s="286"/>
      <c r="CU483" s="286"/>
      <c r="CV483" s="286"/>
      <c r="CW483" s="286"/>
      <c r="CX483" s="286"/>
      <c r="CY483" s="286"/>
      <c r="CZ483" s="286"/>
      <c r="DA483" s="286"/>
      <c r="DB483" s="286"/>
      <c r="DC483" s="286"/>
      <c r="DD483" s="286"/>
      <c r="DE483" s="286"/>
      <c r="DF483" s="286"/>
      <c r="DG483" s="286"/>
      <c r="DH483" s="286"/>
      <c r="DI483" s="286"/>
      <c r="DJ483" s="286"/>
      <c r="DK483" s="286"/>
      <c r="DL483" s="286"/>
      <c r="DM483" s="286"/>
      <c r="DN483" s="286"/>
      <c r="DO483" s="286"/>
      <c r="DP483" s="286"/>
      <c r="DQ483" s="286"/>
      <c r="DR483" s="286"/>
      <c r="DS483" s="286"/>
      <c r="DT483" s="286"/>
      <c r="DU483" s="286"/>
      <c r="DV483" s="286"/>
      <c r="DW483" s="286"/>
      <c r="DX483" s="286"/>
      <c r="DY483" s="286"/>
      <c r="DZ483" s="286"/>
      <c r="EA483" s="286"/>
      <c r="EB483" s="286"/>
      <c r="EC483" s="286"/>
      <c r="ED483" s="286"/>
      <c r="EE483" s="286"/>
      <c r="EF483" s="286"/>
      <c r="EG483" s="286"/>
      <c r="EH483" s="286"/>
      <c r="EI483" s="286"/>
      <c r="EJ483" s="286"/>
      <c r="EK483" s="286"/>
      <c r="EL483" s="286"/>
      <c r="EM483" s="286"/>
      <c r="EN483" s="286"/>
      <c r="EO483" s="286"/>
      <c r="EP483" s="286"/>
      <c r="EQ483" s="286"/>
      <c r="ER483" s="286"/>
      <c r="ES483" s="286"/>
      <c r="ET483" s="286"/>
      <c r="EU483" s="286"/>
      <c r="EV483" s="286"/>
      <c r="EW483" s="286"/>
      <c r="EX483" s="286"/>
      <c r="EY483" s="286"/>
      <c r="EZ483" s="286"/>
      <c r="FA483" s="286"/>
      <c r="FB483" s="286"/>
      <c r="FC483" s="286"/>
      <c r="FD483" s="286"/>
      <c r="FE483" s="286"/>
      <c r="FF483" s="286"/>
      <c r="FG483" s="286"/>
      <c r="FH483" s="286"/>
      <c r="FI483" s="286"/>
      <c r="FJ483" s="286"/>
      <c r="FK483" s="286"/>
      <c r="FL483" s="286"/>
      <c r="FM483" s="286"/>
      <c r="FN483" s="286"/>
      <c r="FO483" s="286"/>
      <c r="FP483" s="286"/>
      <c r="FQ483" s="286"/>
      <c r="FR483" s="286"/>
      <c r="FS483" s="286"/>
      <c r="FT483" s="286"/>
      <c r="FU483" s="286"/>
      <c r="FV483" s="286"/>
      <c r="FW483" s="286"/>
      <c r="FX483" s="286"/>
      <c r="FY483" s="286"/>
      <c r="FZ483" s="286"/>
      <c r="GA483" s="286"/>
      <c r="GB483" s="286"/>
      <c r="GC483" s="286"/>
      <c r="GD483" s="286"/>
      <c r="GE483" s="286"/>
      <c r="GF483" s="286"/>
      <c r="GG483" s="286"/>
      <c r="GH483" s="286"/>
      <c r="GI483" s="286"/>
      <c r="GJ483" s="286"/>
      <c r="GK483" s="286"/>
      <c r="GL483" s="286"/>
      <c r="GM483" s="286"/>
      <c r="GN483" s="286"/>
      <c r="GO483" s="286"/>
      <c r="GP483" s="286"/>
      <c r="GQ483" s="286"/>
      <c r="GR483" s="286"/>
      <c r="GS483" s="286"/>
      <c r="GT483" s="286"/>
      <c r="GU483" s="286"/>
      <c r="GV483" s="286"/>
      <c r="GW483" s="286"/>
      <c r="GX483" s="286"/>
      <c r="GY483" s="286"/>
      <c r="GZ483" s="286"/>
      <c r="HA483" s="286"/>
      <c r="HB483" s="286"/>
      <c r="HC483" s="286"/>
      <c r="HD483" s="286"/>
      <c r="HE483" s="286"/>
      <c r="HF483" s="286"/>
      <c r="HG483" s="286"/>
      <c r="HH483" s="286"/>
      <c r="HI483" s="286"/>
      <c r="HJ483" s="286"/>
      <c r="HK483" s="286"/>
      <c r="HL483" s="286"/>
      <c r="HM483" s="286"/>
      <c r="HN483" s="286"/>
      <c r="HO483" s="286"/>
      <c r="HP483" s="286"/>
      <c r="HQ483" s="286"/>
      <c r="HR483" s="286"/>
      <c r="HS483" s="286"/>
      <c r="HT483" s="286"/>
      <c r="HU483" s="286"/>
      <c r="HV483" s="286"/>
      <c r="HW483" s="286"/>
      <c r="HX483" s="286"/>
      <c r="HY483" s="286"/>
      <c r="HZ483" s="286"/>
      <c r="IA483" s="286"/>
      <c r="IB483" s="286"/>
      <c r="IC483" s="286"/>
      <c r="ID483" s="286"/>
      <c r="IE483" s="286"/>
      <c r="IF483" s="286"/>
      <c r="IG483" s="286"/>
      <c r="IH483" s="286"/>
      <c r="II483" s="286"/>
      <c r="IJ483" s="286"/>
      <c r="IK483" s="286"/>
      <c r="IL483" s="286"/>
      <c r="IM483" s="286"/>
      <c r="IN483" s="286"/>
      <c r="IO483" s="286"/>
      <c r="IP483" s="286"/>
      <c r="IQ483" s="286"/>
      <c r="IR483" s="286"/>
      <c r="IS483" s="286"/>
      <c r="IT483" s="286"/>
      <c r="IU483" s="286"/>
      <c r="IV483" s="286"/>
      <c r="IW483" s="286"/>
      <c r="IX483" s="286"/>
      <c r="IY483" s="286"/>
      <c r="IZ483" s="286"/>
      <c r="JA483" s="286"/>
      <c r="JB483" s="286"/>
      <c r="JC483" s="286"/>
      <c r="JD483" s="286"/>
      <c r="JE483" s="286"/>
      <c r="JF483" s="286"/>
      <c r="JG483" s="286"/>
      <c r="JH483" s="286"/>
      <c r="JI483" s="286"/>
      <c r="JJ483" s="286"/>
      <c r="JK483" s="286"/>
      <c r="JL483" s="286"/>
      <c r="JM483" s="286"/>
      <c r="JN483" s="286"/>
      <c r="JO483" s="286"/>
      <c r="JP483" s="286"/>
      <c r="JQ483" s="286"/>
      <c r="JR483" s="286"/>
      <c r="JS483" s="286"/>
      <c r="JT483" s="286"/>
      <c r="JU483" s="286"/>
      <c r="JV483" s="286"/>
      <c r="JW483" s="286"/>
      <c r="JX483" s="286"/>
      <c r="JY483" s="286"/>
      <c r="JZ483" s="286"/>
      <c r="KA483" s="286"/>
      <c r="KB483" s="286"/>
      <c r="KC483" s="286"/>
      <c r="KD483" s="286"/>
      <c r="KE483" s="286"/>
      <c r="KF483" s="286"/>
      <c r="KG483" s="286"/>
      <c r="KH483" s="286"/>
      <c r="KI483" s="286"/>
      <c r="KJ483" s="286"/>
      <c r="KK483" s="286"/>
      <c r="KL483" s="286"/>
      <c r="KM483" s="286"/>
      <c r="KN483" s="286"/>
      <c r="KO483" s="286"/>
      <c r="KP483" s="286"/>
      <c r="KQ483" s="286"/>
      <c r="KR483" s="286"/>
      <c r="KS483" s="286"/>
      <c r="KT483" s="286"/>
      <c r="KU483" s="286"/>
      <c r="KV483" s="286"/>
      <c r="KW483" s="286"/>
      <c r="KX483" s="286"/>
      <c r="KY483" s="286"/>
      <c r="KZ483" s="286"/>
      <c r="LA483" s="286"/>
      <c r="LB483" s="286"/>
      <c r="LC483" s="286"/>
      <c r="LD483" s="286"/>
      <c r="LE483" s="286"/>
      <c r="LF483" s="286"/>
      <c r="LG483" s="286"/>
      <c r="LH483" s="286"/>
      <c r="LI483" s="286"/>
      <c r="LJ483" s="286"/>
      <c r="LK483" s="286"/>
      <c r="LL483" s="286"/>
      <c r="LM483" s="286"/>
      <c r="LN483" s="286"/>
      <c r="LO483" s="286"/>
      <c r="LP483" s="286"/>
      <c r="LQ483" s="286"/>
      <c r="LR483" s="286"/>
      <c r="LS483" s="286"/>
      <c r="LT483" s="286"/>
      <c r="LU483" s="286"/>
      <c r="LV483" s="286"/>
      <c r="LW483" s="286"/>
      <c r="LX483" s="286"/>
      <c r="LY483" s="286"/>
      <c r="LZ483" s="286"/>
      <c r="MA483" s="286"/>
      <c r="MB483" s="286"/>
      <c r="MC483" s="286"/>
      <c r="MD483" s="286"/>
      <c r="ME483" s="286"/>
      <c r="MF483" s="286"/>
      <c r="MG483" s="286"/>
      <c r="MH483" s="286"/>
      <c r="MI483" s="286"/>
      <c r="MJ483" s="286"/>
      <c r="MK483" s="286"/>
      <c r="ML483" s="286"/>
      <c r="MM483" s="286"/>
      <c r="MN483" s="286"/>
      <c r="MO483" s="286"/>
      <c r="MP483" s="286"/>
      <c r="MQ483" s="286"/>
      <c r="MR483" s="286"/>
      <c r="MS483" s="286"/>
      <c r="MT483" s="286"/>
      <c r="MU483" s="286"/>
      <c r="MV483" s="286"/>
      <c r="MW483" s="286"/>
      <c r="MX483" s="286"/>
      <c r="MY483" s="286"/>
      <c r="MZ483" s="286"/>
      <c r="NA483" s="286"/>
      <c r="NB483" s="286"/>
      <c r="NC483" s="286"/>
      <c r="ND483" s="286"/>
      <c r="NE483" s="286"/>
      <c r="NF483" s="286"/>
      <c r="NG483" s="286"/>
      <c r="NH483" s="286"/>
      <c r="NI483" s="286"/>
      <c r="NJ483" s="286"/>
      <c r="NK483" s="286"/>
      <c r="NL483" s="286"/>
      <c r="NM483" s="286"/>
      <c r="NN483" s="286"/>
      <c r="NO483" s="286"/>
      <c r="NP483" s="286"/>
      <c r="NQ483" s="286"/>
      <c r="NR483" s="286"/>
      <c r="NS483" s="286"/>
      <c r="NT483" s="286"/>
      <c r="NU483" s="286"/>
      <c r="NV483" s="286"/>
      <c r="NW483" s="286"/>
      <c r="NX483" s="286"/>
      <c r="NY483" s="286"/>
      <c r="NZ483" s="286"/>
      <c r="OA483" s="286"/>
      <c r="OB483" s="286"/>
      <c r="OC483" s="286"/>
      <c r="OD483" s="286"/>
      <c r="OE483" s="286"/>
      <c r="OF483" s="286"/>
      <c r="OG483" s="286"/>
      <c r="OH483" s="286"/>
      <c r="OI483" s="286"/>
      <c r="OJ483" s="286"/>
      <c r="OK483" s="286"/>
      <c r="OL483" s="286"/>
      <c r="OM483" s="286"/>
      <c r="ON483" s="286"/>
      <c r="OO483" s="286"/>
      <c r="OP483" s="286"/>
      <c r="OQ483" s="286"/>
      <c r="OR483" s="286"/>
      <c r="OS483" s="286"/>
      <c r="OT483" s="286"/>
      <c r="OU483" s="286"/>
      <c r="OV483" s="286"/>
      <c r="OW483" s="286"/>
      <c r="OX483" s="286"/>
      <c r="OY483" s="286"/>
      <c r="OZ483" s="286"/>
      <c r="PA483" s="286"/>
      <c r="PB483" s="286"/>
      <c r="PC483" s="286"/>
      <c r="PD483" s="286"/>
      <c r="PE483" s="286"/>
      <c r="PF483" s="286"/>
      <c r="PG483" s="286"/>
      <c r="PH483" s="286"/>
      <c r="PI483" s="286"/>
      <c r="PJ483" s="286"/>
      <c r="PK483" s="286"/>
      <c r="PL483" s="286"/>
      <c r="PM483" s="286"/>
      <c r="PN483" s="286"/>
      <c r="PO483" s="286"/>
      <c r="PP483" s="286"/>
      <c r="PQ483" s="286"/>
      <c r="PR483" s="286"/>
      <c r="PS483" s="286"/>
      <c r="PT483" s="286"/>
      <c r="PU483" s="286"/>
      <c r="PV483" s="286"/>
      <c r="PW483" s="286"/>
      <c r="PX483" s="286"/>
      <c r="PY483" s="286"/>
      <c r="PZ483" s="286"/>
      <c r="QA483" s="286"/>
      <c r="QB483" s="286"/>
      <c r="QC483" s="286"/>
      <c r="QD483" s="286"/>
      <c r="QE483" s="286"/>
      <c r="QF483" s="286"/>
      <c r="QG483" s="286"/>
      <c r="QH483" s="286"/>
      <c r="QI483" s="286"/>
      <c r="QJ483" s="286"/>
      <c r="QK483" s="286"/>
      <c r="QL483" s="286"/>
      <c r="QM483" s="286"/>
      <c r="QN483" s="286"/>
      <c r="QO483" s="286"/>
      <c r="QP483" s="286"/>
      <c r="QQ483" s="286"/>
      <c r="QR483" s="286"/>
      <c r="QS483" s="286"/>
      <c r="QT483" s="286"/>
      <c r="QU483" s="286"/>
      <c r="QV483" s="286"/>
      <c r="QW483" s="286"/>
      <c r="QX483" s="286"/>
      <c r="QY483" s="286"/>
      <c r="QZ483" s="286"/>
      <c r="RA483" s="286"/>
      <c r="RB483" s="286"/>
      <c r="RC483" s="286"/>
      <c r="RD483" s="286"/>
      <c r="RE483" s="286"/>
      <c r="RF483" s="286"/>
      <c r="RG483" s="286"/>
      <c r="RH483" s="286"/>
      <c r="RI483" s="286"/>
      <c r="RJ483" s="286"/>
      <c r="RK483" s="286"/>
      <c r="RL483" s="286"/>
      <c r="RM483" s="286"/>
      <c r="RN483" s="286"/>
      <c r="RO483" s="286"/>
      <c r="RP483" s="286"/>
      <c r="RQ483" s="286"/>
      <c r="RR483" s="286"/>
      <c r="RS483" s="286"/>
      <c r="RT483" s="286"/>
      <c r="RU483" s="286"/>
      <c r="RV483" s="286"/>
      <c r="RW483" s="286"/>
      <c r="RX483" s="286"/>
      <c r="RY483" s="286"/>
      <c r="RZ483" s="286"/>
      <c r="SA483" s="286"/>
      <c r="SB483" s="286"/>
      <c r="SC483" s="286"/>
      <c r="SD483" s="286"/>
      <c r="SE483" s="286"/>
      <c r="SF483" s="286"/>
      <c r="SG483" s="286"/>
      <c r="SH483" s="286"/>
      <c r="SI483" s="286"/>
      <c r="SJ483" s="286"/>
      <c r="SK483" s="286"/>
      <c r="SL483" s="286"/>
      <c r="SM483" s="286"/>
      <c r="SN483" s="286"/>
      <c r="SO483" s="286"/>
      <c r="SP483" s="286"/>
      <c r="SQ483" s="286"/>
      <c r="SR483" s="286"/>
      <c r="SS483" s="286"/>
      <c r="ST483" s="286"/>
      <c r="SU483" s="286"/>
      <c r="SV483" s="286"/>
      <c r="SW483" s="286"/>
      <c r="SX483" s="286"/>
      <c r="SY483" s="286"/>
      <c r="SZ483" s="286"/>
      <c r="TA483" s="286"/>
      <c r="TB483" s="286"/>
      <c r="TC483" s="286"/>
      <c r="TD483" s="286"/>
      <c r="TE483" s="286"/>
      <c r="TF483" s="286"/>
      <c r="TG483" s="286"/>
      <c r="TH483" s="286"/>
      <c r="TI483" s="286"/>
      <c r="TJ483" s="286"/>
      <c r="TK483" s="286"/>
      <c r="TL483" s="286"/>
      <c r="TM483" s="286"/>
      <c r="TN483" s="286"/>
      <c r="TO483" s="286"/>
      <c r="TP483" s="286"/>
      <c r="TQ483" s="286"/>
      <c r="TR483" s="286"/>
      <c r="TS483" s="286"/>
      <c r="TT483" s="286"/>
      <c r="TU483" s="286"/>
      <c r="TV483" s="286"/>
      <c r="TW483" s="286"/>
      <c r="TX483" s="286"/>
      <c r="TY483" s="286"/>
      <c r="TZ483" s="286"/>
      <c r="UA483" s="286"/>
      <c r="UB483" s="286"/>
      <c r="UC483" s="286"/>
      <c r="UD483" s="286"/>
      <c r="UE483" s="286"/>
      <c r="UF483" s="286"/>
      <c r="UG483" s="286"/>
      <c r="UH483" s="286"/>
      <c r="UI483" s="286"/>
      <c r="UJ483" s="286"/>
      <c r="UK483" s="286"/>
      <c r="UL483" s="286"/>
      <c r="UM483" s="286"/>
      <c r="UN483" s="286"/>
      <c r="UO483" s="286"/>
      <c r="UP483" s="286"/>
      <c r="UQ483" s="286"/>
      <c r="UR483" s="286"/>
      <c r="US483" s="286"/>
      <c r="UT483" s="286"/>
      <c r="UU483" s="286"/>
      <c r="UV483" s="286"/>
      <c r="UW483" s="286"/>
      <c r="UX483" s="286"/>
      <c r="UY483" s="286"/>
      <c r="UZ483" s="286"/>
      <c r="VA483" s="286"/>
      <c r="VB483" s="286"/>
      <c r="VC483" s="286"/>
      <c r="VD483" s="286"/>
      <c r="VE483" s="286"/>
      <c r="VF483" s="286"/>
      <c r="VG483" s="286"/>
      <c r="VH483" s="286"/>
      <c r="VI483" s="286"/>
      <c r="VJ483" s="286"/>
      <c r="VK483" s="286"/>
      <c r="VL483" s="286"/>
      <c r="VM483" s="286"/>
      <c r="VN483" s="286"/>
      <c r="VO483" s="286"/>
      <c r="VP483" s="286"/>
      <c r="VQ483" s="286"/>
      <c r="VR483" s="286"/>
      <c r="VS483" s="286"/>
      <c r="VT483" s="286"/>
      <c r="VU483" s="286"/>
      <c r="VV483" s="286"/>
      <c r="VW483" s="286"/>
      <c r="VX483" s="286"/>
      <c r="VY483" s="286"/>
      <c r="VZ483" s="286"/>
      <c r="WA483" s="286"/>
      <c r="WB483" s="286"/>
      <c r="WC483" s="286"/>
    </row>
    <row r="484" spans="1:601" s="303" customFormat="1" ht="116.25" customHeight="1">
      <c r="A484" s="1073"/>
      <c r="B484" s="648" t="s">
        <v>1131</v>
      </c>
      <c r="C484" s="661" t="s">
        <v>1076</v>
      </c>
      <c r="D484" s="652" t="s">
        <v>1059</v>
      </c>
      <c r="E484" s="654" t="s">
        <v>1066</v>
      </c>
      <c r="F484" s="646" t="s">
        <v>60</v>
      </c>
      <c r="G484" s="657">
        <v>39814</v>
      </c>
      <c r="H484" s="657" t="s">
        <v>31</v>
      </c>
      <c r="I484" s="386" t="s">
        <v>501</v>
      </c>
      <c r="J484" s="386" t="s">
        <v>393</v>
      </c>
      <c r="K484" s="386" t="s">
        <v>518</v>
      </c>
      <c r="L484" s="386" t="s">
        <v>35</v>
      </c>
      <c r="M484" s="284">
        <f>M486+M485</f>
        <v>2066738.7000000002</v>
      </c>
      <c r="N484" s="284">
        <f t="shared" ref="N484:R484" si="38">N486+N485</f>
        <v>2066656.34</v>
      </c>
      <c r="O484" s="284">
        <f t="shared" si="38"/>
        <v>2742547.1</v>
      </c>
      <c r="P484" s="284">
        <f t="shared" si="38"/>
        <v>10967080</v>
      </c>
      <c r="Q484" s="284">
        <f t="shared" si="38"/>
        <v>0</v>
      </c>
      <c r="R484" s="284">
        <f t="shared" si="38"/>
        <v>0</v>
      </c>
      <c r="S484" s="530"/>
      <c r="BA484" s="304"/>
      <c r="BB484" s="304"/>
      <c r="BC484" s="304"/>
      <c r="BD484" s="304"/>
      <c r="BE484" s="304"/>
      <c r="BF484" s="304"/>
      <c r="BG484" s="304"/>
      <c r="BH484" s="304"/>
      <c r="BI484" s="304"/>
      <c r="BJ484" s="304"/>
      <c r="BK484" s="304"/>
      <c r="BL484" s="304"/>
      <c r="BM484" s="304"/>
      <c r="BN484" s="304"/>
      <c r="BO484" s="304"/>
      <c r="BP484" s="304"/>
      <c r="BQ484" s="304"/>
      <c r="BR484" s="304"/>
      <c r="BS484" s="304"/>
      <c r="BT484" s="304"/>
      <c r="BU484" s="304"/>
      <c r="BV484" s="304"/>
      <c r="BW484" s="304"/>
      <c r="BX484" s="304"/>
      <c r="BY484" s="304"/>
      <c r="BZ484" s="304"/>
      <c r="CA484" s="304"/>
      <c r="CB484" s="304"/>
      <c r="CC484" s="304"/>
      <c r="CD484" s="304"/>
      <c r="CE484" s="304"/>
      <c r="CF484" s="304"/>
      <c r="CG484" s="304"/>
      <c r="CH484" s="304"/>
      <c r="CI484" s="304"/>
      <c r="CJ484" s="304"/>
      <c r="CK484" s="304"/>
      <c r="CL484" s="304"/>
      <c r="CM484" s="304"/>
      <c r="CN484" s="304"/>
      <c r="CO484" s="304"/>
      <c r="CP484" s="304"/>
      <c r="CQ484" s="304"/>
      <c r="CR484" s="304"/>
      <c r="CS484" s="304"/>
      <c r="CT484" s="304"/>
      <c r="CU484" s="304"/>
      <c r="CV484" s="304"/>
      <c r="CW484" s="304"/>
      <c r="CX484" s="304"/>
      <c r="CY484" s="304"/>
      <c r="CZ484" s="304"/>
      <c r="DA484" s="304"/>
      <c r="DB484" s="304"/>
      <c r="DC484" s="304"/>
      <c r="DD484" s="304"/>
      <c r="DE484" s="304"/>
      <c r="DF484" s="304"/>
      <c r="DG484" s="304"/>
      <c r="DH484" s="304"/>
      <c r="DI484" s="304"/>
      <c r="DJ484" s="304"/>
      <c r="DK484" s="304"/>
      <c r="DL484" s="304"/>
      <c r="DM484" s="304"/>
      <c r="DN484" s="304"/>
      <c r="DO484" s="304"/>
      <c r="DP484" s="304"/>
      <c r="DQ484" s="304"/>
      <c r="DR484" s="304"/>
      <c r="DS484" s="304"/>
      <c r="DT484" s="304"/>
      <c r="DU484" s="304"/>
      <c r="DV484" s="304"/>
      <c r="DW484" s="304"/>
      <c r="DX484" s="304"/>
      <c r="DY484" s="304"/>
      <c r="DZ484" s="304"/>
      <c r="EA484" s="304"/>
      <c r="EB484" s="304"/>
      <c r="EC484" s="304"/>
      <c r="ED484" s="304"/>
      <c r="EE484" s="304"/>
      <c r="EF484" s="304"/>
      <c r="EG484" s="304"/>
      <c r="EH484" s="304"/>
      <c r="EI484" s="304"/>
      <c r="EJ484" s="304"/>
      <c r="EK484" s="304"/>
      <c r="EL484" s="304"/>
      <c r="EM484" s="304"/>
      <c r="EN484" s="304"/>
      <c r="EO484" s="304"/>
      <c r="EP484" s="304"/>
      <c r="EQ484" s="304"/>
      <c r="ER484" s="304"/>
      <c r="ES484" s="304"/>
      <c r="ET484" s="304"/>
      <c r="EU484" s="304"/>
      <c r="EV484" s="304"/>
      <c r="EW484" s="304"/>
      <c r="EX484" s="304"/>
      <c r="EY484" s="304"/>
      <c r="EZ484" s="304"/>
      <c r="FA484" s="304"/>
      <c r="FB484" s="304"/>
      <c r="FC484" s="304"/>
      <c r="FD484" s="304"/>
      <c r="FE484" s="304"/>
      <c r="FF484" s="304"/>
      <c r="FG484" s="304"/>
      <c r="FH484" s="304"/>
      <c r="FI484" s="304"/>
      <c r="FJ484" s="304"/>
      <c r="FK484" s="304"/>
      <c r="FL484" s="304"/>
      <c r="FM484" s="304"/>
      <c r="FN484" s="304"/>
      <c r="FO484" s="304"/>
      <c r="FP484" s="304"/>
      <c r="FQ484" s="304"/>
      <c r="FR484" s="304"/>
      <c r="FS484" s="304"/>
      <c r="FT484" s="304"/>
      <c r="FU484" s="304"/>
      <c r="FV484" s="304"/>
      <c r="FW484" s="304"/>
      <c r="FX484" s="304"/>
      <c r="FY484" s="304"/>
      <c r="FZ484" s="304"/>
      <c r="GA484" s="304"/>
      <c r="GB484" s="304"/>
      <c r="GC484" s="304"/>
      <c r="GD484" s="304"/>
      <c r="GE484" s="304"/>
      <c r="GF484" s="304"/>
      <c r="GG484" s="304"/>
      <c r="GH484" s="304"/>
      <c r="GI484" s="304"/>
      <c r="GJ484" s="304"/>
      <c r="GK484" s="304"/>
      <c r="GL484" s="304"/>
      <c r="GM484" s="304"/>
      <c r="GN484" s="304"/>
      <c r="GO484" s="304"/>
      <c r="GP484" s="304"/>
      <c r="GQ484" s="304"/>
      <c r="GR484" s="304"/>
      <c r="GS484" s="304"/>
      <c r="GT484" s="304"/>
      <c r="GU484" s="304"/>
      <c r="GV484" s="304"/>
      <c r="GW484" s="304"/>
      <c r="GX484" s="304"/>
      <c r="GY484" s="304"/>
      <c r="GZ484" s="304"/>
      <c r="HA484" s="304"/>
      <c r="HB484" s="304"/>
      <c r="HC484" s="304"/>
      <c r="HD484" s="304"/>
      <c r="HE484" s="304"/>
      <c r="HF484" s="304"/>
      <c r="HG484" s="304"/>
      <c r="HH484" s="304"/>
      <c r="HI484" s="304"/>
      <c r="HJ484" s="304"/>
      <c r="HK484" s="304"/>
      <c r="HL484" s="304"/>
      <c r="HM484" s="304"/>
      <c r="HN484" s="304"/>
      <c r="HO484" s="304"/>
      <c r="HP484" s="304"/>
      <c r="HQ484" s="304"/>
      <c r="HR484" s="304"/>
      <c r="HS484" s="304"/>
      <c r="HT484" s="304"/>
      <c r="HU484" s="304"/>
      <c r="HV484" s="304"/>
      <c r="HW484" s="304"/>
      <c r="HX484" s="304"/>
      <c r="HY484" s="304"/>
      <c r="HZ484" s="304"/>
      <c r="IA484" s="304"/>
      <c r="IB484" s="304"/>
      <c r="IC484" s="304"/>
      <c r="ID484" s="304"/>
      <c r="IE484" s="304"/>
      <c r="IF484" s="304"/>
      <c r="IG484" s="304"/>
      <c r="IH484" s="304"/>
      <c r="II484" s="304"/>
      <c r="IJ484" s="304"/>
      <c r="IK484" s="304"/>
      <c r="IL484" s="304"/>
      <c r="IM484" s="304"/>
      <c r="IN484" s="304"/>
      <c r="IO484" s="304"/>
      <c r="IP484" s="304"/>
      <c r="IQ484" s="304"/>
      <c r="IR484" s="304"/>
      <c r="IS484" s="304"/>
      <c r="IT484" s="304"/>
      <c r="IU484" s="304"/>
      <c r="IV484" s="304"/>
      <c r="IW484" s="304"/>
      <c r="IX484" s="304"/>
      <c r="IY484" s="304"/>
      <c r="IZ484" s="304"/>
      <c r="JA484" s="304"/>
      <c r="JB484" s="304"/>
      <c r="JC484" s="304"/>
      <c r="JD484" s="304"/>
      <c r="JE484" s="304"/>
      <c r="JF484" s="304"/>
      <c r="JG484" s="304"/>
      <c r="JH484" s="304"/>
      <c r="JI484" s="304"/>
      <c r="JJ484" s="304"/>
      <c r="JK484" s="304"/>
      <c r="JL484" s="304"/>
      <c r="JM484" s="304"/>
      <c r="JN484" s="304"/>
      <c r="JO484" s="304"/>
      <c r="JP484" s="304"/>
      <c r="JQ484" s="304"/>
      <c r="JR484" s="304"/>
      <c r="JS484" s="304"/>
      <c r="JT484" s="304"/>
      <c r="JU484" s="304"/>
      <c r="JV484" s="304"/>
      <c r="JW484" s="304"/>
      <c r="JX484" s="304"/>
      <c r="JY484" s="304"/>
      <c r="JZ484" s="304"/>
      <c r="KA484" s="304"/>
      <c r="KB484" s="304"/>
      <c r="KC484" s="304"/>
      <c r="KD484" s="304"/>
      <c r="KE484" s="304"/>
      <c r="KF484" s="304"/>
      <c r="KG484" s="304"/>
      <c r="KH484" s="304"/>
      <c r="KI484" s="304"/>
      <c r="KJ484" s="304"/>
      <c r="KK484" s="304"/>
      <c r="KL484" s="304"/>
      <c r="KM484" s="304"/>
      <c r="KN484" s="304"/>
      <c r="KO484" s="304"/>
      <c r="KP484" s="304"/>
      <c r="KQ484" s="304"/>
      <c r="KR484" s="304"/>
      <c r="KS484" s="304"/>
      <c r="KT484" s="304"/>
      <c r="KU484" s="304"/>
      <c r="KV484" s="304"/>
      <c r="KW484" s="304"/>
      <c r="KX484" s="304"/>
      <c r="KY484" s="304"/>
      <c r="KZ484" s="304"/>
      <c r="LA484" s="304"/>
      <c r="LB484" s="304"/>
      <c r="LC484" s="304"/>
      <c r="LD484" s="304"/>
      <c r="LE484" s="304"/>
      <c r="LF484" s="304"/>
      <c r="LG484" s="304"/>
      <c r="LH484" s="304"/>
      <c r="LI484" s="304"/>
      <c r="LJ484" s="304"/>
      <c r="LK484" s="304"/>
      <c r="LL484" s="304"/>
      <c r="LM484" s="304"/>
      <c r="LN484" s="304"/>
      <c r="LO484" s="304"/>
      <c r="LP484" s="304"/>
      <c r="LQ484" s="304"/>
      <c r="LR484" s="304"/>
      <c r="LS484" s="304"/>
      <c r="LT484" s="304"/>
      <c r="LU484" s="304"/>
      <c r="LV484" s="304"/>
      <c r="LW484" s="304"/>
      <c r="LX484" s="304"/>
      <c r="LY484" s="304"/>
      <c r="LZ484" s="304"/>
      <c r="MA484" s="304"/>
      <c r="MB484" s="304"/>
      <c r="MC484" s="304"/>
      <c r="MD484" s="304"/>
      <c r="ME484" s="304"/>
      <c r="MF484" s="304"/>
      <c r="MG484" s="304"/>
      <c r="MH484" s="304"/>
      <c r="MI484" s="304"/>
      <c r="MJ484" s="304"/>
      <c r="MK484" s="304"/>
      <c r="ML484" s="304"/>
      <c r="MM484" s="304"/>
      <c r="MN484" s="304"/>
      <c r="MO484" s="304"/>
      <c r="MP484" s="304"/>
      <c r="MQ484" s="304"/>
      <c r="MR484" s="304"/>
      <c r="MS484" s="304"/>
      <c r="MT484" s="304"/>
      <c r="MU484" s="304"/>
      <c r="MV484" s="304"/>
      <c r="MW484" s="304"/>
      <c r="MX484" s="304"/>
      <c r="MY484" s="304"/>
      <c r="MZ484" s="304"/>
      <c r="NA484" s="304"/>
      <c r="NB484" s="304"/>
      <c r="NC484" s="304"/>
      <c r="ND484" s="304"/>
      <c r="NE484" s="304"/>
      <c r="NF484" s="304"/>
      <c r="NG484" s="304"/>
      <c r="NH484" s="304"/>
      <c r="NI484" s="304"/>
      <c r="NJ484" s="304"/>
      <c r="NK484" s="304"/>
      <c r="NL484" s="304"/>
      <c r="NM484" s="304"/>
      <c r="NN484" s="304"/>
      <c r="NO484" s="304"/>
      <c r="NP484" s="304"/>
      <c r="NQ484" s="304"/>
      <c r="NR484" s="304"/>
      <c r="NS484" s="304"/>
      <c r="NT484" s="304"/>
      <c r="NU484" s="304"/>
      <c r="NV484" s="304"/>
      <c r="NW484" s="304"/>
      <c r="NX484" s="304"/>
      <c r="NY484" s="304"/>
      <c r="NZ484" s="304"/>
      <c r="OA484" s="304"/>
      <c r="OB484" s="304"/>
      <c r="OC484" s="304"/>
      <c r="OD484" s="304"/>
      <c r="OE484" s="304"/>
      <c r="OF484" s="304"/>
      <c r="OG484" s="304"/>
      <c r="OH484" s="304"/>
      <c r="OI484" s="304"/>
      <c r="OJ484" s="304"/>
      <c r="OK484" s="304"/>
      <c r="OL484" s="304"/>
      <c r="OM484" s="304"/>
      <c r="ON484" s="304"/>
      <c r="OO484" s="304"/>
      <c r="OP484" s="304"/>
      <c r="OQ484" s="304"/>
      <c r="OR484" s="304"/>
      <c r="OS484" s="304"/>
      <c r="OT484" s="304"/>
      <c r="OU484" s="304"/>
      <c r="OV484" s="304"/>
      <c r="OW484" s="304"/>
      <c r="OX484" s="304"/>
      <c r="OY484" s="304"/>
      <c r="OZ484" s="304"/>
      <c r="PA484" s="304"/>
      <c r="PB484" s="304"/>
      <c r="PC484" s="304"/>
      <c r="PD484" s="304"/>
      <c r="PE484" s="304"/>
      <c r="PF484" s="304"/>
      <c r="PG484" s="304"/>
      <c r="PH484" s="304"/>
      <c r="PI484" s="304"/>
      <c r="PJ484" s="304"/>
      <c r="PK484" s="304"/>
      <c r="PL484" s="304"/>
      <c r="PM484" s="304"/>
      <c r="PN484" s="304"/>
      <c r="PO484" s="304"/>
      <c r="PP484" s="304"/>
      <c r="PQ484" s="304"/>
      <c r="PR484" s="304"/>
      <c r="PS484" s="304"/>
      <c r="PT484" s="304"/>
      <c r="PU484" s="304"/>
      <c r="PV484" s="304"/>
      <c r="PW484" s="304"/>
      <c r="PX484" s="304"/>
      <c r="PY484" s="304"/>
      <c r="PZ484" s="304"/>
      <c r="QA484" s="304"/>
      <c r="QB484" s="304"/>
      <c r="QC484" s="304"/>
      <c r="QD484" s="304"/>
      <c r="QE484" s="304"/>
      <c r="QF484" s="304"/>
      <c r="QG484" s="304"/>
      <c r="QH484" s="304"/>
      <c r="QI484" s="304"/>
      <c r="QJ484" s="304"/>
      <c r="QK484" s="304"/>
      <c r="QL484" s="304"/>
      <c r="QM484" s="304"/>
      <c r="QN484" s="304"/>
      <c r="QO484" s="304"/>
      <c r="QP484" s="304"/>
      <c r="QQ484" s="304"/>
      <c r="QR484" s="304"/>
      <c r="QS484" s="304"/>
      <c r="QT484" s="304"/>
      <c r="QU484" s="304"/>
      <c r="QV484" s="304"/>
      <c r="QW484" s="304"/>
      <c r="QX484" s="304"/>
      <c r="QY484" s="304"/>
      <c r="QZ484" s="304"/>
      <c r="RA484" s="304"/>
      <c r="RB484" s="304"/>
      <c r="RC484" s="304"/>
      <c r="RD484" s="304"/>
      <c r="RE484" s="304"/>
      <c r="RF484" s="304"/>
      <c r="RG484" s="304"/>
      <c r="RH484" s="304"/>
      <c r="RI484" s="304"/>
      <c r="RJ484" s="304"/>
      <c r="RK484" s="304"/>
      <c r="RL484" s="304"/>
      <c r="RM484" s="304"/>
      <c r="RN484" s="304"/>
      <c r="RO484" s="304"/>
      <c r="RP484" s="304"/>
      <c r="RQ484" s="304"/>
      <c r="RR484" s="304"/>
      <c r="RS484" s="304"/>
      <c r="RT484" s="304"/>
      <c r="RU484" s="304"/>
      <c r="RV484" s="304"/>
      <c r="RW484" s="304"/>
      <c r="RX484" s="304"/>
      <c r="RY484" s="304"/>
      <c r="RZ484" s="304"/>
      <c r="SA484" s="304"/>
      <c r="SB484" s="304"/>
      <c r="SC484" s="304"/>
      <c r="SD484" s="304"/>
      <c r="SE484" s="304"/>
      <c r="SF484" s="304"/>
      <c r="SG484" s="304"/>
      <c r="SH484" s="304"/>
      <c r="SI484" s="304"/>
      <c r="SJ484" s="304"/>
      <c r="SK484" s="304"/>
      <c r="SL484" s="304"/>
      <c r="SM484" s="304"/>
      <c r="SN484" s="304"/>
      <c r="SO484" s="304"/>
      <c r="SP484" s="304"/>
      <c r="SQ484" s="304"/>
      <c r="SR484" s="304"/>
      <c r="SS484" s="304"/>
      <c r="ST484" s="304"/>
      <c r="SU484" s="304"/>
      <c r="SV484" s="304"/>
      <c r="SW484" s="304"/>
      <c r="SX484" s="304"/>
      <c r="SY484" s="304"/>
      <c r="SZ484" s="304"/>
      <c r="TA484" s="304"/>
      <c r="TB484" s="304"/>
      <c r="TC484" s="304"/>
      <c r="TD484" s="304"/>
      <c r="TE484" s="304"/>
      <c r="TF484" s="304"/>
      <c r="TG484" s="304"/>
      <c r="TH484" s="304"/>
      <c r="TI484" s="304"/>
      <c r="TJ484" s="304"/>
      <c r="TK484" s="304"/>
      <c r="TL484" s="304"/>
      <c r="TM484" s="304"/>
      <c r="TN484" s="304"/>
      <c r="TO484" s="304"/>
      <c r="TP484" s="304"/>
      <c r="TQ484" s="304"/>
      <c r="TR484" s="304"/>
      <c r="TS484" s="304"/>
      <c r="TT484" s="304"/>
      <c r="TU484" s="304"/>
      <c r="TV484" s="304"/>
      <c r="TW484" s="304"/>
      <c r="TX484" s="304"/>
      <c r="TY484" s="304"/>
      <c r="TZ484" s="304"/>
      <c r="UA484" s="304"/>
      <c r="UB484" s="304"/>
      <c r="UC484" s="304"/>
      <c r="UD484" s="304"/>
      <c r="UE484" s="304"/>
      <c r="UF484" s="304"/>
      <c r="UG484" s="304"/>
      <c r="UH484" s="304"/>
      <c r="UI484" s="304"/>
      <c r="UJ484" s="304"/>
      <c r="UK484" s="304"/>
      <c r="UL484" s="304"/>
      <c r="UM484" s="304"/>
      <c r="UN484" s="304"/>
      <c r="UO484" s="304"/>
      <c r="UP484" s="304"/>
      <c r="UQ484" s="304"/>
      <c r="UR484" s="304"/>
      <c r="US484" s="304"/>
      <c r="UT484" s="304"/>
      <c r="UU484" s="304"/>
      <c r="UV484" s="304"/>
      <c r="UW484" s="304"/>
      <c r="UX484" s="304"/>
      <c r="UY484" s="304"/>
      <c r="UZ484" s="304"/>
      <c r="VA484" s="304"/>
      <c r="VB484" s="304"/>
      <c r="VC484" s="304"/>
      <c r="VD484" s="304"/>
      <c r="VE484" s="304"/>
      <c r="VF484" s="304"/>
      <c r="VG484" s="304"/>
      <c r="VH484" s="304"/>
      <c r="VI484" s="304"/>
      <c r="VJ484" s="304"/>
      <c r="VK484" s="304"/>
      <c r="VL484" s="304"/>
      <c r="VM484" s="304"/>
      <c r="VN484" s="304"/>
      <c r="VO484" s="304"/>
      <c r="VP484" s="304"/>
      <c r="VQ484" s="304"/>
      <c r="VR484" s="304"/>
      <c r="VS484" s="304"/>
      <c r="VT484" s="304"/>
      <c r="VU484" s="304"/>
      <c r="VV484" s="304"/>
      <c r="VW484" s="304"/>
      <c r="VX484" s="304"/>
      <c r="VY484" s="304"/>
      <c r="VZ484" s="304"/>
      <c r="WA484" s="304"/>
      <c r="WB484" s="304"/>
      <c r="WC484" s="304"/>
    </row>
    <row r="485" spans="1:601" s="303" customFormat="1" ht="18.75" customHeight="1">
      <c r="A485" s="1073"/>
      <c r="B485" s="649"/>
      <c r="C485" s="661"/>
      <c r="D485" s="671"/>
      <c r="E485" s="673"/>
      <c r="F485" s="656"/>
      <c r="G485" s="674"/>
      <c r="H485" s="674"/>
      <c r="I485" s="315" t="s">
        <v>501</v>
      </c>
      <c r="J485" s="315" t="s">
        <v>393</v>
      </c>
      <c r="K485" s="315" t="s">
        <v>518</v>
      </c>
      <c r="L485" s="315" t="s">
        <v>519</v>
      </c>
      <c r="M485" s="288">
        <v>1210038.5900000001</v>
      </c>
      <c r="N485" s="288">
        <v>1210038.5900000001</v>
      </c>
      <c r="O485" s="288"/>
      <c r="P485" s="292"/>
      <c r="Q485" s="288"/>
      <c r="R485" s="288"/>
      <c r="S485" s="530">
        <v>3</v>
      </c>
      <c r="BA485" s="304"/>
      <c r="BB485" s="304"/>
      <c r="BC485" s="304"/>
      <c r="BD485" s="304"/>
      <c r="BE485" s="304"/>
      <c r="BF485" s="304"/>
      <c r="BG485" s="304"/>
      <c r="BH485" s="304"/>
      <c r="BI485" s="304"/>
      <c r="BJ485" s="304"/>
      <c r="BK485" s="304"/>
      <c r="BL485" s="304"/>
      <c r="BM485" s="304"/>
      <c r="BN485" s="304"/>
      <c r="BO485" s="304"/>
      <c r="BP485" s="304"/>
      <c r="BQ485" s="304"/>
      <c r="BR485" s="304"/>
      <c r="BS485" s="304"/>
      <c r="BT485" s="304"/>
      <c r="BU485" s="304"/>
      <c r="BV485" s="304"/>
      <c r="BW485" s="304"/>
      <c r="BX485" s="304"/>
      <c r="BY485" s="304"/>
      <c r="BZ485" s="304"/>
      <c r="CA485" s="304"/>
      <c r="CB485" s="304"/>
      <c r="CC485" s="304"/>
      <c r="CD485" s="304"/>
      <c r="CE485" s="304"/>
      <c r="CF485" s="304"/>
      <c r="CG485" s="304"/>
      <c r="CH485" s="304"/>
      <c r="CI485" s="304"/>
      <c r="CJ485" s="304"/>
      <c r="CK485" s="304"/>
      <c r="CL485" s="304"/>
      <c r="CM485" s="304"/>
      <c r="CN485" s="304"/>
      <c r="CO485" s="304"/>
      <c r="CP485" s="304"/>
      <c r="CQ485" s="304"/>
      <c r="CR485" s="304"/>
      <c r="CS485" s="304"/>
      <c r="CT485" s="304"/>
      <c r="CU485" s="304"/>
      <c r="CV485" s="304"/>
      <c r="CW485" s="304"/>
      <c r="CX485" s="304"/>
      <c r="CY485" s="304"/>
      <c r="CZ485" s="304"/>
      <c r="DA485" s="304"/>
      <c r="DB485" s="304"/>
      <c r="DC485" s="304"/>
      <c r="DD485" s="304"/>
      <c r="DE485" s="304"/>
      <c r="DF485" s="304"/>
      <c r="DG485" s="304"/>
      <c r="DH485" s="304"/>
      <c r="DI485" s="304"/>
      <c r="DJ485" s="304"/>
      <c r="DK485" s="304"/>
      <c r="DL485" s="304"/>
      <c r="DM485" s="304"/>
      <c r="DN485" s="304"/>
      <c r="DO485" s="304"/>
      <c r="DP485" s="304"/>
      <c r="DQ485" s="304"/>
      <c r="DR485" s="304"/>
      <c r="DS485" s="304"/>
      <c r="DT485" s="304"/>
      <c r="DU485" s="304"/>
      <c r="DV485" s="304"/>
      <c r="DW485" s="304"/>
      <c r="DX485" s="304"/>
      <c r="DY485" s="304"/>
      <c r="DZ485" s="304"/>
      <c r="EA485" s="304"/>
      <c r="EB485" s="304"/>
      <c r="EC485" s="304"/>
      <c r="ED485" s="304"/>
      <c r="EE485" s="304"/>
      <c r="EF485" s="304"/>
      <c r="EG485" s="304"/>
      <c r="EH485" s="304"/>
      <c r="EI485" s="304"/>
      <c r="EJ485" s="304"/>
      <c r="EK485" s="304"/>
      <c r="EL485" s="304"/>
      <c r="EM485" s="304"/>
      <c r="EN485" s="304"/>
      <c r="EO485" s="304"/>
      <c r="EP485" s="304"/>
      <c r="EQ485" s="304"/>
      <c r="ER485" s="304"/>
      <c r="ES485" s="304"/>
      <c r="ET485" s="304"/>
      <c r="EU485" s="304"/>
      <c r="EV485" s="304"/>
      <c r="EW485" s="304"/>
      <c r="EX485" s="304"/>
      <c r="EY485" s="304"/>
      <c r="EZ485" s="304"/>
      <c r="FA485" s="304"/>
      <c r="FB485" s="304"/>
      <c r="FC485" s="304"/>
      <c r="FD485" s="304"/>
      <c r="FE485" s="304"/>
      <c r="FF485" s="304"/>
      <c r="FG485" s="304"/>
      <c r="FH485" s="304"/>
      <c r="FI485" s="304"/>
      <c r="FJ485" s="304"/>
      <c r="FK485" s="304"/>
      <c r="FL485" s="304"/>
      <c r="FM485" s="304"/>
      <c r="FN485" s="304"/>
      <c r="FO485" s="304"/>
      <c r="FP485" s="304"/>
      <c r="FQ485" s="304"/>
      <c r="FR485" s="304"/>
      <c r="FS485" s="304"/>
      <c r="FT485" s="304"/>
      <c r="FU485" s="304"/>
      <c r="FV485" s="304"/>
      <c r="FW485" s="304"/>
      <c r="FX485" s="304"/>
      <c r="FY485" s="304"/>
      <c r="FZ485" s="304"/>
      <c r="GA485" s="304"/>
      <c r="GB485" s="304"/>
      <c r="GC485" s="304"/>
      <c r="GD485" s="304"/>
      <c r="GE485" s="304"/>
      <c r="GF485" s="304"/>
      <c r="GG485" s="304"/>
      <c r="GH485" s="304"/>
      <c r="GI485" s="304"/>
      <c r="GJ485" s="304"/>
      <c r="GK485" s="304"/>
      <c r="GL485" s="304"/>
      <c r="GM485" s="304"/>
      <c r="GN485" s="304"/>
      <c r="GO485" s="304"/>
      <c r="GP485" s="304"/>
      <c r="GQ485" s="304"/>
      <c r="GR485" s="304"/>
      <c r="GS485" s="304"/>
      <c r="GT485" s="304"/>
      <c r="GU485" s="304"/>
      <c r="GV485" s="304"/>
      <c r="GW485" s="304"/>
      <c r="GX485" s="304"/>
      <c r="GY485" s="304"/>
      <c r="GZ485" s="304"/>
      <c r="HA485" s="304"/>
      <c r="HB485" s="304"/>
      <c r="HC485" s="304"/>
      <c r="HD485" s="304"/>
      <c r="HE485" s="304"/>
      <c r="HF485" s="304"/>
      <c r="HG485" s="304"/>
      <c r="HH485" s="304"/>
      <c r="HI485" s="304"/>
      <c r="HJ485" s="304"/>
      <c r="HK485" s="304"/>
      <c r="HL485" s="304"/>
      <c r="HM485" s="304"/>
      <c r="HN485" s="304"/>
      <c r="HO485" s="304"/>
      <c r="HP485" s="304"/>
      <c r="HQ485" s="304"/>
      <c r="HR485" s="304"/>
      <c r="HS485" s="304"/>
      <c r="HT485" s="304"/>
      <c r="HU485" s="304"/>
      <c r="HV485" s="304"/>
      <c r="HW485" s="304"/>
      <c r="HX485" s="304"/>
      <c r="HY485" s="304"/>
      <c r="HZ485" s="304"/>
      <c r="IA485" s="304"/>
      <c r="IB485" s="304"/>
      <c r="IC485" s="304"/>
      <c r="ID485" s="304"/>
      <c r="IE485" s="304"/>
      <c r="IF485" s="304"/>
      <c r="IG485" s="304"/>
      <c r="IH485" s="304"/>
      <c r="II485" s="304"/>
      <c r="IJ485" s="304"/>
      <c r="IK485" s="304"/>
      <c r="IL485" s="304"/>
      <c r="IM485" s="304"/>
      <c r="IN485" s="304"/>
      <c r="IO485" s="304"/>
      <c r="IP485" s="304"/>
      <c r="IQ485" s="304"/>
      <c r="IR485" s="304"/>
      <c r="IS485" s="304"/>
      <c r="IT485" s="304"/>
      <c r="IU485" s="304"/>
      <c r="IV485" s="304"/>
      <c r="IW485" s="304"/>
      <c r="IX485" s="304"/>
      <c r="IY485" s="304"/>
      <c r="IZ485" s="304"/>
      <c r="JA485" s="304"/>
      <c r="JB485" s="304"/>
      <c r="JC485" s="304"/>
      <c r="JD485" s="304"/>
      <c r="JE485" s="304"/>
      <c r="JF485" s="304"/>
      <c r="JG485" s="304"/>
      <c r="JH485" s="304"/>
      <c r="JI485" s="304"/>
      <c r="JJ485" s="304"/>
      <c r="JK485" s="304"/>
      <c r="JL485" s="304"/>
      <c r="JM485" s="304"/>
      <c r="JN485" s="304"/>
      <c r="JO485" s="304"/>
      <c r="JP485" s="304"/>
      <c r="JQ485" s="304"/>
      <c r="JR485" s="304"/>
      <c r="JS485" s="304"/>
      <c r="JT485" s="304"/>
      <c r="JU485" s="304"/>
      <c r="JV485" s="304"/>
      <c r="JW485" s="304"/>
      <c r="JX485" s="304"/>
      <c r="JY485" s="304"/>
      <c r="JZ485" s="304"/>
      <c r="KA485" s="304"/>
      <c r="KB485" s="304"/>
      <c r="KC485" s="304"/>
      <c r="KD485" s="304"/>
      <c r="KE485" s="304"/>
      <c r="KF485" s="304"/>
      <c r="KG485" s="304"/>
      <c r="KH485" s="304"/>
      <c r="KI485" s="304"/>
      <c r="KJ485" s="304"/>
      <c r="KK485" s="304"/>
      <c r="KL485" s="304"/>
      <c r="KM485" s="304"/>
      <c r="KN485" s="304"/>
      <c r="KO485" s="304"/>
      <c r="KP485" s="304"/>
      <c r="KQ485" s="304"/>
      <c r="KR485" s="304"/>
      <c r="KS485" s="304"/>
      <c r="KT485" s="304"/>
      <c r="KU485" s="304"/>
      <c r="KV485" s="304"/>
      <c r="KW485" s="304"/>
      <c r="KX485" s="304"/>
      <c r="KY485" s="304"/>
      <c r="KZ485" s="304"/>
      <c r="LA485" s="304"/>
      <c r="LB485" s="304"/>
      <c r="LC485" s="304"/>
      <c r="LD485" s="304"/>
      <c r="LE485" s="304"/>
      <c r="LF485" s="304"/>
      <c r="LG485" s="304"/>
      <c r="LH485" s="304"/>
      <c r="LI485" s="304"/>
      <c r="LJ485" s="304"/>
      <c r="LK485" s="304"/>
      <c r="LL485" s="304"/>
      <c r="LM485" s="304"/>
      <c r="LN485" s="304"/>
      <c r="LO485" s="304"/>
      <c r="LP485" s="304"/>
      <c r="LQ485" s="304"/>
      <c r="LR485" s="304"/>
      <c r="LS485" s="304"/>
      <c r="LT485" s="304"/>
      <c r="LU485" s="304"/>
      <c r="LV485" s="304"/>
      <c r="LW485" s="304"/>
      <c r="LX485" s="304"/>
      <c r="LY485" s="304"/>
      <c r="LZ485" s="304"/>
      <c r="MA485" s="304"/>
      <c r="MB485" s="304"/>
      <c r="MC485" s="304"/>
      <c r="MD485" s="304"/>
      <c r="ME485" s="304"/>
      <c r="MF485" s="304"/>
      <c r="MG485" s="304"/>
      <c r="MH485" s="304"/>
      <c r="MI485" s="304"/>
      <c r="MJ485" s="304"/>
      <c r="MK485" s="304"/>
      <c r="ML485" s="304"/>
      <c r="MM485" s="304"/>
      <c r="MN485" s="304"/>
      <c r="MO485" s="304"/>
      <c r="MP485" s="304"/>
      <c r="MQ485" s="304"/>
      <c r="MR485" s="304"/>
      <c r="MS485" s="304"/>
      <c r="MT485" s="304"/>
      <c r="MU485" s="304"/>
      <c r="MV485" s="304"/>
      <c r="MW485" s="304"/>
      <c r="MX485" s="304"/>
      <c r="MY485" s="304"/>
      <c r="MZ485" s="304"/>
      <c r="NA485" s="304"/>
      <c r="NB485" s="304"/>
      <c r="NC485" s="304"/>
      <c r="ND485" s="304"/>
      <c r="NE485" s="304"/>
      <c r="NF485" s="304"/>
      <c r="NG485" s="304"/>
      <c r="NH485" s="304"/>
      <c r="NI485" s="304"/>
      <c r="NJ485" s="304"/>
      <c r="NK485" s="304"/>
      <c r="NL485" s="304"/>
      <c r="NM485" s="304"/>
      <c r="NN485" s="304"/>
      <c r="NO485" s="304"/>
      <c r="NP485" s="304"/>
      <c r="NQ485" s="304"/>
      <c r="NR485" s="304"/>
      <c r="NS485" s="304"/>
      <c r="NT485" s="304"/>
      <c r="NU485" s="304"/>
      <c r="NV485" s="304"/>
      <c r="NW485" s="304"/>
      <c r="NX485" s="304"/>
      <c r="NY485" s="304"/>
      <c r="NZ485" s="304"/>
      <c r="OA485" s="304"/>
      <c r="OB485" s="304"/>
      <c r="OC485" s="304"/>
      <c r="OD485" s="304"/>
      <c r="OE485" s="304"/>
      <c r="OF485" s="304"/>
      <c r="OG485" s="304"/>
      <c r="OH485" s="304"/>
      <c r="OI485" s="304"/>
      <c r="OJ485" s="304"/>
      <c r="OK485" s="304"/>
      <c r="OL485" s="304"/>
      <c r="OM485" s="304"/>
      <c r="ON485" s="304"/>
      <c r="OO485" s="304"/>
      <c r="OP485" s="304"/>
      <c r="OQ485" s="304"/>
      <c r="OR485" s="304"/>
      <c r="OS485" s="304"/>
      <c r="OT485" s="304"/>
      <c r="OU485" s="304"/>
      <c r="OV485" s="304"/>
      <c r="OW485" s="304"/>
      <c r="OX485" s="304"/>
      <c r="OY485" s="304"/>
      <c r="OZ485" s="304"/>
      <c r="PA485" s="304"/>
      <c r="PB485" s="304"/>
      <c r="PC485" s="304"/>
      <c r="PD485" s="304"/>
      <c r="PE485" s="304"/>
      <c r="PF485" s="304"/>
      <c r="PG485" s="304"/>
      <c r="PH485" s="304"/>
      <c r="PI485" s="304"/>
      <c r="PJ485" s="304"/>
      <c r="PK485" s="304"/>
      <c r="PL485" s="304"/>
      <c r="PM485" s="304"/>
      <c r="PN485" s="304"/>
      <c r="PO485" s="304"/>
      <c r="PP485" s="304"/>
      <c r="PQ485" s="304"/>
      <c r="PR485" s="304"/>
      <c r="PS485" s="304"/>
      <c r="PT485" s="304"/>
      <c r="PU485" s="304"/>
      <c r="PV485" s="304"/>
      <c r="PW485" s="304"/>
      <c r="PX485" s="304"/>
      <c r="PY485" s="304"/>
      <c r="PZ485" s="304"/>
      <c r="QA485" s="304"/>
      <c r="QB485" s="304"/>
      <c r="QC485" s="304"/>
      <c r="QD485" s="304"/>
      <c r="QE485" s="304"/>
      <c r="QF485" s="304"/>
      <c r="QG485" s="304"/>
      <c r="QH485" s="304"/>
      <c r="QI485" s="304"/>
      <c r="QJ485" s="304"/>
      <c r="QK485" s="304"/>
      <c r="QL485" s="304"/>
      <c r="QM485" s="304"/>
      <c r="QN485" s="304"/>
      <c r="QO485" s="304"/>
      <c r="QP485" s="304"/>
      <c r="QQ485" s="304"/>
      <c r="QR485" s="304"/>
      <c r="QS485" s="304"/>
      <c r="QT485" s="304"/>
      <c r="QU485" s="304"/>
      <c r="QV485" s="304"/>
      <c r="QW485" s="304"/>
      <c r="QX485" s="304"/>
      <c r="QY485" s="304"/>
      <c r="QZ485" s="304"/>
      <c r="RA485" s="304"/>
      <c r="RB485" s="304"/>
      <c r="RC485" s="304"/>
      <c r="RD485" s="304"/>
      <c r="RE485" s="304"/>
      <c r="RF485" s="304"/>
      <c r="RG485" s="304"/>
      <c r="RH485" s="304"/>
      <c r="RI485" s="304"/>
      <c r="RJ485" s="304"/>
      <c r="RK485" s="304"/>
      <c r="RL485" s="304"/>
      <c r="RM485" s="304"/>
      <c r="RN485" s="304"/>
      <c r="RO485" s="304"/>
      <c r="RP485" s="304"/>
      <c r="RQ485" s="304"/>
      <c r="RR485" s="304"/>
      <c r="RS485" s="304"/>
      <c r="RT485" s="304"/>
      <c r="RU485" s="304"/>
      <c r="RV485" s="304"/>
      <c r="RW485" s="304"/>
      <c r="RX485" s="304"/>
      <c r="RY485" s="304"/>
      <c r="RZ485" s="304"/>
      <c r="SA485" s="304"/>
      <c r="SB485" s="304"/>
      <c r="SC485" s="304"/>
      <c r="SD485" s="304"/>
      <c r="SE485" s="304"/>
      <c r="SF485" s="304"/>
      <c r="SG485" s="304"/>
      <c r="SH485" s="304"/>
      <c r="SI485" s="304"/>
      <c r="SJ485" s="304"/>
      <c r="SK485" s="304"/>
      <c r="SL485" s="304"/>
      <c r="SM485" s="304"/>
      <c r="SN485" s="304"/>
      <c r="SO485" s="304"/>
      <c r="SP485" s="304"/>
      <c r="SQ485" s="304"/>
      <c r="SR485" s="304"/>
      <c r="SS485" s="304"/>
      <c r="ST485" s="304"/>
      <c r="SU485" s="304"/>
      <c r="SV485" s="304"/>
      <c r="SW485" s="304"/>
      <c r="SX485" s="304"/>
      <c r="SY485" s="304"/>
      <c r="SZ485" s="304"/>
      <c r="TA485" s="304"/>
      <c r="TB485" s="304"/>
      <c r="TC485" s="304"/>
      <c r="TD485" s="304"/>
      <c r="TE485" s="304"/>
      <c r="TF485" s="304"/>
      <c r="TG485" s="304"/>
      <c r="TH485" s="304"/>
      <c r="TI485" s="304"/>
      <c r="TJ485" s="304"/>
      <c r="TK485" s="304"/>
      <c r="TL485" s="304"/>
      <c r="TM485" s="304"/>
      <c r="TN485" s="304"/>
      <c r="TO485" s="304"/>
      <c r="TP485" s="304"/>
      <c r="TQ485" s="304"/>
      <c r="TR485" s="304"/>
      <c r="TS485" s="304"/>
      <c r="TT485" s="304"/>
      <c r="TU485" s="304"/>
      <c r="TV485" s="304"/>
      <c r="TW485" s="304"/>
      <c r="TX485" s="304"/>
      <c r="TY485" s="304"/>
      <c r="TZ485" s="304"/>
      <c r="UA485" s="304"/>
      <c r="UB485" s="304"/>
      <c r="UC485" s="304"/>
      <c r="UD485" s="304"/>
      <c r="UE485" s="304"/>
      <c r="UF485" s="304"/>
      <c r="UG485" s="304"/>
      <c r="UH485" s="304"/>
      <c r="UI485" s="304"/>
      <c r="UJ485" s="304"/>
      <c r="UK485" s="304"/>
      <c r="UL485" s="304"/>
      <c r="UM485" s="304"/>
      <c r="UN485" s="304"/>
      <c r="UO485" s="304"/>
      <c r="UP485" s="304"/>
      <c r="UQ485" s="304"/>
      <c r="UR485" s="304"/>
      <c r="US485" s="304"/>
      <c r="UT485" s="304"/>
      <c r="UU485" s="304"/>
      <c r="UV485" s="304"/>
      <c r="UW485" s="304"/>
      <c r="UX485" s="304"/>
      <c r="UY485" s="304"/>
      <c r="UZ485" s="304"/>
      <c r="VA485" s="304"/>
      <c r="VB485" s="304"/>
      <c r="VC485" s="304"/>
      <c r="VD485" s="304"/>
      <c r="VE485" s="304"/>
      <c r="VF485" s="304"/>
      <c r="VG485" s="304"/>
      <c r="VH485" s="304"/>
      <c r="VI485" s="304"/>
      <c r="VJ485" s="304"/>
      <c r="VK485" s="304"/>
      <c r="VL485" s="304"/>
      <c r="VM485" s="304"/>
      <c r="VN485" s="304"/>
      <c r="VO485" s="304"/>
      <c r="VP485" s="304"/>
      <c r="VQ485" s="304"/>
      <c r="VR485" s="304"/>
      <c r="VS485" s="304"/>
      <c r="VT485" s="304"/>
      <c r="VU485" s="304"/>
      <c r="VV485" s="304"/>
      <c r="VW485" s="304"/>
      <c r="VX485" s="304"/>
      <c r="VY485" s="304"/>
      <c r="VZ485" s="304"/>
      <c r="WA485" s="304"/>
      <c r="WB485" s="304"/>
      <c r="WC485" s="304"/>
    </row>
    <row r="486" spans="1:601" s="303" customFormat="1" ht="131.25" customHeight="1">
      <c r="A486" s="1073"/>
      <c r="B486" s="305" t="s">
        <v>1132</v>
      </c>
      <c r="C486" s="661"/>
      <c r="D486" s="653"/>
      <c r="E486" s="400" t="s">
        <v>1077</v>
      </c>
      <c r="F486" s="295" t="s">
        <v>1078</v>
      </c>
      <c r="G486" s="389">
        <v>43831</v>
      </c>
      <c r="H486" s="389" t="s">
        <v>31</v>
      </c>
      <c r="I486" s="401" t="s">
        <v>501</v>
      </c>
      <c r="J486" s="401" t="s">
        <v>393</v>
      </c>
      <c r="K486" s="402" t="s">
        <v>518</v>
      </c>
      <c r="L486" s="401" t="s">
        <v>642</v>
      </c>
      <c r="M486" s="302">
        <v>856700.11</v>
      </c>
      <c r="N486" s="302">
        <v>856617.75</v>
      </c>
      <c r="O486" s="302">
        <v>2742547.1</v>
      </c>
      <c r="P486" s="306">
        <v>10967080</v>
      </c>
      <c r="Q486" s="307">
        <v>0</v>
      </c>
      <c r="R486" s="307">
        <v>0</v>
      </c>
      <c r="S486" s="541">
        <v>3</v>
      </c>
      <c r="BA486" s="304"/>
      <c r="BB486" s="304"/>
      <c r="BC486" s="304"/>
      <c r="BD486" s="304"/>
      <c r="BE486" s="304"/>
      <c r="BF486" s="304"/>
      <c r="BG486" s="304"/>
      <c r="BH486" s="304"/>
      <c r="BI486" s="304"/>
      <c r="BJ486" s="304"/>
      <c r="BK486" s="304"/>
      <c r="BL486" s="304"/>
      <c r="BM486" s="304"/>
      <c r="BN486" s="304"/>
      <c r="BO486" s="304"/>
      <c r="BP486" s="304"/>
      <c r="BQ486" s="304"/>
      <c r="BR486" s="304"/>
      <c r="BS486" s="304"/>
      <c r="BT486" s="304"/>
      <c r="BU486" s="304"/>
      <c r="BV486" s="304"/>
      <c r="BW486" s="304"/>
      <c r="BX486" s="304"/>
      <c r="BY486" s="304"/>
      <c r="BZ486" s="304"/>
      <c r="CA486" s="304"/>
      <c r="CB486" s="304"/>
      <c r="CC486" s="304"/>
      <c r="CD486" s="304"/>
      <c r="CE486" s="304"/>
      <c r="CF486" s="304"/>
      <c r="CG486" s="304"/>
      <c r="CH486" s="304"/>
      <c r="CI486" s="304"/>
      <c r="CJ486" s="304"/>
      <c r="CK486" s="304"/>
      <c r="CL486" s="304"/>
      <c r="CM486" s="304"/>
      <c r="CN486" s="304"/>
      <c r="CO486" s="304"/>
      <c r="CP486" s="304"/>
      <c r="CQ486" s="304"/>
      <c r="CR486" s="304"/>
      <c r="CS486" s="304"/>
      <c r="CT486" s="304"/>
      <c r="CU486" s="304"/>
      <c r="CV486" s="304"/>
      <c r="CW486" s="304"/>
      <c r="CX486" s="304"/>
      <c r="CY486" s="304"/>
      <c r="CZ486" s="304"/>
      <c r="DA486" s="304"/>
      <c r="DB486" s="304"/>
      <c r="DC486" s="304"/>
      <c r="DD486" s="304"/>
      <c r="DE486" s="304"/>
      <c r="DF486" s="304"/>
      <c r="DG486" s="304"/>
      <c r="DH486" s="304"/>
      <c r="DI486" s="304"/>
      <c r="DJ486" s="304"/>
      <c r="DK486" s="304"/>
      <c r="DL486" s="304"/>
      <c r="DM486" s="304"/>
      <c r="DN486" s="304"/>
      <c r="DO486" s="304"/>
      <c r="DP486" s="304"/>
      <c r="DQ486" s="304"/>
      <c r="DR486" s="304"/>
      <c r="DS486" s="304"/>
      <c r="DT486" s="304"/>
      <c r="DU486" s="304"/>
      <c r="DV486" s="304"/>
      <c r="DW486" s="304"/>
      <c r="DX486" s="304"/>
      <c r="DY486" s="304"/>
      <c r="DZ486" s="304"/>
      <c r="EA486" s="304"/>
      <c r="EB486" s="304"/>
      <c r="EC486" s="304"/>
      <c r="ED486" s="304"/>
      <c r="EE486" s="304"/>
      <c r="EF486" s="304"/>
      <c r="EG486" s="304"/>
      <c r="EH486" s="304"/>
      <c r="EI486" s="304"/>
      <c r="EJ486" s="304"/>
      <c r="EK486" s="304"/>
      <c r="EL486" s="304"/>
      <c r="EM486" s="304"/>
      <c r="EN486" s="304"/>
      <c r="EO486" s="304"/>
      <c r="EP486" s="304"/>
      <c r="EQ486" s="304"/>
      <c r="ER486" s="304"/>
      <c r="ES486" s="304"/>
      <c r="ET486" s="304"/>
      <c r="EU486" s="304"/>
      <c r="EV486" s="304"/>
      <c r="EW486" s="304"/>
      <c r="EX486" s="304"/>
      <c r="EY486" s="304"/>
      <c r="EZ486" s="304"/>
      <c r="FA486" s="304"/>
      <c r="FB486" s="304"/>
      <c r="FC486" s="304"/>
      <c r="FD486" s="304"/>
      <c r="FE486" s="304"/>
      <c r="FF486" s="304"/>
      <c r="FG486" s="304"/>
      <c r="FH486" s="304"/>
      <c r="FI486" s="304"/>
      <c r="FJ486" s="304"/>
      <c r="FK486" s="304"/>
      <c r="FL486" s="304"/>
      <c r="FM486" s="304"/>
      <c r="FN486" s="304"/>
      <c r="FO486" s="304"/>
      <c r="FP486" s="304"/>
      <c r="FQ486" s="304"/>
      <c r="FR486" s="304"/>
      <c r="FS486" s="304"/>
      <c r="FT486" s="304"/>
      <c r="FU486" s="304"/>
      <c r="FV486" s="304"/>
      <c r="FW486" s="304"/>
      <c r="FX486" s="304"/>
      <c r="FY486" s="304"/>
      <c r="FZ486" s="304"/>
      <c r="GA486" s="304"/>
      <c r="GB486" s="304"/>
      <c r="GC486" s="304"/>
      <c r="GD486" s="304"/>
      <c r="GE486" s="304"/>
      <c r="GF486" s="304"/>
      <c r="GG486" s="304"/>
      <c r="GH486" s="304"/>
      <c r="GI486" s="304"/>
      <c r="GJ486" s="304"/>
      <c r="GK486" s="304"/>
      <c r="GL486" s="304"/>
      <c r="GM486" s="304"/>
      <c r="GN486" s="304"/>
      <c r="GO486" s="304"/>
      <c r="GP486" s="304"/>
      <c r="GQ486" s="304"/>
      <c r="GR486" s="304"/>
      <c r="GS486" s="304"/>
      <c r="GT486" s="304"/>
      <c r="GU486" s="304"/>
      <c r="GV486" s="304"/>
      <c r="GW486" s="304"/>
      <c r="GX486" s="304"/>
      <c r="GY486" s="304"/>
      <c r="GZ486" s="304"/>
      <c r="HA486" s="304"/>
      <c r="HB486" s="304"/>
      <c r="HC486" s="304"/>
      <c r="HD486" s="304"/>
      <c r="HE486" s="304"/>
      <c r="HF486" s="304"/>
      <c r="HG486" s="304"/>
      <c r="HH486" s="304"/>
      <c r="HI486" s="304"/>
      <c r="HJ486" s="304"/>
      <c r="HK486" s="304"/>
      <c r="HL486" s="304"/>
      <c r="HM486" s="304"/>
      <c r="HN486" s="304"/>
      <c r="HO486" s="304"/>
      <c r="HP486" s="304"/>
      <c r="HQ486" s="304"/>
      <c r="HR486" s="304"/>
      <c r="HS486" s="304"/>
      <c r="HT486" s="304"/>
      <c r="HU486" s="304"/>
      <c r="HV486" s="304"/>
      <c r="HW486" s="304"/>
      <c r="HX486" s="304"/>
      <c r="HY486" s="304"/>
      <c r="HZ486" s="304"/>
      <c r="IA486" s="304"/>
      <c r="IB486" s="304"/>
      <c r="IC486" s="304"/>
      <c r="ID486" s="304"/>
      <c r="IE486" s="304"/>
      <c r="IF486" s="304"/>
      <c r="IG486" s="304"/>
      <c r="IH486" s="304"/>
      <c r="II486" s="304"/>
      <c r="IJ486" s="304"/>
      <c r="IK486" s="304"/>
      <c r="IL486" s="304"/>
      <c r="IM486" s="304"/>
      <c r="IN486" s="304"/>
      <c r="IO486" s="304"/>
      <c r="IP486" s="304"/>
      <c r="IQ486" s="304"/>
      <c r="IR486" s="304"/>
      <c r="IS486" s="304"/>
      <c r="IT486" s="304"/>
      <c r="IU486" s="304"/>
      <c r="IV486" s="304"/>
      <c r="IW486" s="304"/>
      <c r="IX486" s="304"/>
      <c r="IY486" s="304"/>
      <c r="IZ486" s="304"/>
      <c r="JA486" s="304"/>
      <c r="JB486" s="304"/>
      <c r="JC486" s="304"/>
      <c r="JD486" s="304"/>
      <c r="JE486" s="304"/>
      <c r="JF486" s="304"/>
      <c r="JG486" s="304"/>
      <c r="JH486" s="304"/>
      <c r="JI486" s="304"/>
      <c r="JJ486" s="304"/>
      <c r="JK486" s="304"/>
      <c r="JL486" s="304"/>
      <c r="JM486" s="304"/>
      <c r="JN486" s="304"/>
      <c r="JO486" s="304"/>
      <c r="JP486" s="304"/>
      <c r="JQ486" s="304"/>
      <c r="JR486" s="304"/>
      <c r="JS486" s="304"/>
      <c r="JT486" s="304"/>
      <c r="JU486" s="304"/>
      <c r="JV486" s="304"/>
      <c r="JW486" s="304"/>
      <c r="JX486" s="304"/>
      <c r="JY486" s="304"/>
      <c r="JZ486" s="304"/>
      <c r="KA486" s="304"/>
      <c r="KB486" s="304"/>
      <c r="KC486" s="304"/>
      <c r="KD486" s="304"/>
      <c r="KE486" s="304"/>
      <c r="KF486" s="304"/>
      <c r="KG486" s="304"/>
      <c r="KH486" s="304"/>
      <c r="KI486" s="304"/>
      <c r="KJ486" s="304"/>
      <c r="KK486" s="304"/>
      <c r="KL486" s="304"/>
      <c r="KM486" s="304"/>
      <c r="KN486" s="304"/>
      <c r="KO486" s="304"/>
      <c r="KP486" s="304"/>
      <c r="KQ486" s="304"/>
      <c r="KR486" s="304"/>
      <c r="KS486" s="304"/>
      <c r="KT486" s="304"/>
      <c r="KU486" s="304"/>
      <c r="KV486" s="304"/>
      <c r="KW486" s="304"/>
      <c r="KX486" s="304"/>
      <c r="KY486" s="304"/>
      <c r="KZ486" s="304"/>
      <c r="LA486" s="304"/>
      <c r="LB486" s="304"/>
      <c r="LC486" s="304"/>
      <c r="LD486" s="304"/>
      <c r="LE486" s="304"/>
      <c r="LF486" s="304"/>
      <c r="LG486" s="304"/>
      <c r="LH486" s="304"/>
      <c r="LI486" s="304"/>
      <c r="LJ486" s="304"/>
      <c r="LK486" s="304"/>
      <c r="LL486" s="304"/>
      <c r="LM486" s="304"/>
      <c r="LN486" s="304"/>
      <c r="LO486" s="304"/>
      <c r="LP486" s="304"/>
      <c r="LQ486" s="304"/>
      <c r="LR486" s="304"/>
      <c r="LS486" s="304"/>
      <c r="LT486" s="304"/>
      <c r="LU486" s="304"/>
      <c r="LV486" s="304"/>
      <c r="LW486" s="304"/>
      <c r="LX486" s="304"/>
      <c r="LY486" s="304"/>
      <c r="LZ486" s="304"/>
      <c r="MA486" s="304"/>
      <c r="MB486" s="304"/>
      <c r="MC486" s="304"/>
      <c r="MD486" s="304"/>
      <c r="ME486" s="304"/>
      <c r="MF486" s="304"/>
      <c r="MG486" s="304"/>
      <c r="MH486" s="304"/>
      <c r="MI486" s="304"/>
      <c r="MJ486" s="304"/>
      <c r="MK486" s="304"/>
      <c r="ML486" s="304"/>
      <c r="MM486" s="304"/>
      <c r="MN486" s="304"/>
      <c r="MO486" s="304"/>
      <c r="MP486" s="304"/>
      <c r="MQ486" s="304"/>
      <c r="MR486" s="304"/>
      <c r="MS486" s="304"/>
      <c r="MT486" s="304"/>
      <c r="MU486" s="304"/>
      <c r="MV486" s="304"/>
      <c r="MW486" s="304"/>
      <c r="MX486" s="304"/>
      <c r="MY486" s="304"/>
      <c r="MZ486" s="304"/>
      <c r="NA486" s="304"/>
      <c r="NB486" s="304"/>
      <c r="NC486" s="304"/>
      <c r="ND486" s="304"/>
      <c r="NE486" s="304"/>
      <c r="NF486" s="304"/>
      <c r="NG486" s="304"/>
      <c r="NH486" s="304"/>
      <c r="NI486" s="304"/>
      <c r="NJ486" s="304"/>
      <c r="NK486" s="304"/>
      <c r="NL486" s="304"/>
      <c r="NM486" s="304"/>
      <c r="NN486" s="304"/>
      <c r="NO486" s="304"/>
      <c r="NP486" s="304"/>
      <c r="NQ486" s="304"/>
      <c r="NR486" s="304"/>
      <c r="NS486" s="304"/>
      <c r="NT486" s="304"/>
      <c r="NU486" s="304"/>
      <c r="NV486" s="304"/>
      <c r="NW486" s="304"/>
      <c r="NX486" s="304"/>
      <c r="NY486" s="304"/>
      <c r="NZ486" s="304"/>
      <c r="OA486" s="304"/>
      <c r="OB486" s="304"/>
      <c r="OC486" s="304"/>
      <c r="OD486" s="304"/>
      <c r="OE486" s="304"/>
      <c r="OF486" s="304"/>
      <c r="OG486" s="304"/>
      <c r="OH486" s="304"/>
      <c r="OI486" s="304"/>
      <c r="OJ486" s="304"/>
      <c r="OK486" s="304"/>
      <c r="OL486" s="304"/>
      <c r="OM486" s="304"/>
      <c r="ON486" s="304"/>
      <c r="OO486" s="304"/>
      <c r="OP486" s="304"/>
      <c r="OQ486" s="304"/>
      <c r="OR486" s="304"/>
      <c r="OS486" s="304"/>
      <c r="OT486" s="304"/>
      <c r="OU486" s="304"/>
      <c r="OV486" s="304"/>
      <c r="OW486" s="304"/>
      <c r="OX486" s="304"/>
      <c r="OY486" s="304"/>
      <c r="OZ486" s="304"/>
      <c r="PA486" s="304"/>
      <c r="PB486" s="304"/>
      <c r="PC486" s="304"/>
      <c r="PD486" s="304"/>
      <c r="PE486" s="304"/>
      <c r="PF486" s="304"/>
      <c r="PG486" s="304"/>
      <c r="PH486" s="304"/>
      <c r="PI486" s="304"/>
      <c r="PJ486" s="304"/>
      <c r="PK486" s="304"/>
      <c r="PL486" s="304"/>
      <c r="PM486" s="304"/>
      <c r="PN486" s="304"/>
      <c r="PO486" s="304"/>
      <c r="PP486" s="304"/>
      <c r="PQ486" s="304"/>
      <c r="PR486" s="304"/>
      <c r="PS486" s="304"/>
      <c r="PT486" s="304"/>
      <c r="PU486" s="304"/>
      <c r="PV486" s="304"/>
      <c r="PW486" s="304"/>
      <c r="PX486" s="304"/>
      <c r="PY486" s="304"/>
      <c r="PZ486" s="304"/>
      <c r="QA486" s="304"/>
      <c r="QB486" s="304"/>
      <c r="QC486" s="304"/>
      <c r="QD486" s="304"/>
      <c r="QE486" s="304"/>
      <c r="QF486" s="304"/>
      <c r="QG486" s="304"/>
      <c r="QH486" s="304"/>
      <c r="QI486" s="304"/>
      <c r="QJ486" s="304"/>
      <c r="QK486" s="304"/>
      <c r="QL486" s="304"/>
      <c r="QM486" s="304"/>
      <c r="QN486" s="304"/>
      <c r="QO486" s="304"/>
      <c r="QP486" s="304"/>
      <c r="QQ486" s="304"/>
      <c r="QR486" s="304"/>
      <c r="QS486" s="304"/>
      <c r="QT486" s="304"/>
      <c r="QU486" s="304"/>
      <c r="QV486" s="304"/>
      <c r="QW486" s="304"/>
      <c r="QX486" s="304"/>
      <c r="QY486" s="304"/>
      <c r="QZ486" s="304"/>
      <c r="RA486" s="304"/>
      <c r="RB486" s="304"/>
      <c r="RC486" s="304"/>
      <c r="RD486" s="304"/>
      <c r="RE486" s="304"/>
      <c r="RF486" s="304"/>
      <c r="RG486" s="304"/>
      <c r="RH486" s="304"/>
      <c r="RI486" s="304"/>
      <c r="RJ486" s="304"/>
      <c r="RK486" s="304"/>
      <c r="RL486" s="304"/>
      <c r="RM486" s="304"/>
      <c r="RN486" s="304"/>
      <c r="RO486" s="304"/>
      <c r="RP486" s="304"/>
      <c r="RQ486" s="304"/>
      <c r="RR486" s="304"/>
      <c r="RS486" s="304"/>
      <c r="RT486" s="304"/>
      <c r="RU486" s="304"/>
      <c r="RV486" s="304"/>
      <c r="RW486" s="304"/>
      <c r="RX486" s="304"/>
      <c r="RY486" s="304"/>
      <c r="RZ486" s="304"/>
      <c r="SA486" s="304"/>
      <c r="SB486" s="304"/>
      <c r="SC486" s="304"/>
      <c r="SD486" s="304"/>
      <c r="SE486" s="304"/>
      <c r="SF486" s="304"/>
      <c r="SG486" s="304"/>
      <c r="SH486" s="304"/>
      <c r="SI486" s="304"/>
      <c r="SJ486" s="304"/>
      <c r="SK486" s="304"/>
      <c r="SL486" s="304"/>
      <c r="SM486" s="304"/>
      <c r="SN486" s="304"/>
      <c r="SO486" s="304"/>
      <c r="SP486" s="304"/>
      <c r="SQ486" s="304"/>
      <c r="SR486" s="304"/>
      <c r="SS486" s="304"/>
      <c r="ST486" s="304"/>
      <c r="SU486" s="304"/>
      <c r="SV486" s="304"/>
      <c r="SW486" s="304"/>
      <c r="SX486" s="304"/>
      <c r="SY486" s="304"/>
      <c r="SZ486" s="304"/>
      <c r="TA486" s="304"/>
      <c r="TB486" s="304"/>
      <c r="TC486" s="304"/>
      <c r="TD486" s="304"/>
      <c r="TE486" s="304"/>
      <c r="TF486" s="304"/>
      <c r="TG486" s="304"/>
      <c r="TH486" s="304"/>
      <c r="TI486" s="304"/>
      <c r="TJ486" s="304"/>
      <c r="TK486" s="304"/>
      <c r="TL486" s="304"/>
      <c r="TM486" s="304"/>
      <c r="TN486" s="304"/>
      <c r="TO486" s="304"/>
      <c r="TP486" s="304"/>
      <c r="TQ486" s="304"/>
      <c r="TR486" s="304"/>
      <c r="TS486" s="304"/>
      <c r="TT486" s="304"/>
      <c r="TU486" s="304"/>
      <c r="TV486" s="304"/>
      <c r="TW486" s="304"/>
      <c r="TX486" s="304"/>
      <c r="TY486" s="304"/>
      <c r="TZ486" s="304"/>
      <c r="UA486" s="304"/>
      <c r="UB486" s="304"/>
      <c r="UC486" s="304"/>
      <c r="UD486" s="304"/>
      <c r="UE486" s="304"/>
      <c r="UF486" s="304"/>
      <c r="UG486" s="304"/>
      <c r="UH486" s="304"/>
      <c r="UI486" s="304"/>
      <c r="UJ486" s="304"/>
      <c r="UK486" s="304"/>
      <c r="UL486" s="304"/>
      <c r="UM486" s="304"/>
      <c r="UN486" s="304"/>
      <c r="UO486" s="304"/>
      <c r="UP486" s="304"/>
      <c r="UQ486" s="304"/>
      <c r="UR486" s="304"/>
      <c r="US486" s="304"/>
      <c r="UT486" s="304"/>
      <c r="UU486" s="304"/>
      <c r="UV486" s="304"/>
      <c r="UW486" s="304"/>
      <c r="UX486" s="304"/>
      <c r="UY486" s="304"/>
      <c r="UZ486" s="304"/>
      <c r="VA486" s="304"/>
      <c r="VB486" s="304"/>
      <c r="VC486" s="304"/>
      <c r="VD486" s="304"/>
      <c r="VE486" s="304"/>
      <c r="VF486" s="304"/>
      <c r="VG486" s="304"/>
      <c r="VH486" s="304"/>
      <c r="VI486" s="304"/>
      <c r="VJ486" s="304"/>
      <c r="VK486" s="304"/>
      <c r="VL486" s="304"/>
      <c r="VM486" s="304"/>
      <c r="VN486" s="304"/>
      <c r="VO486" s="304"/>
      <c r="VP486" s="304"/>
      <c r="VQ486" s="304"/>
      <c r="VR486" s="304"/>
      <c r="VS486" s="304"/>
      <c r="VT486" s="304"/>
      <c r="VU486" s="304"/>
      <c r="VV486" s="304"/>
      <c r="VW486" s="304"/>
      <c r="VX486" s="304"/>
      <c r="VY486" s="304"/>
      <c r="VZ486" s="304"/>
      <c r="WA486" s="304"/>
      <c r="WB486" s="304"/>
      <c r="WC486" s="304"/>
    </row>
    <row r="487" spans="1:601" s="303" customFormat="1" ht="182.25" customHeight="1">
      <c r="A487" s="1073"/>
      <c r="B487" s="648" t="s">
        <v>1133</v>
      </c>
      <c r="C487" s="650" t="s">
        <v>1134</v>
      </c>
      <c r="D487" s="652" t="s">
        <v>1059</v>
      </c>
      <c r="E487" s="293" t="s">
        <v>1135</v>
      </c>
      <c r="F487" s="388" t="s">
        <v>60</v>
      </c>
      <c r="G487" s="389">
        <v>43580</v>
      </c>
      <c r="H487" s="389" t="s">
        <v>31</v>
      </c>
      <c r="I487" s="386" t="s">
        <v>501</v>
      </c>
      <c r="J487" s="386" t="s">
        <v>393</v>
      </c>
      <c r="K487" s="386" t="s">
        <v>1136</v>
      </c>
      <c r="L487" s="386" t="s">
        <v>35</v>
      </c>
      <c r="M487" s="284">
        <f>M488</f>
        <v>656821</v>
      </c>
      <c r="N487" s="284">
        <f>N488</f>
        <v>197046.04</v>
      </c>
      <c r="O487" s="284">
        <f>O488</f>
        <v>700000</v>
      </c>
      <c r="P487" s="387">
        <f>P488</f>
        <v>0</v>
      </c>
      <c r="Q487" s="284">
        <v>0</v>
      </c>
      <c r="R487" s="284">
        <v>0</v>
      </c>
      <c r="S487" s="530"/>
      <c r="BA487" s="304"/>
      <c r="BB487" s="304"/>
      <c r="BC487" s="304"/>
      <c r="BD487" s="304"/>
      <c r="BE487" s="304"/>
      <c r="BF487" s="304"/>
      <c r="BG487" s="304"/>
      <c r="BH487" s="304"/>
      <c r="BI487" s="304"/>
      <c r="BJ487" s="304"/>
      <c r="BK487" s="304"/>
      <c r="BL487" s="304"/>
      <c r="BM487" s="304"/>
      <c r="BN487" s="304"/>
      <c r="BO487" s="304"/>
      <c r="BP487" s="304"/>
      <c r="BQ487" s="304"/>
      <c r="BR487" s="304"/>
      <c r="BS487" s="304"/>
      <c r="BT487" s="304"/>
      <c r="BU487" s="304"/>
      <c r="BV487" s="304"/>
      <c r="BW487" s="304"/>
      <c r="BX487" s="304"/>
      <c r="BY487" s="304"/>
      <c r="BZ487" s="304"/>
      <c r="CA487" s="304"/>
      <c r="CB487" s="304"/>
      <c r="CC487" s="304"/>
      <c r="CD487" s="304"/>
      <c r="CE487" s="304"/>
      <c r="CF487" s="304"/>
      <c r="CG487" s="304"/>
      <c r="CH487" s="304"/>
      <c r="CI487" s="304"/>
      <c r="CJ487" s="304"/>
      <c r="CK487" s="304"/>
      <c r="CL487" s="304"/>
      <c r="CM487" s="304"/>
      <c r="CN487" s="304"/>
      <c r="CO487" s="304"/>
      <c r="CP487" s="304"/>
      <c r="CQ487" s="304"/>
      <c r="CR487" s="304"/>
      <c r="CS487" s="304"/>
      <c r="CT487" s="304"/>
      <c r="CU487" s="304"/>
      <c r="CV487" s="304"/>
      <c r="CW487" s="304"/>
      <c r="CX487" s="304"/>
      <c r="CY487" s="304"/>
      <c r="CZ487" s="304"/>
      <c r="DA487" s="304"/>
      <c r="DB487" s="304"/>
      <c r="DC487" s="304"/>
      <c r="DD487" s="304"/>
      <c r="DE487" s="304"/>
      <c r="DF487" s="304"/>
      <c r="DG487" s="304"/>
      <c r="DH487" s="304"/>
      <c r="DI487" s="304"/>
      <c r="DJ487" s="304"/>
      <c r="DK487" s="304"/>
      <c r="DL487" s="304"/>
      <c r="DM487" s="304"/>
      <c r="DN487" s="304"/>
      <c r="DO487" s="304"/>
      <c r="DP487" s="304"/>
      <c r="DQ487" s="304"/>
      <c r="DR487" s="304"/>
      <c r="DS487" s="304"/>
      <c r="DT487" s="304"/>
      <c r="DU487" s="304"/>
      <c r="DV487" s="304"/>
      <c r="DW487" s="304"/>
      <c r="DX487" s="304"/>
      <c r="DY487" s="304"/>
      <c r="DZ487" s="304"/>
      <c r="EA487" s="304"/>
      <c r="EB487" s="304"/>
      <c r="EC487" s="304"/>
      <c r="ED487" s="304"/>
      <c r="EE487" s="304"/>
      <c r="EF487" s="304"/>
      <c r="EG487" s="304"/>
      <c r="EH487" s="304"/>
      <c r="EI487" s="304"/>
      <c r="EJ487" s="304"/>
      <c r="EK487" s="304"/>
      <c r="EL487" s="304"/>
      <c r="EM487" s="304"/>
      <c r="EN487" s="304"/>
      <c r="EO487" s="304"/>
      <c r="EP487" s="304"/>
      <c r="EQ487" s="304"/>
      <c r="ER487" s="304"/>
      <c r="ES487" s="304"/>
      <c r="ET487" s="304"/>
      <c r="EU487" s="304"/>
      <c r="EV487" s="304"/>
      <c r="EW487" s="304"/>
      <c r="EX487" s="304"/>
      <c r="EY487" s="304"/>
      <c r="EZ487" s="304"/>
      <c r="FA487" s="304"/>
      <c r="FB487" s="304"/>
      <c r="FC487" s="304"/>
      <c r="FD487" s="304"/>
      <c r="FE487" s="304"/>
      <c r="FF487" s="304"/>
      <c r="FG487" s="304"/>
      <c r="FH487" s="304"/>
      <c r="FI487" s="304"/>
      <c r="FJ487" s="304"/>
      <c r="FK487" s="304"/>
      <c r="FL487" s="304"/>
      <c r="FM487" s="304"/>
      <c r="FN487" s="304"/>
      <c r="FO487" s="304"/>
      <c r="FP487" s="304"/>
      <c r="FQ487" s="304"/>
      <c r="FR487" s="304"/>
      <c r="FS487" s="304"/>
      <c r="FT487" s="304"/>
      <c r="FU487" s="304"/>
      <c r="FV487" s="304"/>
      <c r="FW487" s="304"/>
      <c r="FX487" s="304"/>
      <c r="FY487" s="304"/>
      <c r="FZ487" s="304"/>
      <c r="GA487" s="304"/>
      <c r="GB487" s="304"/>
      <c r="GC487" s="304"/>
      <c r="GD487" s="304"/>
      <c r="GE487" s="304"/>
      <c r="GF487" s="304"/>
      <c r="GG487" s="304"/>
      <c r="GH487" s="304"/>
      <c r="GI487" s="304"/>
      <c r="GJ487" s="304"/>
      <c r="GK487" s="304"/>
      <c r="GL487" s="304"/>
      <c r="GM487" s="304"/>
      <c r="GN487" s="304"/>
      <c r="GO487" s="304"/>
      <c r="GP487" s="304"/>
      <c r="GQ487" s="304"/>
      <c r="GR487" s="304"/>
      <c r="GS487" s="304"/>
      <c r="GT487" s="304"/>
      <c r="GU487" s="304"/>
      <c r="GV487" s="304"/>
      <c r="GW487" s="304"/>
      <c r="GX487" s="304"/>
      <c r="GY487" s="304"/>
      <c r="GZ487" s="304"/>
      <c r="HA487" s="304"/>
      <c r="HB487" s="304"/>
      <c r="HC487" s="304"/>
      <c r="HD487" s="304"/>
      <c r="HE487" s="304"/>
      <c r="HF487" s="304"/>
      <c r="HG487" s="304"/>
      <c r="HH487" s="304"/>
      <c r="HI487" s="304"/>
      <c r="HJ487" s="304"/>
      <c r="HK487" s="304"/>
      <c r="HL487" s="304"/>
      <c r="HM487" s="304"/>
      <c r="HN487" s="304"/>
      <c r="HO487" s="304"/>
      <c r="HP487" s="304"/>
      <c r="HQ487" s="304"/>
      <c r="HR487" s="304"/>
      <c r="HS487" s="304"/>
      <c r="HT487" s="304"/>
      <c r="HU487" s="304"/>
      <c r="HV487" s="304"/>
      <c r="HW487" s="304"/>
      <c r="HX487" s="304"/>
      <c r="HY487" s="304"/>
      <c r="HZ487" s="304"/>
      <c r="IA487" s="304"/>
      <c r="IB487" s="304"/>
      <c r="IC487" s="304"/>
      <c r="ID487" s="304"/>
      <c r="IE487" s="304"/>
      <c r="IF487" s="304"/>
      <c r="IG487" s="304"/>
      <c r="IH487" s="304"/>
      <c r="II487" s="304"/>
      <c r="IJ487" s="304"/>
      <c r="IK487" s="304"/>
      <c r="IL487" s="304"/>
      <c r="IM487" s="304"/>
      <c r="IN487" s="304"/>
      <c r="IO487" s="304"/>
      <c r="IP487" s="304"/>
      <c r="IQ487" s="304"/>
      <c r="IR487" s="304"/>
      <c r="IS487" s="304"/>
      <c r="IT487" s="304"/>
      <c r="IU487" s="304"/>
      <c r="IV487" s="304"/>
      <c r="IW487" s="304"/>
      <c r="IX487" s="304"/>
      <c r="IY487" s="304"/>
      <c r="IZ487" s="304"/>
      <c r="JA487" s="304"/>
      <c r="JB487" s="304"/>
      <c r="JC487" s="304"/>
      <c r="JD487" s="304"/>
      <c r="JE487" s="304"/>
      <c r="JF487" s="304"/>
      <c r="JG487" s="304"/>
      <c r="JH487" s="304"/>
      <c r="JI487" s="304"/>
      <c r="JJ487" s="304"/>
      <c r="JK487" s="304"/>
      <c r="JL487" s="304"/>
      <c r="JM487" s="304"/>
      <c r="JN487" s="304"/>
      <c r="JO487" s="304"/>
      <c r="JP487" s="304"/>
      <c r="JQ487" s="304"/>
      <c r="JR487" s="304"/>
      <c r="JS487" s="304"/>
      <c r="JT487" s="304"/>
      <c r="JU487" s="304"/>
      <c r="JV487" s="304"/>
      <c r="JW487" s="304"/>
      <c r="JX487" s="304"/>
      <c r="JY487" s="304"/>
      <c r="JZ487" s="304"/>
      <c r="KA487" s="304"/>
      <c r="KB487" s="304"/>
      <c r="KC487" s="304"/>
      <c r="KD487" s="304"/>
      <c r="KE487" s="304"/>
      <c r="KF487" s="304"/>
      <c r="KG487" s="304"/>
      <c r="KH487" s="304"/>
      <c r="KI487" s="304"/>
      <c r="KJ487" s="304"/>
      <c r="KK487" s="304"/>
      <c r="KL487" s="304"/>
      <c r="KM487" s="304"/>
      <c r="KN487" s="304"/>
      <c r="KO487" s="304"/>
      <c r="KP487" s="304"/>
      <c r="KQ487" s="304"/>
      <c r="KR487" s="304"/>
      <c r="KS487" s="304"/>
      <c r="KT487" s="304"/>
      <c r="KU487" s="304"/>
      <c r="KV487" s="304"/>
      <c r="KW487" s="304"/>
      <c r="KX487" s="304"/>
      <c r="KY487" s="304"/>
      <c r="KZ487" s="304"/>
      <c r="LA487" s="304"/>
      <c r="LB487" s="304"/>
      <c r="LC487" s="304"/>
      <c r="LD487" s="304"/>
      <c r="LE487" s="304"/>
      <c r="LF487" s="304"/>
      <c r="LG487" s="304"/>
      <c r="LH487" s="304"/>
      <c r="LI487" s="304"/>
      <c r="LJ487" s="304"/>
      <c r="LK487" s="304"/>
      <c r="LL487" s="304"/>
      <c r="LM487" s="304"/>
      <c r="LN487" s="304"/>
      <c r="LO487" s="304"/>
      <c r="LP487" s="304"/>
      <c r="LQ487" s="304"/>
      <c r="LR487" s="304"/>
      <c r="LS487" s="304"/>
      <c r="LT487" s="304"/>
      <c r="LU487" s="304"/>
      <c r="LV487" s="304"/>
      <c r="LW487" s="304"/>
      <c r="LX487" s="304"/>
      <c r="LY487" s="304"/>
      <c r="LZ487" s="304"/>
      <c r="MA487" s="304"/>
      <c r="MB487" s="304"/>
      <c r="MC487" s="304"/>
      <c r="MD487" s="304"/>
      <c r="ME487" s="304"/>
      <c r="MF487" s="304"/>
      <c r="MG487" s="304"/>
      <c r="MH487" s="304"/>
      <c r="MI487" s="304"/>
      <c r="MJ487" s="304"/>
      <c r="MK487" s="304"/>
      <c r="ML487" s="304"/>
      <c r="MM487" s="304"/>
      <c r="MN487" s="304"/>
      <c r="MO487" s="304"/>
      <c r="MP487" s="304"/>
      <c r="MQ487" s="304"/>
      <c r="MR487" s="304"/>
      <c r="MS487" s="304"/>
      <c r="MT487" s="304"/>
      <c r="MU487" s="304"/>
      <c r="MV487" s="304"/>
      <c r="MW487" s="304"/>
      <c r="MX487" s="304"/>
      <c r="MY487" s="304"/>
      <c r="MZ487" s="304"/>
      <c r="NA487" s="304"/>
      <c r="NB487" s="304"/>
      <c r="NC487" s="304"/>
      <c r="ND487" s="304"/>
      <c r="NE487" s="304"/>
      <c r="NF487" s="304"/>
      <c r="NG487" s="304"/>
      <c r="NH487" s="304"/>
      <c r="NI487" s="304"/>
      <c r="NJ487" s="304"/>
      <c r="NK487" s="304"/>
      <c r="NL487" s="304"/>
      <c r="NM487" s="304"/>
      <c r="NN487" s="304"/>
      <c r="NO487" s="304"/>
      <c r="NP487" s="304"/>
      <c r="NQ487" s="304"/>
      <c r="NR487" s="304"/>
      <c r="NS487" s="304"/>
      <c r="NT487" s="304"/>
      <c r="NU487" s="304"/>
      <c r="NV487" s="304"/>
      <c r="NW487" s="304"/>
      <c r="NX487" s="304"/>
      <c r="NY487" s="304"/>
      <c r="NZ487" s="304"/>
      <c r="OA487" s="304"/>
      <c r="OB487" s="304"/>
      <c r="OC487" s="304"/>
      <c r="OD487" s="304"/>
      <c r="OE487" s="304"/>
      <c r="OF487" s="304"/>
      <c r="OG487" s="304"/>
      <c r="OH487" s="304"/>
      <c r="OI487" s="304"/>
      <c r="OJ487" s="304"/>
      <c r="OK487" s="304"/>
      <c r="OL487" s="304"/>
      <c r="OM487" s="304"/>
      <c r="ON487" s="304"/>
      <c r="OO487" s="304"/>
      <c r="OP487" s="304"/>
      <c r="OQ487" s="304"/>
      <c r="OR487" s="304"/>
      <c r="OS487" s="304"/>
      <c r="OT487" s="304"/>
      <c r="OU487" s="304"/>
      <c r="OV487" s="304"/>
      <c r="OW487" s="304"/>
      <c r="OX487" s="304"/>
      <c r="OY487" s="304"/>
      <c r="OZ487" s="304"/>
      <c r="PA487" s="304"/>
      <c r="PB487" s="304"/>
      <c r="PC487" s="304"/>
      <c r="PD487" s="304"/>
      <c r="PE487" s="304"/>
      <c r="PF487" s="304"/>
      <c r="PG487" s="304"/>
      <c r="PH487" s="304"/>
      <c r="PI487" s="304"/>
      <c r="PJ487" s="304"/>
      <c r="PK487" s="304"/>
      <c r="PL487" s="304"/>
      <c r="PM487" s="304"/>
      <c r="PN487" s="304"/>
      <c r="PO487" s="304"/>
      <c r="PP487" s="304"/>
      <c r="PQ487" s="304"/>
      <c r="PR487" s="304"/>
      <c r="PS487" s="304"/>
      <c r="PT487" s="304"/>
      <c r="PU487" s="304"/>
      <c r="PV487" s="304"/>
      <c r="PW487" s="304"/>
      <c r="PX487" s="304"/>
      <c r="PY487" s="304"/>
      <c r="PZ487" s="304"/>
      <c r="QA487" s="304"/>
      <c r="QB487" s="304"/>
      <c r="QC487" s="304"/>
      <c r="QD487" s="304"/>
      <c r="QE487" s="304"/>
      <c r="QF487" s="304"/>
      <c r="QG487" s="304"/>
      <c r="QH487" s="304"/>
      <c r="QI487" s="304"/>
      <c r="QJ487" s="304"/>
      <c r="QK487" s="304"/>
      <c r="QL487" s="304"/>
      <c r="QM487" s="304"/>
      <c r="QN487" s="304"/>
      <c r="QO487" s="304"/>
      <c r="QP487" s="304"/>
      <c r="QQ487" s="304"/>
      <c r="QR487" s="304"/>
      <c r="QS487" s="304"/>
      <c r="QT487" s="304"/>
      <c r="QU487" s="304"/>
      <c r="QV487" s="304"/>
      <c r="QW487" s="304"/>
      <c r="QX487" s="304"/>
      <c r="QY487" s="304"/>
      <c r="QZ487" s="304"/>
      <c r="RA487" s="304"/>
      <c r="RB487" s="304"/>
      <c r="RC487" s="304"/>
      <c r="RD487" s="304"/>
      <c r="RE487" s="304"/>
      <c r="RF487" s="304"/>
      <c r="RG487" s="304"/>
      <c r="RH487" s="304"/>
      <c r="RI487" s="304"/>
      <c r="RJ487" s="304"/>
      <c r="RK487" s="304"/>
      <c r="RL487" s="304"/>
      <c r="RM487" s="304"/>
      <c r="RN487" s="304"/>
      <c r="RO487" s="304"/>
      <c r="RP487" s="304"/>
      <c r="RQ487" s="304"/>
      <c r="RR487" s="304"/>
      <c r="RS487" s="304"/>
      <c r="RT487" s="304"/>
      <c r="RU487" s="304"/>
      <c r="RV487" s="304"/>
      <c r="RW487" s="304"/>
      <c r="RX487" s="304"/>
      <c r="RY487" s="304"/>
      <c r="RZ487" s="304"/>
      <c r="SA487" s="304"/>
      <c r="SB487" s="304"/>
      <c r="SC487" s="304"/>
      <c r="SD487" s="304"/>
      <c r="SE487" s="304"/>
      <c r="SF487" s="304"/>
      <c r="SG487" s="304"/>
      <c r="SH487" s="304"/>
      <c r="SI487" s="304"/>
      <c r="SJ487" s="304"/>
      <c r="SK487" s="304"/>
      <c r="SL487" s="304"/>
      <c r="SM487" s="304"/>
      <c r="SN487" s="304"/>
      <c r="SO487" s="304"/>
      <c r="SP487" s="304"/>
      <c r="SQ487" s="304"/>
      <c r="SR487" s="304"/>
      <c r="SS487" s="304"/>
      <c r="ST487" s="304"/>
      <c r="SU487" s="304"/>
      <c r="SV487" s="304"/>
      <c r="SW487" s="304"/>
      <c r="SX487" s="304"/>
      <c r="SY487" s="304"/>
      <c r="SZ487" s="304"/>
      <c r="TA487" s="304"/>
      <c r="TB487" s="304"/>
      <c r="TC487" s="304"/>
      <c r="TD487" s="304"/>
      <c r="TE487" s="304"/>
      <c r="TF487" s="304"/>
      <c r="TG487" s="304"/>
      <c r="TH487" s="304"/>
      <c r="TI487" s="304"/>
      <c r="TJ487" s="304"/>
      <c r="TK487" s="304"/>
      <c r="TL487" s="304"/>
      <c r="TM487" s="304"/>
      <c r="TN487" s="304"/>
      <c r="TO487" s="304"/>
      <c r="TP487" s="304"/>
      <c r="TQ487" s="304"/>
      <c r="TR487" s="304"/>
      <c r="TS487" s="304"/>
      <c r="TT487" s="304"/>
      <c r="TU487" s="304"/>
      <c r="TV487" s="304"/>
      <c r="TW487" s="304"/>
      <c r="TX487" s="304"/>
      <c r="TY487" s="304"/>
      <c r="TZ487" s="304"/>
      <c r="UA487" s="304"/>
      <c r="UB487" s="304"/>
      <c r="UC487" s="304"/>
      <c r="UD487" s="304"/>
      <c r="UE487" s="304"/>
      <c r="UF487" s="304"/>
      <c r="UG487" s="304"/>
      <c r="UH487" s="304"/>
      <c r="UI487" s="304"/>
      <c r="UJ487" s="304"/>
      <c r="UK487" s="304"/>
      <c r="UL487" s="304"/>
      <c r="UM487" s="304"/>
      <c r="UN487" s="304"/>
      <c r="UO487" s="304"/>
      <c r="UP487" s="304"/>
      <c r="UQ487" s="304"/>
      <c r="UR487" s="304"/>
      <c r="US487" s="304"/>
      <c r="UT487" s="304"/>
      <c r="UU487" s="304"/>
      <c r="UV487" s="304"/>
      <c r="UW487" s="304"/>
      <c r="UX487" s="304"/>
      <c r="UY487" s="304"/>
      <c r="UZ487" s="304"/>
      <c r="VA487" s="304"/>
      <c r="VB487" s="304"/>
      <c r="VC487" s="304"/>
      <c r="VD487" s="304"/>
      <c r="VE487" s="304"/>
      <c r="VF487" s="304"/>
      <c r="VG487" s="304"/>
      <c r="VH487" s="304"/>
      <c r="VI487" s="304"/>
      <c r="VJ487" s="304"/>
      <c r="VK487" s="304"/>
      <c r="VL487" s="304"/>
      <c r="VM487" s="304"/>
      <c r="VN487" s="304"/>
      <c r="VO487" s="304"/>
      <c r="VP487" s="304"/>
      <c r="VQ487" s="304"/>
      <c r="VR487" s="304"/>
      <c r="VS487" s="304"/>
      <c r="VT487" s="304"/>
      <c r="VU487" s="304"/>
      <c r="VV487" s="304"/>
      <c r="VW487" s="304"/>
      <c r="VX487" s="304"/>
      <c r="VY487" s="304"/>
      <c r="VZ487" s="304"/>
      <c r="WA487" s="304"/>
      <c r="WB487" s="304"/>
      <c r="WC487" s="304"/>
    </row>
    <row r="488" spans="1:601" s="303" customFormat="1" ht="79.5" customHeight="1">
      <c r="A488" s="1073"/>
      <c r="B488" s="649"/>
      <c r="C488" s="651"/>
      <c r="D488" s="653"/>
      <c r="E488" s="294" t="s">
        <v>1137</v>
      </c>
      <c r="F488" s="295" t="s">
        <v>1138</v>
      </c>
      <c r="G488" s="318">
        <v>43496</v>
      </c>
      <c r="H488" s="318" t="s">
        <v>31</v>
      </c>
      <c r="I488" s="401" t="s">
        <v>501</v>
      </c>
      <c r="J488" s="401" t="s">
        <v>393</v>
      </c>
      <c r="K488" s="315" t="s">
        <v>1136</v>
      </c>
      <c r="L488" s="382" t="s">
        <v>888</v>
      </c>
      <c r="M488" s="288">
        <v>656821</v>
      </c>
      <c r="N488" s="288">
        <v>197046.04</v>
      </c>
      <c r="O488" s="289">
        <v>700000</v>
      </c>
      <c r="P488" s="289">
        <v>0</v>
      </c>
      <c r="Q488" s="290">
        <v>0</v>
      </c>
      <c r="R488" s="290">
        <v>0</v>
      </c>
      <c r="S488" s="528">
        <v>3</v>
      </c>
      <c r="BA488" s="304"/>
      <c r="BB488" s="304"/>
      <c r="BC488" s="304"/>
      <c r="BD488" s="304"/>
      <c r="BE488" s="304"/>
      <c r="BF488" s="304"/>
      <c r="BG488" s="304"/>
      <c r="BH488" s="304"/>
      <c r="BI488" s="304"/>
      <c r="BJ488" s="304"/>
      <c r="BK488" s="304"/>
      <c r="BL488" s="304"/>
      <c r="BM488" s="304"/>
      <c r="BN488" s="304"/>
      <c r="BO488" s="304"/>
      <c r="BP488" s="304"/>
      <c r="BQ488" s="304"/>
      <c r="BR488" s="304"/>
      <c r="BS488" s="304"/>
      <c r="BT488" s="304"/>
      <c r="BU488" s="304"/>
      <c r="BV488" s="304"/>
      <c r="BW488" s="304"/>
      <c r="BX488" s="304"/>
      <c r="BY488" s="304"/>
      <c r="BZ488" s="304"/>
      <c r="CA488" s="304"/>
      <c r="CB488" s="304"/>
      <c r="CC488" s="304"/>
      <c r="CD488" s="304"/>
      <c r="CE488" s="304"/>
      <c r="CF488" s="304"/>
      <c r="CG488" s="304"/>
      <c r="CH488" s="304"/>
      <c r="CI488" s="304"/>
      <c r="CJ488" s="304"/>
      <c r="CK488" s="304"/>
      <c r="CL488" s="304"/>
      <c r="CM488" s="304"/>
      <c r="CN488" s="304"/>
      <c r="CO488" s="304"/>
      <c r="CP488" s="304"/>
      <c r="CQ488" s="304"/>
      <c r="CR488" s="304"/>
      <c r="CS488" s="304"/>
      <c r="CT488" s="304"/>
      <c r="CU488" s="304"/>
      <c r="CV488" s="304"/>
      <c r="CW488" s="304"/>
      <c r="CX488" s="304"/>
      <c r="CY488" s="304"/>
      <c r="CZ488" s="304"/>
      <c r="DA488" s="304"/>
      <c r="DB488" s="304"/>
      <c r="DC488" s="304"/>
      <c r="DD488" s="304"/>
      <c r="DE488" s="304"/>
      <c r="DF488" s="304"/>
      <c r="DG488" s="304"/>
      <c r="DH488" s="304"/>
      <c r="DI488" s="304"/>
      <c r="DJ488" s="304"/>
      <c r="DK488" s="304"/>
      <c r="DL488" s="304"/>
      <c r="DM488" s="304"/>
      <c r="DN488" s="304"/>
      <c r="DO488" s="304"/>
      <c r="DP488" s="304"/>
      <c r="DQ488" s="304"/>
      <c r="DR488" s="304"/>
      <c r="DS488" s="304"/>
      <c r="DT488" s="304"/>
      <c r="DU488" s="304"/>
      <c r="DV488" s="304"/>
      <c r="DW488" s="304"/>
      <c r="DX488" s="304"/>
      <c r="DY488" s="304"/>
      <c r="DZ488" s="304"/>
      <c r="EA488" s="304"/>
      <c r="EB488" s="304"/>
      <c r="EC488" s="304"/>
      <c r="ED488" s="304"/>
      <c r="EE488" s="304"/>
      <c r="EF488" s="304"/>
      <c r="EG488" s="304"/>
      <c r="EH488" s="304"/>
      <c r="EI488" s="304"/>
      <c r="EJ488" s="304"/>
      <c r="EK488" s="304"/>
      <c r="EL488" s="304"/>
      <c r="EM488" s="304"/>
      <c r="EN488" s="304"/>
      <c r="EO488" s="304"/>
      <c r="EP488" s="304"/>
      <c r="EQ488" s="304"/>
      <c r="ER488" s="304"/>
      <c r="ES488" s="304"/>
      <c r="ET488" s="304"/>
      <c r="EU488" s="304"/>
      <c r="EV488" s="304"/>
      <c r="EW488" s="304"/>
      <c r="EX488" s="304"/>
      <c r="EY488" s="304"/>
      <c r="EZ488" s="304"/>
      <c r="FA488" s="304"/>
      <c r="FB488" s="304"/>
      <c r="FC488" s="304"/>
      <c r="FD488" s="304"/>
      <c r="FE488" s="304"/>
      <c r="FF488" s="304"/>
      <c r="FG488" s="304"/>
      <c r="FH488" s="304"/>
      <c r="FI488" s="304"/>
      <c r="FJ488" s="304"/>
      <c r="FK488" s="304"/>
      <c r="FL488" s="304"/>
      <c r="FM488" s="304"/>
      <c r="FN488" s="304"/>
      <c r="FO488" s="304"/>
      <c r="FP488" s="304"/>
      <c r="FQ488" s="304"/>
      <c r="FR488" s="304"/>
      <c r="FS488" s="304"/>
      <c r="FT488" s="304"/>
      <c r="FU488" s="304"/>
      <c r="FV488" s="304"/>
      <c r="FW488" s="304"/>
      <c r="FX488" s="304"/>
      <c r="FY488" s="304"/>
      <c r="FZ488" s="304"/>
      <c r="GA488" s="304"/>
      <c r="GB488" s="304"/>
      <c r="GC488" s="304"/>
      <c r="GD488" s="304"/>
      <c r="GE488" s="304"/>
      <c r="GF488" s="304"/>
      <c r="GG488" s="304"/>
      <c r="GH488" s="304"/>
      <c r="GI488" s="304"/>
      <c r="GJ488" s="304"/>
      <c r="GK488" s="304"/>
      <c r="GL488" s="304"/>
      <c r="GM488" s="304"/>
      <c r="GN488" s="304"/>
      <c r="GO488" s="304"/>
      <c r="GP488" s="304"/>
      <c r="GQ488" s="304"/>
      <c r="GR488" s="304"/>
      <c r="GS488" s="304"/>
      <c r="GT488" s="304"/>
      <c r="GU488" s="304"/>
      <c r="GV488" s="304"/>
      <c r="GW488" s="304"/>
      <c r="GX488" s="304"/>
      <c r="GY488" s="304"/>
      <c r="GZ488" s="304"/>
      <c r="HA488" s="304"/>
      <c r="HB488" s="304"/>
      <c r="HC488" s="304"/>
      <c r="HD488" s="304"/>
      <c r="HE488" s="304"/>
      <c r="HF488" s="304"/>
      <c r="HG488" s="304"/>
      <c r="HH488" s="304"/>
      <c r="HI488" s="304"/>
      <c r="HJ488" s="304"/>
      <c r="HK488" s="304"/>
      <c r="HL488" s="304"/>
      <c r="HM488" s="304"/>
      <c r="HN488" s="304"/>
      <c r="HO488" s="304"/>
      <c r="HP488" s="304"/>
      <c r="HQ488" s="304"/>
      <c r="HR488" s="304"/>
      <c r="HS488" s="304"/>
      <c r="HT488" s="304"/>
      <c r="HU488" s="304"/>
      <c r="HV488" s="304"/>
      <c r="HW488" s="304"/>
      <c r="HX488" s="304"/>
      <c r="HY488" s="304"/>
      <c r="HZ488" s="304"/>
      <c r="IA488" s="304"/>
      <c r="IB488" s="304"/>
      <c r="IC488" s="304"/>
      <c r="ID488" s="304"/>
      <c r="IE488" s="304"/>
      <c r="IF488" s="304"/>
      <c r="IG488" s="304"/>
      <c r="IH488" s="304"/>
      <c r="II488" s="304"/>
      <c r="IJ488" s="304"/>
      <c r="IK488" s="304"/>
      <c r="IL488" s="304"/>
      <c r="IM488" s="304"/>
      <c r="IN488" s="304"/>
      <c r="IO488" s="304"/>
      <c r="IP488" s="304"/>
      <c r="IQ488" s="304"/>
      <c r="IR488" s="304"/>
      <c r="IS488" s="304"/>
      <c r="IT488" s="304"/>
      <c r="IU488" s="304"/>
      <c r="IV488" s="304"/>
      <c r="IW488" s="304"/>
      <c r="IX488" s="304"/>
      <c r="IY488" s="304"/>
      <c r="IZ488" s="304"/>
      <c r="JA488" s="304"/>
      <c r="JB488" s="304"/>
      <c r="JC488" s="304"/>
      <c r="JD488" s="304"/>
      <c r="JE488" s="304"/>
      <c r="JF488" s="304"/>
      <c r="JG488" s="304"/>
      <c r="JH488" s="304"/>
      <c r="JI488" s="304"/>
      <c r="JJ488" s="304"/>
      <c r="JK488" s="304"/>
      <c r="JL488" s="304"/>
      <c r="JM488" s="304"/>
      <c r="JN488" s="304"/>
      <c r="JO488" s="304"/>
      <c r="JP488" s="304"/>
      <c r="JQ488" s="304"/>
      <c r="JR488" s="304"/>
      <c r="JS488" s="304"/>
      <c r="JT488" s="304"/>
      <c r="JU488" s="304"/>
      <c r="JV488" s="304"/>
      <c r="JW488" s="304"/>
      <c r="JX488" s="304"/>
      <c r="JY488" s="304"/>
      <c r="JZ488" s="304"/>
      <c r="KA488" s="304"/>
      <c r="KB488" s="304"/>
      <c r="KC488" s="304"/>
      <c r="KD488" s="304"/>
      <c r="KE488" s="304"/>
      <c r="KF488" s="304"/>
      <c r="KG488" s="304"/>
      <c r="KH488" s="304"/>
      <c r="KI488" s="304"/>
      <c r="KJ488" s="304"/>
      <c r="KK488" s="304"/>
      <c r="KL488" s="304"/>
      <c r="KM488" s="304"/>
      <c r="KN488" s="304"/>
      <c r="KO488" s="304"/>
      <c r="KP488" s="304"/>
      <c r="KQ488" s="304"/>
      <c r="KR488" s="304"/>
      <c r="KS488" s="304"/>
      <c r="KT488" s="304"/>
      <c r="KU488" s="304"/>
      <c r="KV488" s="304"/>
      <c r="KW488" s="304"/>
      <c r="KX488" s="304"/>
      <c r="KY488" s="304"/>
      <c r="KZ488" s="304"/>
      <c r="LA488" s="304"/>
      <c r="LB488" s="304"/>
      <c r="LC488" s="304"/>
      <c r="LD488" s="304"/>
      <c r="LE488" s="304"/>
      <c r="LF488" s="304"/>
      <c r="LG488" s="304"/>
      <c r="LH488" s="304"/>
      <c r="LI488" s="304"/>
      <c r="LJ488" s="304"/>
      <c r="LK488" s="304"/>
      <c r="LL488" s="304"/>
      <c r="LM488" s="304"/>
      <c r="LN488" s="304"/>
      <c r="LO488" s="304"/>
      <c r="LP488" s="304"/>
      <c r="LQ488" s="304"/>
      <c r="LR488" s="304"/>
      <c r="LS488" s="304"/>
      <c r="LT488" s="304"/>
      <c r="LU488" s="304"/>
      <c r="LV488" s="304"/>
      <c r="LW488" s="304"/>
      <c r="LX488" s="304"/>
      <c r="LY488" s="304"/>
      <c r="LZ488" s="304"/>
      <c r="MA488" s="304"/>
      <c r="MB488" s="304"/>
      <c r="MC488" s="304"/>
      <c r="MD488" s="304"/>
      <c r="ME488" s="304"/>
      <c r="MF488" s="304"/>
      <c r="MG488" s="304"/>
      <c r="MH488" s="304"/>
      <c r="MI488" s="304"/>
      <c r="MJ488" s="304"/>
      <c r="MK488" s="304"/>
      <c r="ML488" s="304"/>
      <c r="MM488" s="304"/>
      <c r="MN488" s="304"/>
      <c r="MO488" s="304"/>
      <c r="MP488" s="304"/>
      <c r="MQ488" s="304"/>
      <c r="MR488" s="304"/>
      <c r="MS488" s="304"/>
      <c r="MT488" s="304"/>
      <c r="MU488" s="304"/>
      <c r="MV488" s="304"/>
      <c r="MW488" s="304"/>
      <c r="MX488" s="304"/>
      <c r="MY488" s="304"/>
      <c r="MZ488" s="304"/>
      <c r="NA488" s="304"/>
      <c r="NB488" s="304"/>
      <c r="NC488" s="304"/>
      <c r="ND488" s="304"/>
      <c r="NE488" s="304"/>
      <c r="NF488" s="304"/>
      <c r="NG488" s="304"/>
      <c r="NH488" s="304"/>
      <c r="NI488" s="304"/>
      <c r="NJ488" s="304"/>
      <c r="NK488" s="304"/>
      <c r="NL488" s="304"/>
      <c r="NM488" s="304"/>
      <c r="NN488" s="304"/>
      <c r="NO488" s="304"/>
      <c r="NP488" s="304"/>
      <c r="NQ488" s="304"/>
      <c r="NR488" s="304"/>
      <c r="NS488" s="304"/>
      <c r="NT488" s="304"/>
      <c r="NU488" s="304"/>
      <c r="NV488" s="304"/>
      <c r="NW488" s="304"/>
      <c r="NX488" s="304"/>
      <c r="NY488" s="304"/>
      <c r="NZ488" s="304"/>
      <c r="OA488" s="304"/>
      <c r="OB488" s="304"/>
      <c r="OC488" s="304"/>
      <c r="OD488" s="304"/>
      <c r="OE488" s="304"/>
      <c r="OF488" s="304"/>
      <c r="OG488" s="304"/>
      <c r="OH488" s="304"/>
      <c r="OI488" s="304"/>
      <c r="OJ488" s="304"/>
      <c r="OK488" s="304"/>
      <c r="OL488" s="304"/>
      <c r="OM488" s="304"/>
      <c r="ON488" s="304"/>
      <c r="OO488" s="304"/>
      <c r="OP488" s="304"/>
      <c r="OQ488" s="304"/>
      <c r="OR488" s="304"/>
      <c r="OS488" s="304"/>
      <c r="OT488" s="304"/>
      <c r="OU488" s="304"/>
      <c r="OV488" s="304"/>
      <c r="OW488" s="304"/>
      <c r="OX488" s="304"/>
      <c r="OY488" s="304"/>
      <c r="OZ488" s="304"/>
      <c r="PA488" s="304"/>
      <c r="PB488" s="304"/>
      <c r="PC488" s="304"/>
      <c r="PD488" s="304"/>
      <c r="PE488" s="304"/>
      <c r="PF488" s="304"/>
      <c r="PG488" s="304"/>
      <c r="PH488" s="304"/>
      <c r="PI488" s="304"/>
      <c r="PJ488" s="304"/>
      <c r="PK488" s="304"/>
      <c r="PL488" s="304"/>
      <c r="PM488" s="304"/>
      <c r="PN488" s="304"/>
      <c r="PO488" s="304"/>
      <c r="PP488" s="304"/>
      <c r="PQ488" s="304"/>
      <c r="PR488" s="304"/>
      <c r="PS488" s="304"/>
      <c r="PT488" s="304"/>
      <c r="PU488" s="304"/>
      <c r="PV488" s="304"/>
      <c r="PW488" s="304"/>
      <c r="PX488" s="304"/>
      <c r="PY488" s="304"/>
      <c r="PZ488" s="304"/>
      <c r="QA488" s="304"/>
      <c r="QB488" s="304"/>
      <c r="QC488" s="304"/>
      <c r="QD488" s="304"/>
      <c r="QE488" s="304"/>
      <c r="QF488" s="304"/>
      <c r="QG488" s="304"/>
      <c r="QH488" s="304"/>
      <c r="QI488" s="304"/>
      <c r="QJ488" s="304"/>
      <c r="QK488" s="304"/>
      <c r="QL488" s="304"/>
      <c r="QM488" s="304"/>
      <c r="QN488" s="304"/>
      <c r="QO488" s="304"/>
      <c r="QP488" s="304"/>
      <c r="QQ488" s="304"/>
      <c r="QR488" s="304"/>
      <c r="QS488" s="304"/>
      <c r="QT488" s="304"/>
      <c r="QU488" s="304"/>
      <c r="QV488" s="304"/>
      <c r="QW488" s="304"/>
      <c r="QX488" s="304"/>
      <c r="QY488" s="304"/>
      <c r="QZ488" s="304"/>
      <c r="RA488" s="304"/>
      <c r="RB488" s="304"/>
      <c r="RC488" s="304"/>
      <c r="RD488" s="304"/>
      <c r="RE488" s="304"/>
      <c r="RF488" s="304"/>
      <c r="RG488" s="304"/>
      <c r="RH488" s="304"/>
      <c r="RI488" s="304"/>
      <c r="RJ488" s="304"/>
      <c r="RK488" s="304"/>
      <c r="RL488" s="304"/>
      <c r="RM488" s="304"/>
      <c r="RN488" s="304"/>
      <c r="RO488" s="304"/>
      <c r="RP488" s="304"/>
      <c r="RQ488" s="304"/>
      <c r="RR488" s="304"/>
      <c r="RS488" s="304"/>
      <c r="RT488" s="304"/>
      <c r="RU488" s="304"/>
      <c r="RV488" s="304"/>
      <c r="RW488" s="304"/>
      <c r="RX488" s="304"/>
      <c r="RY488" s="304"/>
      <c r="RZ488" s="304"/>
      <c r="SA488" s="304"/>
      <c r="SB488" s="304"/>
      <c r="SC488" s="304"/>
      <c r="SD488" s="304"/>
      <c r="SE488" s="304"/>
      <c r="SF488" s="304"/>
      <c r="SG488" s="304"/>
      <c r="SH488" s="304"/>
      <c r="SI488" s="304"/>
      <c r="SJ488" s="304"/>
      <c r="SK488" s="304"/>
      <c r="SL488" s="304"/>
      <c r="SM488" s="304"/>
      <c r="SN488" s="304"/>
      <c r="SO488" s="304"/>
      <c r="SP488" s="304"/>
      <c r="SQ488" s="304"/>
      <c r="SR488" s="304"/>
      <c r="SS488" s="304"/>
      <c r="ST488" s="304"/>
      <c r="SU488" s="304"/>
      <c r="SV488" s="304"/>
      <c r="SW488" s="304"/>
      <c r="SX488" s="304"/>
      <c r="SY488" s="304"/>
      <c r="SZ488" s="304"/>
      <c r="TA488" s="304"/>
      <c r="TB488" s="304"/>
      <c r="TC488" s="304"/>
      <c r="TD488" s="304"/>
      <c r="TE488" s="304"/>
      <c r="TF488" s="304"/>
      <c r="TG488" s="304"/>
      <c r="TH488" s="304"/>
      <c r="TI488" s="304"/>
      <c r="TJ488" s="304"/>
      <c r="TK488" s="304"/>
      <c r="TL488" s="304"/>
      <c r="TM488" s="304"/>
      <c r="TN488" s="304"/>
      <c r="TO488" s="304"/>
      <c r="TP488" s="304"/>
      <c r="TQ488" s="304"/>
      <c r="TR488" s="304"/>
      <c r="TS488" s="304"/>
      <c r="TT488" s="304"/>
      <c r="TU488" s="304"/>
      <c r="TV488" s="304"/>
      <c r="TW488" s="304"/>
      <c r="TX488" s="304"/>
      <c r="TY488" s="304"/>
      <c r="TZ488" s="304"/>
      <c r="UA488" s="304"/>
      <c r="UB488" s="304"/>
      <c r="UC488" s="304"/>
      <c r="UD488" s="304"/>
      <c r="UE488" s="304"/>
      <c r="UF488" s="304"/>
      <c r="UG488" s="304"/>
      <c r="UH488" s="304"/>
      <c r="UI488" s="304"/>
      <c r="UJ488" s="304"/>
      <c r="UK488" s="304"/>
      <c r="UL488" s="304"/>
      <c r="UM488" s="304"/>
      <c r="UN488" s="304"/>
      <c r="UO488" s="304"/>
      <c r="UP488" s="304"/>
      <c r="UQ488" s="304"/>
      <c r="UR488" s="304"/>
      <c r="US488" s="304"/>
      <c r="UT488" s="304"/>
      <c r="UU488" s="304"/>
      <c r="UV488" s="304"/>
      <c r="UW488" s="304"/>
      <c r="UX488" s="304"/>
      <c r="UY488" s="304"/>
      <c r="UZ488" s="304"/>
      <c r="VA488" s="304"/>
      <c r="VB488" s="304"/>
      <c r="VC488" s="304"/>
      <c r="VD488" s="304"/>
      <c r="VE488" s="304"/>
      <c r="VF488" s="304"/>
      <c r="VG488" s="304"/>
      <c r="VH488" s="304"/>
      <c r="VI488" s="304"/>
      <c r="VJ488" s="304"/>
      <c r="VK488" s="304"/>
      <c r="VL488" s="304"/>
      <c r="VM488" s="304"/>
      <c r="VN488" s="304"/>
      <c r="VO488" s="304"/>
      <c r="VP488" s="304"/>
      <c r="VQ488" s="304"/>
      <c r="VR488" s="304"/>
      <c r="VS488" s="304"/>
      <c r="VT488" s="304"/>
      <c r="VU488" s="304"/>
      <c r="VV488" s="304"/>
      <c r="VW488" s="304"/>
      <c r="VX488" s="304"/>
      <c r="VY488" s="304"/>
      <c r="VZ488" s="304"/>
      <c r="WA488" s="304"/>
      <c r="WB488" s="304"/>
      <c r="WC488" s="304"/>
    </row>
    <row r="489" spans="1:601" s="291" customFormat="1" ht="68.25" customHeight="1">
      <c r="A489" s="1073"/>
      <c r="B489" s="670" t="s">
        <v>1139</v>
      </c>
      <c r="C489" s="650" t="s">
        <v>1140</v>
      </c>
      <c r="D489" s="652" t="s">
        <v>1141</v>
      </c>
      <c r="E489" s="771" t="s">
        <v>1066</v>
      </c>
      <c r="F489" s="646" t="s">
        <v>60</v>
      </c>
      <c r="G489" s="657">
        <v>39814</v>
      </c>
      <c r="H489" s="657" t="s">
        <v>31</v>
      </c>
      <c r="I489" s="386" t="s">
        <v>501</v>
      </c>
      <c r="J489" s="386" t="s">
        <v>393</v>
      </c>
      <c r="K489" s="386" t="s">
        <v>1106</v>
      </c>
      <c r="L489" s="386" t="s">
        <v>35</v>
      </c>
      <c r="M489" s="284">
        <f>M491+M490</f>
        <v>618000</v>
      </c>
      <c r="N489" s="284">
        <f t="shared" ref="N489:R489" si="39">N491+N490</f>
        <v>580349</v>
      </c>
      <c r="O489" s="284">
        <f t="shared" si="39"/>
        <v>802500</v>
      </c>
      <c r="P489" s="284">
        <f t="shared" si="39"/>
        <v>802500</v>
      </c>
      <c r="Q489" s="284">
        <f t="shared" si="39"/>
        <v>802500</v>
      </c>
      <c r="R489" s="284">
        <f t="shared" si="39"/>
        <v>802500</v>
      </c>
      <c r="S489" s="542"/>
      <c r="T489" s="285"/>
      <c r="U489" s="285"/>
      <c r="V489" s="285"/>
      <c r="W489" s="285"/>
      <c r="X489" s="285"/>
      <c r="Y489" s="285"/>
      <c r="Z489" s="285"/>
      <c r="AA489" s="285"/>
      <c r="AB489" s="285"/>
      <c r="AC489" s="285"/>
      <c r="AD489" s="285"/>
      <c r="AE489" s="285"/>
      <c r="AF489" s="285"/>
      <c r="AG489" s="285"/>
      <c r="AH489" s="285"/>
      <c r="AI489" s="285"/>
      <c r="AJ489" s="285"/>
      <c r="AK489" s="285"/>
      <c r="AL489" s="285"/>
      <c r="AM489" s="285"/>
      <c r="AN489" s="285"/>
      <c r="AO489" s="285"/>
      <c r="AP489" s="285"/>
      <c r="AQ489" s="285"/>
      <c r="AR489" s="285"/>
      <c r="AS489" s="285"/>
      <c r="AT489" s="285"/>
      <c r="AU489" s="285"/>
      <c r="AV489" s="285"/>
      <c r="AW489" s="285"/>
      <c r="AX489" s="285"/>
      <c r="AY489" s="285"/>
      <c r="AZ489" s="285"/>
      <c r="BA489" s="286"/>
      <c r="BB489" s="286"/>
      <c r="BC489" s="286"/>
      <c r="BD489" s="286"/>
      <c r="BE489" s="286"/>
      <c r="BF489" s="286"/>
      <c r="BG489" s="286"/>
      <c r="BH489" s="286"/>
      <c r="BI489" s="286"/>
      <c r="BJ489" s="286"/>
      <c r="BK489" s="286"/>
      <c r="BL489" s="286"/>
      <c r="BM489" s="286"/>
      <c r="BN489" s="286"/>
      <c r="BO489" s="286"/>
      <c r="BP489" s="286"/>
      <c r="BQ489" s="286"/>
      <c r="BR489" s="286"/>
      <c r="BS489" s="286"/>
      <c r="BT489" s="286"/>
      <c r="BU489" s="286"/>
      <c r="BV489" s="286"/>
      <c r="BW489" s="286"/>
      <c r="BX489" s="286"/>
      <c r="BY489" s="286"/>
      <c r="BZ489" s="286"/>
      <c r="CA489" s="286"/>
      <c r="CB489" s="286"/>
      <c r="CC489" s="286"/>
      <c r="CD489" s="286"/>
      <c r="CE489" s="286"/>
      <c r="CF489" s="286"/>
      <c r="CG489" s="286"/>
      <c r="CH489" s="286"/>
      <c r="CI489" s="286"/>
      <c r="CJ489" s="286"/>
      <c r="CK489" s="286"/>
      <c r="CL489" s="286"/>
      <c r="CM489" s="286"/>
      <c r="CN489" s="286"/>
      <c r="CO489" s="286"/>
      <c r="CP489" s="286"/>
      <c r="CQ489" s="286"/>
      <c r="CR489" s="286"/>
      <c r="CS489" s="286"/>
      <c r="CT489" s="286"/>
      <c r="CU489" s="286"/>
      <c r="CV489" s="286"/>
      <c r="CW489" s="286"/>
      <c r="CX489" s="286"/>
      <c r="CY489" s="286"/>
      <c r="CZ489" s="286"/>
      <c r="DA489" s="286"/>
      <c r="DB489" s="286"/>
      <c r="DC489" s="286"/>
      <c r="DD489" s="286"/>
      <c r="DE489" s="286"/>
      <c r="DF489" s="286"/>
      <c r="DG489" s="286"/>
      <c r="DH489" s="286"/>
      <c r="DI489" s="286"/>
      <c r="DJ489" s="286"/>
      <c r="DK489" s="286"/>
      <c r="DL489" s="286"/>
      <c r="DM489" s="286"/>
      <c r="DN489" s="286"/>
      <c r="DO489" s="286"/>
      <c r="DP489" s="286"/>
      <c r="DQ489" s="286"/>
      <c r="DR489" s="286"/>
      <c r="DS489" s="286"/>
      <c r="DT489" s="286"/>
      <c r="DU489" s="286"/>
      <c r="DV489" s="286"/>
      <c r="DW489" s="286"/>
      <c r="DX489" s="286"/>
      <c r="DY489" s="286"/>
      <c r="DZ489" s="286"/>
      <c r="EA489" s="286"/>
      <c r="EB489" s="286"/>
      <c r="EC489" s="286"/>
      <c r="ED489" s="286"/>
      <c r="EE489" s="286"/>
      <c r="EF489" s="286"/>
      <c r="EG489" s="286"/>
      <c r="EH489" s="286"/>
      <c r="EI489" s="286"/>
      <c r="EJ489" s="286"/>
      <c r="EK489" s="286"/>
      <c r="EL489" s="286"/>
      <c r="EM489" s="286"/>
      <c r="EN489" s="286"/>
      <c r="EO489" s="286"/>
      <c r="EP489" s="286"/>
      <c r="EQ489" s="286"/>
      <c r="ER489" s="286"/>
      <c r="ES489" s="286"/>
      <c r="ET489" s="286"/>
      <c r="EU489" s="286"/>
      <c r="EV489" s="286"/>
      <c r="EW489" s="286"/>
      <c r="EX489" s="286"/>
      <c r="EY489" s="286"/>
      <c r="EZ489" s="286"/>
      <c r="FA489" s="286"/>
      <c r="FB489" s="286"/>
      <c r="FC489" s="286"/>
      <c r="FD489" s="286"/>
      <c r="FE489" s="286"/>
      <c r="FF489" s="286"/>
      <c r="FG489" s="286"/>
      <c r="FH489" s="286"/>
      <c r="FI489" s="286"/>
      <c r="FJ489" s="286"/>
      <c r="FK489" s="286"/>
      <c r="FL489" s="286"/>
      <c r="FM489" s="286"/>
      <c r="FN489" s="286"/>
      <c r="FO489" s="286"/>
      <c r="FP489" s="286"/>
      <c r="FQ489" s="286"/>
      <c r="FR489" s="286"/>
      <c r="FS489" s="286"/>
      <c r="FT489" s="286"/>
      <c r="FU489" s="286"/>
      <c r="FV489" s="286"/>
      <c r="FW489" s="286"/>
      <c r="FX489" s="286"/>
      <c r="FY489" s="286"/>
      <c r="FZ489" s="286"/>
      <c r="GA489" s="286"/>
      <c r="GB489" s="286"/>
      <c r="GC489" s="286"/>
      <c r="GD489" s="286"/>
      <c r="GE489" s="286"/>
      <c r="GF489" s="286"/>
      <c r="GG489" s="286"/>
      <c r="GH489" s="286"/>
      <c r="GI489" s="286"/>
      <c r="GJ489" s="286"/>
      <c r="GK489" s="286"/>
      <c r="GL489" s="286"/>
      <c r="GM489" s="286"/>
      <c r="GN489" s="286"/>
      <c r="GO489" s="286"/>
      <c r="GP489" s="286"/>
      <c r="GQ489" s="286"/>
      <c r="GR489" s="286"/>
      <c r="GS489" s="286"/>
      <c r="GT489" s="286"/>
      <c r="GU489" s="286"/>
      <c r="GV489" s="286"/>
      <c r="GW489" s="286"/>
      <c r="GX489" s="286"/>
      <c r="GY489" s="286"/>
      <c r="GZ489" s="286"/>
      <c r="HA489" s="286"/>
      <c r="HB489" s="286"/>
      <c r="HC489" s="286"/>
      <c r="HD489" s="286"/>
      <c r="HE489" s="286"/>
      <c r="HF489" s="286"/>
      <c r="HG489" s="286"/>
      <c r="HH489" s="286"/>
      <c r="HI489" s="286"/>
      <c r="HJ489" s="286"/>
      <c r="HK489" s="286"/>
      <c r="HL489" s="286"/>
      <c r="HM489" s="286"/>
      <c r="HN489" s="286"/>
      <c r="HO489" s="286"/>
      <c r="HP489" s="286"/>
      <c r="HQ489" s="286"/>
      <c r="HR489" s="286"/>
      <c r="HS489" s="286"/>
      <c r="HT489" s="286"/>
      <c r="HU489" s="286"/>
      <c r="HV489" s="286"/>
      <c r="HW489" s="286"/>
      <c r="HX489" s="286"/>
      <c r="HY489" s="286"/>
      <c r="HZ489" s="286"/>
      <c r="IA489" s="286"/>
      <c r="IB489" s="286"/>
      <c r="IC489" s="286"/>
      <c r="ID489" s="286"/>
      <c r="IE489" s="286"/>
      <c r="IF489" s="286"/>
      <c r="IG489" s="286"/>
      <c r="IH489" s="286"/>
      <c r="II489" s="286"/>
      <c r="IJ489" s="286"/>
      <c r="IK489" s="286"/>
      <c r="IL489" s="286"/>
      <c r="IM489" s="286"/>
      <c r="IN489" s="286"/>
      <c r="IO489" s="286"/>
      <c r="IP489" s="286"/>
      <c r="IQ489" s="286"/>
      <c r="IR489" s="286"/>
      <c r="IS489" s="286"/>
      <c r="IT489" s="286"/>
      <c r="IU489" s="286"/>
      <c r="IV489" s="286"/>
      <c r="IW489" s="286"/>
      <c r="IX489" s="286"/>
      <c r="IY489" s="286"/>
      <c r="IZ489" s="286"/>
      <c r="JA489" s="286"/>
      <c r="JB489" s="286"/>
      <c r="JC489" s="286"/>
      <c r="JD489" s="286"/>
      <c r="JE489" s="286"/>
      <c r="JF489" s="286"/>
      <c r="JG489" s="286"/>
      <c r="JH489" s="286"/>
      <c r="JI489" s="286"/>
      <c r="JJ489" s="286"/>
      <c r="JK489" s="286"/>
      <c r="JL489" s="286"/>
      <c r="JM489" s="286"/>
      <c r="JN489" s="286"/>
      <c r="JO489" s="286"/>
      <c r="JP489" s="286"/>
      <c r="JQ489" s="286"/>
      <c r="JR489" s="286"/>
      <c r="JS489" s="286"/>
      <c r="JT489" s="286"/>
      <c r="JU489" s="286"/>
      <c r="JV489" s="286"/>
      <c r="JW489" s="286"/>
      <c r="JX489" s="286"/>
      <c r="JY489" s="286"/>
      <c r="JZ489" s="286"/>
      <c r="KA489" s="286"/>
      <c r="KB489" s="286"/>
      <c r="KC489" s="286"/>
      <c r="KD489" s="286"/>
      <c r="KE489" s="286"/>
      <c r="KF489" s="286"/>
      <c r="KG489" s="286"/>
      <c r="KH489" s="286"/>
      <c r="KI489" s="286"/>
      <c r="KJ489" s="286"/>
      <c r="KK489" s="286"/>
      <c r="KL489" s="286"/>
      <c r="KM489" s="286"/>
      <c r="KN489" s="286"/>
      <c r="KO489" s="286"/>
      <c r="KP489" s="286"/>
      <c r="KQ489" s="286"/>
      <c r="KR489" s="286"/>
      <c r="KS489" s="286"/>
      <c r="KT489" s="286"/>
      <c r="KU489" s="286"/>
      <c r="KV489" s="286"/>
      <c r="KW489" s="286"/>
      <c r="KX489" s="286"/>
      <c r="KY489" s="286"/>
      <c r="KZ489" s="286"/>
      <c r="LA489" s="286"/>
      <c r="LB489" s="286"/>
      <c r="LC489" s="286"/>
      <c r="LD489" s="286"/>
      <c r="LE489" s="286"/>
      <c r="LF489" s="286"/>
      <c r="LG489" s="286"/>
      <c r="LH489" s="286"/>
      <c r="LI489" s="286"/>
      <c r="LJ489" s="286"/>
      <c r="LK489" s="286"/>
      <c r="LL489" s="286"/>
      <c r="LM489" s="286"/>
      <c r="LN489" s="286"/>
      <c r="LO489" s="286"/>
      <c r="LP489" s="286"/>
      <c r="LQ489" s="286"/>
      <c r="LR489" s="286"/>
      <c r="LS489" s="286"/>
      <c r="LT489" s="286"/>
      <c r="LU489" s="286"/>
      <c r="LV489" s="286"/>
      <c r="LW489" s="286"/>
      <c r="LX489" s="286"/>
      <c r="LY489" s="286"/>
      <c r="LZ489" s="286"/>
      <c r="MA489" s="286"/>
      <c r="MB489" s="286"/>
      <c r="MC489" s="286"/>
      <c r="MD489" s="286"/>
      <c r="ME489" s="286"/>
      <c r="MF489" s="286"/>
      <c r="MG489" s="286"/>
      <c r="MH489" s="286"/>
      <c r="MI489" s="286"/>
      <c r="MJ489" s="286"/>
      <c r="MK489" s="286"/>
      <c r="ML489" s="286"/>
      <c r="MM489" s="286"/>
      <c r="MN489" s="286"/>
      <c r="MO489" s="286"/>
      <c r="MP489" s="286"/>
      <c r="MQ489" s="286"/>
      <c r="MR489" s="286"/>
      <c r="MS489" s="286"/>
      <c r="MT489" s="286"/>
      <c r="MU489" s="286"/>
      <c r="MV489" s="286"/>
      <c r="MW489" s="286"/>
      <c r="MX489" s="286"/>
      <c r="MY489" s="286"/>
      <c r="MZ489" s="286"/>
      <c r="NA489" s="286"/>
      <c r="NB489" s="286"/>
      <c r="NC489" s="286"/>
      <c r="ND489" s="286"/>
      <c r="NE489" s="286"/>
      <c r="NF489" s="286"/>
      <c r="NG489" s="286"/>
      <c r="NH489" s="286"/>
      <c r="NI489" s="286"/>
      <c r="NJ489" s="286"/>
      <c r="NK489" s="286"/>
      <c r="NL489" s="286"/>
      <c r="NM489" s="286"/>
      <c r="NN489" s="286"/>
      <c r="NO489" s="286"/>
      <c r="NP489" s="286"/>
      <c r="NQ489" s="286"/>
      <c r="NR489" s="286"/>
      <c r="NS489" s="286"/>
      <c r="NT489" s="286"/>
      <c r="NU489" s="286"/>
      <c r="NV489" s="286"/>
      <c r="NW489" s="286"/>
      <c r="NX489" s="286"/>
      <c r="NY489" s="286"/>
      <c r="NZ489" s="286"/>
      <c r="OA489" s="286"/>
      <c r="OB489" s="286"/>
      <c r="OC489" s="286"/>
      <c r="OD489" s="286"/>
      <c r="OE489" s="286"/>
      <c r="OF489" s="286"/>
      <c r="OG489" s="286"/>
      <c r="OH489" s="286"/>
      <c r="OI489" s="286"/>
      <c r="OJ489" s="286"/>
      <c r="OK489" s="286"/>
      <c r="OL489" s="286"/>
      <c r="OM489" s="286"/>
      <c r="ON489" s="286"/>
      <c r="OO489" s="286"/>
      <c r="OP489" s="286"/>
      <c r="OQ489" s="286"/>
      <c r="OR489" s="286"/>
      <c r="OS489" s="286"/>
      <c r="OT489" s="286"/>
      <c r="OU489" s="286"/>
      <c r="OV489" s="286"/>
      <c r="OW489" s="286"/>
      <c r="OX489" s="286"/>
      <c r="OY489" s="286"/>
      <c r="OZ489" s="286"/>
      <c r="PA489" s="286"/>
      <c r="PB489" s="286"/>
      <c r="PC489" s="286"/>
      <c r="PD489" s="286"/>
      <c r="PE489" s="286"/>
      <c r="PF489" s="286"/>
      <c r="PG489" s="286"/>
      <c r="PH489" s="286"/>
      <c r="PI489" s="286"/>
      <c r="PJ489" s="286"/>
      <c r="PK489" s="286"/>
      <c r="PL489" s="286"/>
      <c r="PM489" s="286"/>
      <c r="PN489" s="286"/>
      <c r="PO489" s="286"/>
      <c r="PP489" s="286"/>
      <c r="PQ489" s="286"/>
      <c r="PR489" s="286"/>
      <c r="PS489" s="286"/>
      <c r="PT489" s="286"/>
      <c r="PU489" s="286"/>
      <c r="PV489" s="286"/>
      <c r="PW489" s="286"/>
      <c r="PX489" s="286"/>
      <c r="PY489" s="286"/>
      <c r="PZ489" s="286"/>
      <c r="QA489" s="286"/>
      <c r="QB489" s="286"/>
      <c r="QC489" s="286"/>
      <c r="QD489" s="286"/>
      <c r="QE489" s="286"/>
      <c r="QF489" s="286"/>
      <c r="QG489" s="286"/>
      <c r="QH489" s="286"/>
      <c r="QI489" s="286"/>
      <c r="QJ489" s="286"/>
      <c r="QK489" s="286"/>
      <c r="QL489" s="286"/>
      <c r="QM489" s="286"/>
      <c r="QN489" s="286"/>
      <c r="QO489" s="286"/>
      <c r="QP489" s="286"/>
      <c r="QQ489" s="286"/>
      <c r="QR489" s="286"/>
      <c r="QS489" s="286"/>
      <c r="QT489" s="286"/>
      <c r="QU489" s="286"/>
      <c r="QV489" s="286"/>
      <c r="QW489" s="286"/>
      <c r="QX489" s="286"/>
      <c r="QY489" s="286"/>
      <c r="QZ489" s="286"/>
      <c r="RA489" s="286"/>
      <c r="RB489" s="286"/>
      <c r="RC489" s="286"/>
      <c r="RD489" s="286"/>
      <c r="RE489" s="286"/>
      <c r="RF489" s="286"/>
      <c r="RG489" s="286"/>
      <c r="RH489" s="286"/>
      <c r="RI489" s="286"/>
      <c r="RJ489" s="286"/>
      <c r="RK489" s="286"/>
      <c r="RL489" s="286"/>
      <c r="RM489" s="286"/>
      <c r="RN489" s="286"/>
      <c r="RO489" s="286"/>
      <c r="RP489" s="286"/>
      <c r="RQ489" s="286"/>
      <c r="RR489" s="286"/>
      <c r="RS489" s="286"/>
      <c r="RT489" s="286"/>
      <c r="RU489" s="286"/>
      <c r="RV489" s="286"/>
      <c r="RW489" s="286"/>
      <c r="RX489" s="286"/>
      <c r="RY489" s="286"/>
      <c r="RZ489" s="286"/>
      <c r="SA489" s="286"/>
      <c r="SB489" s="286"/>
      <c r="SC489" s="286"/>
      <c r="SD489" s="286"/>
      <c r="SE489" s="286"/>
      <c r="SF489" s="286"/>
      <c r="SG489" s="286"/>
      <c r="SH489" s="286"/>
      <c r="SI489" s="286"/>
      <c r="SJ489" s="286"/>
      <c r="SK489" s="286"/>
      <c r="SL489" s="286"/>
      <c r="SM489" s="286"/>
      <c r="SN489" s="286"/>
      <c r="SO489" s="286"/>
      <c r="SP489" s="286"/>
      <c r="SQ489" s="286"/>
      <c r="SR489" s="286"/>
      <c r="SS489" s="286"/>
      <c r="ST489" s="286"/>
      <c r="SU489" s="286"/>
      <c r="SV489" s="286"/>
      <c r="SW489" s="286"/>
      <c r="SX489" s="286"/>
      <c r="SY489" s="286"/>
      <c r="SZ489" s="286"/>
      <c r="TA489" s="286"/>
      <c r="TB489" s="286"/>
      <c r="TC489" s="286"/>
      <c r="TD489" s="286"/>
      <c r="TE489" s="286"/>
      <c r="TF489" s="286"/>
      <c r="TG489" s="286"/>
      <c r="TH489" s="286"/>
      <c r="TI489" s="286"/>
      <c r="TJ489" s="286"/>
      <c r="TK489" s="286"/>
      <c r="TL489" s="286"/>
      <c r="TM489" s="286"/>
      <c r="TN489" s="286"/>
      <c r="TO489" s="286"/>
      <c r="TP489" s="286"/>
      <c r="TQ489" s="286"/>
      <c r="TR489" s="286"/>
      <c r="TS489" s="286"/>
      <c r="TT489" s="286"/>
      <c r="TU489" s="286"/>
      <c r="TV489" s="286"/>
      <c r="TW489" s="286"/>
      <c r="TX489" s="286"/>
      <c r="TY489" s="286"/>
      <c r="TZ489" s="286"/>
      <c r="UA489" s="286"/>
      <c r="UB489" s="286"/>
      <c r="UC489" s="286"/>
      <c r="UD489" s="286"/>
      <c r="UE489" s="286"/>
      <c r="UF489" s="286"/>
      <c r="UG489" s="286"/>
      <c r="UH489" s="286"/>
      <c r="UI489" s="286"/>
      <c r="UJ489" s="286"/>
      <c r="UK489" s="286"/>
      <c r="UL489" s="286"/>
      <c r="UM489" s="286"/>
      <c r="UN489" s="286"/>
      <c r="UO489" s="286"/>
      <c r="UP489" s="286"/>
      <c r="UQ489" s="286"/>
      <c r="UR489" s="286"/>
      <c r="US489" s="286"/>
      <c r="UT489" s="286"/>
      <c r="UU489" s="286"/>
      <c r="UV489" s="286"/>
      <c r="UW489" s="286"/>
      <c r="UX489" s="286"/>
      <c r="UY489" s="286"/>
      <c r="UZ489" s="286"/>
      <c r="VA489" s="286"/>
      <c r="VB489" s="286"/>
      <c r="VC489" s="286"/>
      <c r="VD489" s="286"/>
      <c r="VE489" s="286"/>
      <c r="VF489" s="286"/>
      <c r="VG489" s="286"/>
      <c r="VH489" s="286"/>
      <c r="VI489" s="286"/>
      <c r="VJ489" s="286"/>
      <c r="VK489" s="286"/>
      <c r="VL489" s="286"/>
      <c r="VM489" s="286"/>
      <c r="VN489" s="286"/>
      <c r="VO489" s="286"/>
      <c r="VP489" s="286"/>
      <c r="VQ489" s="286"/>
      <c r="VR489" s="286"/>
      <c r="VS489" s="286"/>
      <c r="VT489" s="286"/>
      <c r="VU489" s="286"/>
      <c r="VV489" s="286"/>
      <c r="VW489" s="286"/>
      <c r="VX489" s="286"/>
      <c r="VY489" s="286"/>
      <c r="VZ489" s="286"/>
      <c r="WA489" s="286"/>
      <c r="WB489" s="286"/>
      <c r="WC489" s="286"/>
    </row>
    <row r="490" spans="1:601" s="291" customFormat="1" ht="50.25" customHeight="1">
      <c r="A490" s="1073"/>
      <c r="B490" s="681"/>
      <c r="C490" s="669"/>
      <c r="D490" s="653"/>
      <c r="E490" s="772"/>
      <c r="F490" s="656"/>
      <c r="G490" s="658"/>
      <c r="H490" s="658"/>
      <c r="I490" s="383" t="s">
        <v>501</v>
      </c>
      <c r="J490" s="383" t="s">
        <v>393</v>
      </c>
      <c r="K490" s="309" t="s">
        <v>1106</v>
      </c>
      <c r="L490" s="383" t="s">
        <v>946</v>
      </c>
      <c r="M490" s="288">
        <v>439657</v>
      </c>
      <c r="N490" s="288">
        <v>439657</v>
      </c>
      <c r="O490" s="288"/>
      <c r="P490" s="292"/>
      <c r="Q490" s="288"/>
      <c r="R490" s="288"/>
      <c r="S490" s="530"/>
      <c r="T490" s="285"/>
      <c r="U490" s="285"/>
      <c r="V490" s="285"/>
      <c r="W490" s="285"/>
      <c r="X490" s="285"/>
      <c r="Y490" s="285"/>
      <c r="Z490" s="285"/>
      <c r="AA490" s="285"/>
      <c r="AB490" s="285"/>
      <c r="AC490" s="285"/>
      <c r="AD490" s="285"/>
      <c r="AE490" s="285"/>
      <c r="AF490" s="285"/>
      <c r="AG490" s="285"/>
      <c r="AH490" s="285"/>
      <c r="AI490" s="285"/>
      <c r="AJ490" s="285"/>
      <c r="AK490" s="285"/>
      <c r="AL490" s="285"/>
      <c r="AM490" s="285"/>
      <c r="AN490" s="285"/>
      <c r="AO490" s="285"/>
      <c r="AP490" s="285"/>
      <c r="AQ490" s="285"/>
      <c r="AR490" s="285"/>
      <c r="AS490" s="285"/>
      <c r="AT490" s="285"/>
      <c r="AU490" s="285"/>
      <c r="AV490" s="285"/>
      <c r="AW490" s="285"/>
      <c r="AX490" s="285"/>
      <c r="AY490" s="285"/>
      <c r="AZ490" s="285"/>
      <c r="BA490" s="286"/>
      <c r="BB490" s="286"/>
      <c r="BC490" s="286"/>
      <c r="BD490" s="286"/>
      <c r="BE490" s="286"/>
      <c r="BF490" s="286"/>
      <c r="BG490" s="286"/>
      <c r="BH490" s="286"/>
      <c r="BI490" s="286"/>
      <c r="BJ490" s="286"/>
      <c r="BK490" s="286"/>
      <c r="BL490" s="286"/>
      <c r="BM490" s="286"/>
      <c r="BN490" s="286"/>
      <c r="BO490" s="286"/>
      <c r="BP490" s="286"/>
      <c r="BQ490" s="286"/>
      <c r="BR490" s="286"/>
      <c r="BS490" s="286"/>
      <c r="BT490" s="286"/>
      <c r="BU490" s="286"/>
      <c r="BV490" s="286"/>
      <c r="BW490" s="286"/>
      <c r="BX490" s="286"/>
      <c r="BY490" s="286"/>
      <c r="BZ490" s="286"/>
      <c r="CA490" s="286"/>
      <c r="CB490" s="286"/>
      <c r="CC490" s="286"/>
      <c r="CD490" s="286"/>
      <c r="CE490" s="286"/>
      <c r="CF490" s="286"/>
      <c r="CG490" s="286"/>
      <c r="CH490" s="286"/>
      <c r="CI490" s="286"/>
      <c r="CJ490" s="286"/>
      <c r="CK490" s="286"/>
      <c r="CL490" s="286"/>
      <c r="CM490" s="286"/>
      <c r="CN490" s="286"/>
      <c r="CO490" s="286"/>
      <c r="CP490" s="286"/>
      <c r="CQ490" s="286"/>
      <c r="CR490" s="286"/>
      <c r="CS490" s="286"/>
      <c r="CT490" s="286"/>
      <c r="CU490" s="286"/>
      <c r="CV490" s="286"/>
      <c r="CW490" s="286"/>
      <c r="CX490" s="286"/>
      <c r="CY490" s="286"/>
      <c r="CZ490" s="286"/>
      <c r="DA490" s="286"/>
      <c r="DB490" s="286"/>
      <c r="DC490" s="286"/>
      <c r="DD490" s="286"/>
      <c r="DE490" s="286"/>
      <c r="DF490" s="286"/>
      <c r="DG490" s="286"/>
      <c r="DH490" s="286"/>
      <c r="DI490" s="286"/>
      <c r="DJ490" s="286"/>
      <c r="DK490" s="286"/>
      <c r="DL490" s="286"/>
      <c r="DM490" s="286"/>
      <c r="DN490" s="286"/>
      <c r="DO490" s="286"/>
      <c r="DP490" s="286"/>
      <c r="DQ490" s="286"/>
      <c r="DR490" s="286"/>
      <c r="DS490" s="286"/>
      <c r="DT490" s="286"/>
      <c r="DU490" s="286"/>
      <c r="DV490" s="286"/>
      <c r="DW490" s="286"/>
      <c r="DX490" s="286"/>
      <c r="DY490" s="286"/>
      <c r="DZ490" s="286"/>
      <c r="EA490" s="286"/>
      <c r="EB490" s="286"/>
      <c r="EC490" s="286"/>
      <c r="ED490" s="286"/>
      <c r="EE490" s="286"/>
      <c r="EF490" s="286"/>
      <c r="EG490" s="286"/>
      <c r="EH490" s="286"/>
      <c r="EI490" s="286"/>
      <c r="EJ490" s="286"/>
      <c r="EK490" s="286"/>
      <c r="EL490" s="286"/>
      <c r="EM490" s="286"/>
      <c r="EN490" s="286"/>
      <c r="EO490" s="286"/>
      <c r="EP490" s="286"/>
      <c r="EQ490" s="286"/>
      <c r="ER490" s="286"/>
      <c r="ES490" s="286"/>
      <c r="ET490" s="286"/>
      <c r="EU490" s="286"/>
      <c r="EV490" s="286"/>
      <c r="EW490" s="286"/>
      <c r="EX490" s="286"/>
      <c r="EY490" s="286"/>
      <c r="EZ490" s="286"/>
      <c r="FA490" s="286"/>
      <c r="FB490" s="286"/>
      <c r="FC490" s="286"/>
      <c r="FD490" s="286"/>
      <c r="FE490" s="286"/>
      <c r="FF490" s="286"/>
      <c r="FG490" s="286"/>
      <c r="FH490" s="286"/>
      <c r="FI490" s="286"/>
      <c r="FJ490" s="286"/>
      <c r="FK490" s="286"/>
      <c r="FL490" s="286"/>
      <c r="FM490" s="286"/>
      <c r="FN490" s="286"/>
      <c r="FO490" s="286"/>
      <c r="FP490" s="286"/>
      <c r="FQ490" s="286"/>
      <c r="FR490" s="286"/>
      <c r="FS490" s="286"/>
      <c r="FT490" s="286"/>
      <c r="FU490" s="286"/>
      <c r="FV490" s="286"/>
      <c r="FW490" s="286"/>
      <c r="FX490" s="286"/>
      <c r="FY490" s="286"/>
      <c r="FZ490" s="286"/>
      <c r="GA490" s="286"/>
      <c r="GB490" s="286"/>
      <c r="GC490" s="286"/>
      <c r="GD490" s="286"/>
      <c r="GE490" s="286"/>
      <c r="GF490" s="286"/>
      <c r="GG490" s="286"/>
      <c r="GH490" s="286"/>
      <c r="GI490" s="286"/>
      <c r="GJ490" s="286"/>
      <c r="GK490" s="286"/>
      <c r="GL490" s="286"/>
      <c r="GM490" s="286"/>
      <c r="GN490" s="286"/>
      <c r="GO490" s="286"/>
      <c r="GP490" s="286"/>
      <c r="GQ490" s="286"/>
      <c r="GR490" s="286"/>
      <c r="GS490" s="286"/>
      <c r="GT490" s="286"/>
      <c r="GU490" s="286"/>
      <c r="GV490" s="286"/>
      <c r="GW490" s="286"/>
      <c r="GX490" s="286"/>
      <c r="GY490" s="286"/>
      <c r="GZ490" s="286"/>
      <c r="HA490" s="286"/>
      <c r="HB490" s="286"/>
      <c r="HC490" s="286"/>
      <c r="HD490" s="286"/>
      <c r="HE490" s="286"/>
      <c r="HF490" s="286"/>
      <c r="HG490" s="286"/>
      <c r="HH490" s="286"/>
      <c r="HI490" s="286"/>
      <c r="HJ490" s="286"/>
      <c r="HK490" s="286"/>
      <c r="HL490" s="286"/>
      <c r="HM490" s="286"/>
      <c r="HN490" s="286"/>
      <c r="HO490" s="286"/>
      <c r="HP490" s="286"/>
      <c r="HQ490" s="286"/>
      <c r="HR490" s="286"/>
      <c r="HS490" s="286"/>
      <c r="HT490" s="286"/>
      <c r="HU490" s="286"/>
      <c r="HV490" s="286"/>
      <c r="HW490" s="286"/>
      <c r="HX490" s="286"/>
      <c r="HY490" s="286"/>
      <c r="HZ490" s="286"/>
      <c r="IA490" s="286"/>
      <c r="IB490" s="286"/>
      <c r="IC490" s="286"/>
      <c r="ID490" s="286"/>
      <c r="IE490" s="286"/>
      <c r="IF490" s="286"/>
      <c r="IG490" s="286"/>
      <c r="IH490" s="286"/>
      <c r="II490" s="286"/>
      <c r="IJ490" s="286"/>
      <c r="IK490" s="286"/>
      <c r="IL490" s="286"/>
      <c r="IM490" s="286"/>
      <c r="IN490" s="286"/>
      <c r="IO490" s="286"/>
      <c r="IP490" s="286"/>
      <c r="IQ490" s="286"/>
      <c r="IR490" s="286"/>
      <c r="IS490" s="286"/>
      <c r="IT490" s="286"/>
      <c r="IU490" s="286"/>
      <c r="IV490" s="286"/>
      <c r="IW490" s="286"/>
      <c r="IX490" s="286"/>
      <c r="IY490" s="286"/>
      <c r="IZ490" s="286"/>
      <c r="JA490" s="286"/>
      <c r="JB490" s="286"/>
      <c r="JC490" s="286"/>
      <c r="JD490" s="286"/>
      <c r="JE490" s="286"/>
      <c r="JF490" s="286"/>
      <c r="JG490" s="286"/>
      <c r="JH490" s="286"/>
      <c r="JI490" s="286"/>
      <c r="JJ490" s="286"/>
      <c r="JK490" s="286"/>
      <c r="JL490" s="286"/>
      <c r="JM490" s="286"/>
      <c r="JN490" s="286"/>
      <c r="JO490" s="286"/>
      <c r="JP490" s="286"/>
      <c r="JQ490" s="286"/>
      <c r="JR490" s="286"/>
      <c r="JS490" s="286"/>
      <c r="JT490" s="286"/>
      <c r="JU490" s="286"/>
      <c r="JV490" s="286"/>
      <c r="JW490" s="286"/>
      <c r="JX490" s="286"/>
      <c r="JY490" s="286"/>
      <c r="JZ490" s="286"/>
      <c r="KA490" s="286"/>
      <c r="KB490" s="286"/>
      <c r="KC490" s="286"/>
      <c r="KD490" s="286"/>
      <c r="KE490" s="286"/>
      <c r="KF490" s="286"/>
      <c r="KG490" s="286"/>
      <c r="KH490" s="286"/>
      <c r="KI490" s="286"/>
      <c r="KJ490" s="286"/>
      <c r="KK490" s="286"/>
      <c r="KL490" s="286"/>
      <c r="KM490" s="286"/>
      <c r="KN490" s="286"/>
      <c r="KO490" s="286"/>
      <c r="KP490" s="286"/>
      <c r="KQ490" s="286"/>
      <c r="KR490" s="286"/>
      <c r="KS490" s="286"/>
      <c r="KT490" s="286"/>
      <c r="KU490" s="286"/>
      <c r="KV490" s="286"/>
      <c r="KW490" s="286"/>
      <c r="KX490" s="286"/>
      <c r="KY490" s="286"/>
      <c r="KZ490" s="286"/>
      <c r="LA490" s="286"/>
      <c r="LB490" s="286"/>
      <c r="LC490" s="286"/>
      <c r="LD490" s="286"/>
      <c r="LE490" s="286"/>
      <c r="LF490" s="286"/>
      <c r="LG490" s="286"/>
      <c r="LH490" s="286"/>
      <c r="LI490" s="286"/>
      <c r="LJ490" s="286"/>
      <c r="LK490" s="286"/>
      <c r="LL490" s="286"/>
      <c r="LM490" s="286"/>
      <c r="LN490" s="286"/>
      <c r="LO490" s="286"/>
      <c r="LP490" s="286"/>
      <c r="LQ490" s="286"/>
      <c r="LR490" s="286"/>
      <c r="LS490" s="286"/>
      <c r="LT490" s="286"/>
      <c r="LU490" s="286"/>
      <c r="LV490" s="286"/>
      <c r="LW490" s="286"/>
      <c r="LX490" s="286"/>
      <c r="LY490" s="286"/>
      <c r="LZ490" s="286"/>
      <c r="MA490" s="286"/>
      <c r="MB490" s="286"/>
      <c r="MC490" s="286"/>
      <c r="MD490" s="286"/>
      <c r="ME490" s="286"/>
      <c r="MF490" s="286"/>
      <c r="MG490" s="286"/>
      <c r="MH490" s="286"/>
      <c r="MI490" s="286"/>
      <c r="MJ490" s="286"/>
      <c r="MK490" s="286"/>
      <c r="ML490" s="286"/>
      <c r="MM490" s="286"/>
      <c r="MN490" s="286"/>
      <c r="MO490" s="286"/>
      <c r="MP490" s="286"/>
      <c r="MQ490" s="286"/>
      <c r="MR490" s="286"/>
      <c r="MS490" s="286"/>
      <c r="MT490" s="286"/>
      <c r="MU490" s="286"/>
      <c r="MV490" s="286"/>
      <c r="MW490" s="286"/>
      <c r="MX490" s="286"/>
      <c r="MY490" s="286"/>
      <c r="MZ490" s="286"/>
      <c r="NA490" s="286"/>
      <c r="NB490" s="286"/>
      <c r="NC490" s="286"/>
      <c r="ND490" s="286"/>
      <c r="NE490" s="286"/>
      <c r="NF490" s="286"/>
      <c r="NG490" s="286"/>
      <c r="NH490" s="286"/>
      <c r="NI490" s="286"/>
      <c r="NJ490" s="286"/>
      <c r="NK490" s="286"/>
      <c r="NL490" s="286"/>
      <c r="NM490" s="286"/>
      <c r="NN490" s="286"/>
      <c r="NO490" s="286"/>
      <c r="NP490" s="286"/>
      <c r="NQ490" s="286"/>
      <c r="NR490" s="286"/>
      <c r="NS490" s="286"/>
      <c r="NT490" s="286"/>
      <c r="NU490" s="286"/>
      <c r="NV490" s="286"/>
      <c r="NW490" s="286"/>
      <c r="NX490" s="286"/>
      <c r="NY490" s="286"/>
      <c r="NZ490" s="286"/>
      <c r="OA490" s="286"/>
      <c r="OB490" s="286"/>
      <c r="OC490" s="286"/>
      <c r="OD490" s="286"/>
      <c r="OE490" s="286"/>
      <c r="OF490" s="286"/>
      <c r="OG490" s="286"/>
      <c r="OH490" s="286"/>
      <c r="OI490" s="286"/>
      <c r="OJ490" s="286"/>
      <c r="OK490" s="286"/>
      <c r="OL490" s="286"/>
      <c r="OM490" s="286"/>
      <c r="ON490" s="286"/>
      <c r="OO490" s="286"/>
      <c r="OP490" s="286"/>
      <c r="OQ490" s="286"/>
      <c r="OR490" s="286"/>
      <c r="OS490" s="286"/>
      <c r="OT490" s="286"/>
      <c r="OU490" s="286"/>
      <c r="OV490" s="286"/>
      <c r="OW490" s="286"/>
      <c r="OX490" s="286"/>
      <c r="OY490" s="286"/>
      <c r="OZ490" s="286"/>
      <c r="PA490" s="286"/>
      <c r="PB490" s="286"/>
      <c r="PC490" s="286"/>
      <c r="PD490" s="286"/>
      <c r="PE490" s="286"/>
      <c r="PF490" s="286"/>
      <c r="PG490" s="286"/>
      <c r="PH490" s="286"/>
      <c r="PI490" s="286"/>
      <c r="PJ490" s="286"/>
      <c r="PK490" s="286"/>
      <c r="PL490" s="286"/>
      <c r="PM490" s="286"/>
      <c r="PN490" s="286"/>
      <c r="PO490" s="286"/>
      <c r="PP490" s="286"/>
      <c r="PQ490" s="286"/>
      <c r="PR490" s="286"/>
      <c r="PS490" s="286"/>
      <c r="PT490" s="286"/>
      <c r="PU490" s="286"/>
      <c r="PV490" s="286"/>
      <c r="PW490" s="286"/>
      <c r="PX490" s="286"/>
      <c r="PY490" s="286"/>
      <c r="PZ490" s="286"/>
      <c r="QA490" s="286"/>
      <c r="QB490" s="286"/>
      <c r="QC490" s="286"/>
      <c r="QD490" s="286"/>
      <c r="QE490" s="286"/>
      <c r="QF490" s="286"/>
      <c r="QG490" s="286"/>
      <c r="QH490" s="286"/>
      <c r="QI490" s="286"/>
      <c r="QJ490" s="286"/>
      <c r="QK490" s="286"/>
      <c r="QL490" s="286"/>
      <c r="QM490" s="286"/>
      <c r="QN490" s="286"/>
      <c r="QO490" s="286"/>
      <c r="QP490" s="286"/>
      <c r="QQ490" s="286"/>
      <c r="QR490" s="286"/>
      <c r="QS490" s="286"/>
      <c r="QT490" s="286"/>
      <c r="QU490" s="286"/>
      <c r="QV490" s="286"/>
      <c r="QW490" s="286"/>
      <c r="QX490" s="286"/>
      <c r="QY490" s="286"/>
      <c r="QZ490" s="286"/>
      <c r="RA490" s="286"/>
      <c r="RB490" s="286"/>
      <c r="RC490" s="286"/>
      <c r="RD490" s="286"/>
      <c r="RE490" s="286"/>
      <c r="RF490" s="286"/>
      <c r="RG490" s="286"/>
      <c r="RH490" s="286"/>
      <c r="RI490" s="286"/>
      <c r="RJ490" s="286"/>
      <c r="RK490" s="286"/>
      <c r="RL490" s="286"/>
      <c r="RM490" s="286"/>
      <c r="RN490" s="286"/>
      <c r="RO490" s="286"/>
      <c r="RP490" s="286"/>
      <c r="RQ490" s="286"/>
      <c r="RR490" s="286"/>
      <c r="RS490" s="286"/>
      <c r="RT490" s="286"/>
      <c r="RU490" s="286"/>
      <c r="RV490" s="286"/>
      <c r="RW490" s="286"/>
      <c r="RX490" s="286"/>
      <c r="RY490" s="286"/>
      <c r="RZ490" s="286"/>
      <c r="SA490" s="286"/>
      <c r="SB490" s="286"/>
      <c r="SC490" s="286"/>
      <c r="SD490" s="286"/>
      <c r="SE490" s="286"/>
      <c r="SF490" s="286"/>
      <c r="SG490" s="286"/>
      <c r="SH490" s="286"/>
      <c r="SI490" s="286"/>
      <c r="SJ490" s="286"/>
      <c r="SK490" s="286"/>
      <c r="SL490" s="286"/>
      <c r="SM490" s="286"/>
      <c r="SN490" s="286"/>
      <c r="SO490" s="286"/>
      <c r="SP490" s="286"/>
      <c r="SQ490" s="286"/>
      <c r="SR490" s="286"/>
      <c r="SS490" s="286"/>
      <c r="ST490" s="286"/>
      <c r="SU490" s="286"/>
      <c r="SV490" s="286"/>
      <c r="SW490" s="286"/>
      <c r="SX490" s="286"/>
      <c r="SY490" s="286"/>
      <c r="SZ490" s="286"/>
      <c r="TA490" s="286"/>
      <c r="TB490" s="286"/>
      <c r="TC490" s="286"/>
      <c r="TD490" s="286"/>
      <c r="TE490" s="286"/>
      <c r="TF490" s="286"/>
      <c r="TG490" s="286"/>
      <c r="TH490" s="286"/>
      <c r="TI490" s="286"/>
      <c r="TJ490" s="286"/>
      <c r="TK490" s="286"/>
      <c r="TL490" s="286"/>
      <c r="TM490" s="286"/>
      <c r="TN490" s="286"/>
      <c r="TO490" s="286"/>
      <c r="TP490" s="286"/>
      <c r="TQ490" s="286"/>
      <c r="TR490" s="286"/>
      <c r="TS490" s="286"/>
      <c r="TT490" s="286"/>
      <c r="TU490" s="286"/>
      <c r="TV490" s="286"/>
      <c r="TW490" s="286"/>
      <c r="TX490" s="286"/>
      <c r="TY490" s="286"/>
      <c r="TZ490" s="286"/>
      <c r="UA490" s="286"/>
      <c r="UB490" s="286"/>
      <c r="UC490" s="286"/>
      <c r="UD490" s="286"/>
      <c r="UE490" s="286"/>
      <c r="UF490" s="286"/>
      <c r="UG490" s="286"/>
      <c r="UH490" s="286"/>
      <c r="UI490" s="286"/>
      <c r="UJ490" s="286"/>
      <c r="UK490" s="286"/>
      <c r="UL490" s="286"/>
      <c r="UM490" s="286"/>
      <c r="UN490" s="286"/>
      <c r="UO490" s="286"/>
      <c r="UP490" s="286"/>
      <c r="UQ490" s="286"/>
      <c r="UR490" s="286"/>
      <c r="US490" s="286"/>
      <c r="UT490" s="286"/>
      <c r="UU490" s="286"/>
      <c r="UV490" s="286"/>
      <c r="UW490" s="286"/>
      <c r="UX490" s="286"/>
      <c r="UY490" s="286"/>
      <c r="UZ490" s="286"/>
      <c r="VA490" s="286"/>
      <c r="VB490" s="286"/>
      <c r="VC490" s="286"/>
      <c r="VD490" s="286"/>
      <c r="VE490" s="286"/>
      <c r="VF490" s="286"/>
      <c r="VG490" s="286"/>
      <c r="VH490" s="286"/>
      <c r="VI490" s="286"/>
      <c r="VJ490" s="286"/>
      <c r="VK490" s="286"/>
      <c r="VL490" s="286"/>
      <c r="VM490" s="286"/>
      <c r="VN490" s="286"/>
      <c r="VO490" s="286"/>
      <c r="VP490" s="286"/>
      <c r="VQ490" s="286"/>
      <c r="VR490" s="286"/>
      <c r="VS490" s="286"/>
      <c r="VT490" s="286"/>
      <c r="VU490" s="286"/>
      <c r="VV490" s="286"/>
      <c r="VW490" s="286"/>
      <c r="VX490" s="286"/>
      <c r="VY490" s="286"/>
      <c r="VZ490" s="286"/>
      <c r="WA490" s="286"/>
      <c r="WB490" s="286"/>
      <c r="WC490" s="286"/>
    </row>
    <row r="491" spans="1:601" s="285" customFormat="1" ht="127.5" customHeight="1">
      <c r="A491" s="1073"/>
      <c r="B491" s="305" t="s">
        <v>1142</v>
      </c>
      <c r="C491" s="651"/>
      <c r="D491" s="308" t="s">
        <v>1107</v>
      </c>
      <c r="E491" s="403" t="s">
        <v>1108</v>
      </c>
      <c r="F491" s="316" t="s">
        <v>60</v>
      </c>
      <c r="G491" s="379">
        <v>41367</v>
      </c>
      <c r="H491" s="379" t="s">
        <v>31</v>
      </c>
      <c r="I491" s="383" t="s">
        <v>501</v>
      </c>
      <c r="J491" s="383" t="s">
        <v>393</v>
      </c>
      <c r="K491" s="309" t="s">
        <v>1106</v>
      </c>
      <c r="L491" s="383" t="s">
        <v>642</v>
      </c>
      <c r="M491" s="288">
        <v>178343</v>
      </c>
      <c r="N491" s="288">
        <v>140692</v>
      </c>
      <c r="O491" s="288">
        <v>802500</v>
      </c>
      <c r="P491" s="292">
        <v>802500</v>
      </c>
      <c r="Q491" s="288">
        <v>802500</v>
      </c>
      <c r="R491" s="288">
        <v>802500</v>
      </c>
      <c r="S491" s="530">
        <v>3</v>
      </c>
      <c r="BA491" s="286"/>
      <c r="BB491" s="286"/>
      <c r="BC491" s="286"/>
      <c r="BD491" s="286"/>
      <c r="BE491" s="286"/>
      <c r="BF491" s="286"/>
      <c r="BG491" s="286"/>
      <c r="BH491" s="286"/>
      <c r="BI491" s="286"/>
      <c r="BJ491" s="286"/>
      <c r="BK491" s="286"/>
      <c r="BL491" s="286"/>
      <c r="BM491" s="286"/>
      <c r="BN491" s="286"/>
      <c r="BO491" s="286"/>
      <c r="BP491" s="286"/>
      <c r="BQ491" s="286"/>
      <c r="BR491" s="286"/>
      <c r="BS491" s="286"/>
      <c r="BT491" s="286"/>
      <c r="BU491" s="286"/>
      <c r="BV491" s="286"/>
      <c r="BW491" s="286"/>
      <c r="BX491" s="286"/>
      <c r="BY491" s="286"/>
      <c r="BZ491" s="286"/>
      <c r="CA491" s="286"/>
      <c r="CB491" s="286"/>
      <c r="CC491" s="286"/>
      <c r="CD491" s="286"/>
      <c r="CE491" s="286"/>
      <c r="CF491" s="286"/>
      <c r="CG491" s="286"/>
      <c r="CH491" s="286"/>
      <c r="CI491" s="286"/>
      <c r="CJ491" s="286"/>
      <c r="CK491" s="286"/>
      <c r="CL491" s="286"/>
      <c r="CM491" s="286"/>
      <c r="CN491" s="286"/>
      <c r="CO491" s="286"/>
      <c r="CP491" s="286"/>
      <c r="CQ491" s="286"/>
      <c r="CR491" s="286"/>
      <c r="CS491" s="286"/>
      <c r="CT491" s="286"/>
      <c r="CU491" s="286"/>
      <c r="CV491" s="286"/>
      <c r="CW491" s="286"/>
      <c r="CX491" s="286"/>
      <c r="CY491" s="286"/>
      <c r="CZ491" s="286"/>
      <c r="DA491" s="286"/>
      <c r="DB491" s="286"/>
      <c r="DC491" s="286"/>
      <c r="DD491" s="286"/>
      <c r="DE491" s="286"/>
      <c r="DF491" s="286"/>
      <c r="DG491" s="286"/>
      <c r="DH491" s="286"/>
      <c r="DI491" s="286"/>
      <c r="DJ491" s="286"/>
      <c r="DK491" s="286"/>
      <c r="DL491" s="286"/>
      <c r="DM491" s="286"/>
      <c r="DN491" s="286"/>
      <c r="DO491" s="286"/>
      <c r="DP491" s="286"/>
      <c r="DQ491" s="286"/>
      <c r="DR491" s="286"/>
      <c r="DS491" s="286"/>
      <c r="DT491" s="286"/>
      <c r="DU491" s="286"/>
      <c r="DV491" s="286"/>
      <c r="DW491" s="286"/>
      <c r="DX491" s="286"/>
      <c r="DY491" s="286"/>
      <c r="DZ491" s="286"/>
      <c r="EA491" s="286"/>
      <c r="EB491" s="286"/>
      <c r="EC491" s="286"/>
      <c r="ED491" s="286"/>
      <c r="EE491" s="286"/>
      <c r="EF491" s="286"/>
      <c r="EG491" s="286"/>
      <c r="EH491" s="286"/>
      <c r="EI491" s="286"/>
      <c r="EJ491" s="286"/>
      <c r="EK491" s="286"/>
      <c r="EL491" s="286"/>
      <c r="EM491" s="286"/>
      <c r="EN491" s="286"/>
      <c r="EO491" s="286"/>
      <c r="EP491" s="286"/>
      <c r="EQ491" s="286"/>
      <c r="ER491" s="286"/>
      <c r="ES491" s="286"/>
      <c r="ET491" s="286"/>
      <c r="EU491" s="286"/>
      <c r="EV491" s="286"/>
      <c r="EW491" s="286"/>
      <c r="EX491" s="286"/>
      <c r="EY491" s="286"/>
      <c r="EZ491" s="286"/>
      <c r="FA491" s="286"/>
      <c r="FB491" s="286"/>
      <c r="FC491" s="286"/>
      <c r="FD491" s="286"/>
      <c r="FE491" s="286"/>
      <c r="FF491" s="286"/>
      <c r="FG491" s="286"/>
      <c r="FH491" s="286"/>
      <c r="FI491" s="286"/>
      <c r="FJ491" s="286"/>
      <c r="FK491" s="286"/>
      <c r="FL491" s="286"/>
      <c r="FM491" s="286"/>
      <c r="FN491" s="286"/>
      <c r="FO491" s="286"/>
      <c r="FP491" s="286"/>
      <c r="FQ491" s="286"/>
      <c r="FR491" s="286"/>
      <c r="FS491" s="286"/>
      <c r="FT491" s="286"/>
      <c r="FU491" s="286"/>
      <c r="FV491" s="286"/>
      <c r="FW491" s="286"/>
      <c r="FX491" s="286"/>
      <c r="FY491" s="286"/>
      <c r="FZ491" s="286"/>
      <c r="GA491" s="286"/>
      <c r="GB491" s="286"/>
      <c r="GC491" s="286"/>
      <c r="GD491" s="286"/>
      <c r="GE491" s="286"/>
      <c r="GF491" s="286"/>
      <c r="GG491" s="286"/>
      <c r="GH491" s="286"/>
      <c r="GI491" s="286"/>
      <c r="GJ491" s="286"/>
      <c r="GK491" s="286"/>
      <c r="GL491" s="286"/>
      <c r="GM491" s="286"/>
      <c r="GN491" s="286"/>
      <c r="GO491" s="286"/>
      <c r="GP491" s="286"/>
      <c r="GQ491" s="286"/>
      <c r="GR491" s="286"/>
      <c r="GS491" s="286"/>
      <c r="GT491" s="286"/>
      <c r="GU491" s="286"/>
      <c r="GV491" s="286"/>
      <c r="GW491" s="286"/>
      <c r="GX491" s="286"/>
      <c r="GY491" s="286"/>
      <c r="GZ491" s="286"/>
      <c r="HA491" s="286"/>
      <c r="HB491" s="286"/>
      <c r="HC491" s="286"/>
      <c r="HD491" s="286"/>
      <c r="HE491" s="286"/>
      <c r="HF491" s="286"/>
      <c r="HG491" s="286"/>
      <c r="HH491" s="286"/>
      <c r="HI491" s="286"/>
      <c r="HJ491" s="286"/>
      <c r="HK491" s="286"/>
      <c r="HL491" s="286"/>
      <c r="HM491" s="286"/>
      <c r="HN491" s="286"/>
      <c r="HO491" s="286"/>
      <c r="HP491" s="286"/>
      <c r="HQ491" s="286"/>
      <c r="HR491" s="286"/>
      <c r="HS491" s="286"/>
      <c r="HT491" s="286"/>
      <c r="HU491" s="286"/>
      <c r="HV491" s="286"/>
      <c r="HW491" s="286"/>
      <c r="HX491" s="286"/>
      <c r="HY491" s="286"/>
      <c r="HZ491" s="286"/>
      <c r="IA491" s="286"/>
      <c r="IB491" s="286"/>
      <c r="IC491" s="286"/>
      <c r="ID491" s="286"/>
      <c r="IE491" s="286"/>
      <c r="IF491" s="286"/>
      <c r="IG491" s="286"/>
      <c r="IH491" s="286"/>
      <c r="II491" s="286"/>
      <c r="IJ491" s="286"/>
      <c r="IK491" s="286"/>
      <c r="IL491" s="286"/>
      <c r="IM491" s="286"/>
      <c r="IN491" s="286"/>
      <c r="IO491" s="286"/>
      <c r="IP491" s="286"/>
      <c r="IQ491" s="286"/>
      <c r="IR491" s="286"/>
      <c r="IS491" s="286"/>
      <c r="IT491" s="286"/>
      <c r="IU491" s="286"/>
      <c r="IV491" s="286"/>
      <c r="IW491" s="286"/>
      <c r="IX491" s="286"/>
      <c r="IY491" s="286"/>
      <c r="IZ491" s="286"/>
      <c r="JA491" s="286"/>
      <c r="JB491" s="286"/>
      <c r="JC491" s="286"/>
      <c r="JD491" s="286"/>
      <c r="JE491" s="286"/>
      <c r="JF491" s="286"/>
      <c r="JG491" s="286"/>
      <c r="JH491" s="286"/>
      <c r="JI491" s="286"/>
      <c r="JJ491" s="286"/>
      <c r="JK491" s="286"/>
      <c r="JL491" s="286"/>
      <c r="JM491" s="286"/>
      <c r="JN491" s="286"/>
      <c r="JO491" s="286"/>
      <c r="JP491" s="286"/>
      <c r="JQ491" s="286"/>
      <c r="JR491" s="286"/>
      <c r="JS491" s="286"/>
      <c r="JT491" s="286"/>
      <c r="JU491" s="286"/>
      <c r="JV491" s="286"/>
      <c r="JW491" s="286"/>
      <c r="JX491" s="286"/>
      <c r="JY491" s="286"/>
      <c r="JZ491" s="286"/>
      <c r="KA491" s="286"/>
      <c r="KB491" s="286"/>
      <c r="KC491" s="286"/>
      <c r="KD491" s="286"/>
      <c r="KE491" s="286"/>
      <c r="KF491" s="286"/>
      <c r="KG491" s="286"/>
      <c r="KH491" s="286"/>
      <c r="KI491" s="286"/>
      <c r="KJ491" s="286"/>
      <c r="KK491" s="286"/>
      <c r="KL491" s="286"/>
      <c r="KM491" s="286"/>
      <c r="KN491" s="286"/>
      <c r="KO491" s="286"/>
      <c r="KP491" s="286"/>
      <c r="KQ491" s="286"/>
      <c r="KR491" s="286"/>
      <c r="KS491" s="286"/>
      <c r="KT491" s="286"/>
      <c r="KU491" s="286"/>
      <c r="KV491" s="286"/>
      <c r="KW491" s="286"/>
      <c r="KX491" s="286"/>
      <c r="KY491" s="286"/>
      <c r="KZ491" s="286"/>
      <c r="LA491" s="286"/>
      <c r="LB491" s="286"/>
      <c r="LC491" s="286"/>
      <c r="LD491" s="286"/>
      <c r="LE491" s="286"/>
      <c r="LF491" s="286"/>
      <c r="LG491" s="286"/>
      <c r="LH491" s="286"/>
      <c r="LI491" s="286"/>
      <c r="LJ491" s="286"/>
      <c r="LK491" s="286"/>
      <c r="LL491" s="286"/>
      <c r="LM491" s="286"/>
      <c r="LN491" s="286"/>
      <c r="LO491" s="286"/>
      <c r="LP491" s="286"/>
      <c r="LQ491" s="286"/>
      <c r="LR491" s="286"/>
      <c r="LS491" s="286"/>
      <c r="LT491" s="286"/>
      <c r="LU491" s="286"/>
      <c r="LV491" s="286"/>
      <c r="LW491" s="286"/>
      <c r="LX491" s="286"/>
      <c r="LY491" s="286"/>
      <c r="LZ491" s="286"/>
      <c r="MA491" s="286"/>
      <c r="MB491" s="286"/>
      <c r="MC491" s="286"/>
      <c r="MD491" s="286"/>
      <c r="ME491" s="286"/>
      <c r="MF491" s="286"/>
      <c r="MG491" s="286"/>
      <c r="MH491" s="286"/>
      <c r="MI491" s="286"/>
      <c r="MJ491" s="286"/>
      <c r="MK491" s="286"/>
      <c r="ML491" s="286"/>
      <c r="MM491" s="286"/>
      <c r="MN491" s="286"/>
      <c r="MO491" s="286"/>
      <c r="MP491" s="286"/>
      <c r="MQ491" s="286"/>
      <c r="MR491" s="286"/>
      <c r="MS491" s="286"/>
      <c r="MT491" s="286"/>
      <c r="MU491" s="286"/>
      <c r="MV491" s="286"/>
      <c r="MW491" s="286"/>
      <c r="MX491" s="286"/>
      <c r="MY491" s="286"/>
      <c r="MZ491" s="286"/>
      <c r="NA491" s="286"/>
      <c r="NB491" s="286"/>
      <c r="NC491" s="286"/>
      <c r="ND491" s="286"/>
      <c r="NE491" s="286"/>
      <c r="NF491" s="286"/>
      <c r="NG491" s="286"/>
      <c r="NH491" s="286"/>
      <c r="NI491" s="286"/>
      <c r="NJ491" s="286"/>
      <c r="NK491" s="286"/>
      <c r="NL491" s="286"/>
      <c r="NM491" s="286"/>
      <c r="NN491" s="286"/>
      <c r="NO491" s="286"/>
      <c r="NP491" s="286"/>
      <c r="NQ491" s="286"/>
      <c r="NR491" s="286"/>
      <c r="NS491" s="286"/>
      <c r="NT491" s="286"/>
      <c r="NU491" s="286"/>
      <c r="NV491" s="286"/>
      <c r="NW491" s="286"/>
      <c r="NX491" s="286"/>
      <c r="NY491" s="286"/>
      <c r="NZ491" s="286"/>
      <c r="OA491" s="286"/>
      <c r="OB491" s="286"/>
      <c r="OC491" s="286"/>
      <c r="OD491" s="286"/>
      <c r="OE491" s="286"/>
      <c r="OF491" s="286"/>
      <c r="OG491" s="286"/>
      <c r="OH491" s="286"/>
      <c r="OI491" s="286"/>
      <c r="OJ491" s="286"/>
      <c r="OK491" s="286"/>
      <c r="OL491" s="286"/>
      <c r="OM491" s="286"/>
      <c r="ON491" s="286"/>
      <c r="OO491" s="286"/>
      <c r="OP491" s="286"/>
      <c r="OQ491" s="286"/>
      <c r="OR491" s="286"/>
      <c r="OS491" s="286"/>
      <c r="OT491" s="286"/>
      <c r="OU491" s="286"/>
      <c r="OV491" s="286"/>
      <c r="OW491" s="286"/>
      <c r="OX491" s="286"/>
      <c r="OY491" s="286"/>
      <c r="OZ491" s="286"/>
      <c r="PA491" s="286"/>
      <c r="PB491" s="286"/>
      <c r="PC491" s="286"/>
      <c r="PD491" s="286"/>
      <c r="PE491" s="286"/>
      <c r="PF491" s="286"/>
      <c r="PG491" s="286"/>
      <c r="PH491" s="286"/>
      <c r="PI491" s="286"/>
      <c r="PJ491" s="286"/>
      <c r="PK491" s="286"/>
      <c r="PL491" s="286"/>
      <c r="PM491" s="286"/>
      <c r="PN491" s="286"/>
      <c r="PO491" s="286"/>
      <c r="PP491" s="286"/>
      <c r="PQ491" s="286"/>
      <c r="PR491" s="286"/>
      <c r="PS491" s="286"/>
      <c r="PT491" s="286"/>
      <c r="PU491" s="286"/>
      <c r="PV491" s="286"/>
      <c r="PW491" s="286"/>
      <c r="PX491" s="286"/>
      <c r="PY491" s="286"/>
      <c r="PZ491" s="286"/>
      <c r="QA491" s="286"/>
      <c r="QB491" s="286"/>
      <c r="QC491" s="286"/>
      <c r="QD491" s="286"/>
      <c r="QE491" s="286"/>
      <c r="QF491" s="286"/>
      <c r="QG491" s="286"/>
      <c r="QH491" s="286"/>
      <c r="QI491" s="286"/>
      <c r="QJ491" s="286"/>
      <c r="QK491" s="286"/>
      <c r="QL491" s="286"/>
      <c r="QM491" s="286"/>
      <c r="QN491" s="286"/>
      <c r="QO491" s="286"/>
      <c r="QP491" s="286"/>
      <c r="QQ491" s="286"/>
      <c r="QR491" s="286"/>
      <c r="QS491" s="286"/>
      <c r="QT491" s="286"/>
      <c r="QU491" s="286"/>
      <c r="QV491" s="286"/>
      <c r="QW491" s="286"/>
      <c r="QX491" s="286"/>
      <c r="QY491" s="286"/>
      <c r="QZ491" s="286"/>
      <c r="RA491" s="286"/>
      <c r="RB491" s="286"/>
      <c r="RC491" s="286"/>
      <c r="RD491" s="286"/>
      <c r="RE491" s="286"/>
      <c r="RF491" s="286"/>
      <c r="RG491" s="286"/>
      <c r="RH491" s="286"/>
      <c r="RI491" s="286"/>
      <c r="RJ491" s="286"/>
      <c r="RK491" s="286"/>
      <c r="RL491" s="286"/>
      <c r="RM491" s="286"/>
      <c r="RN491" s="286"/>
      <c r="RO491" s="286"/>
      <c r="RP491" s="286"/>
      <c r="RQ491" s="286"/>
      <c r="RR491" s="286"/>
      <c r="RS491" s="286"/>
      <c r="RT491" s="286"/>
      <c r="RU491" s="286"/>
      <c r="RV491" s="286"/>
      <c r="RW491" s="286"/>
      <c r="RX491" s="286"/>
      <c r="RY491" s="286"/>
      <c r="RZ491" s="286"/>
      <c r="SA491" s="286"/>
      <c r="SB491" s="286"/>
      <c r="SC491" s="286"/>
      <c r="SD491" s="286"/>
      <c r="SE491" s="286"/>
      <c r="SF491" s="286"/>
      <c r="SG491" s="286"/>
      <c r="SH491" s="286"/>
      <c r="SI491" s="286"/>
      <c r="SJ491" s="286"/>
      <c r="SK491" s="286"/>
      <c r="SL491" s="286"/>
      <c r="SM491" s="286"/>
      <c r="SN491" s="286"/>
      <c r="SO491" s="286"/>
      <c r="SP491" s="286"/>
      <c r="SQ491" s="286"/>
      <c r="SR491" s="286"/>
      <c r="SS491" s="286"/>
      <c r="ST491" s="286"/>
      <c r="SU491" s="286"/>
      <c r="SV491" s="286"/>
      <c r="SW491" s="286"/>
      <c r="SX491" s="286"/>
      <c r="SY491" s="286"/>
      <c r="SZ491" s="286"/>
      <c r="TA491" s="286"/>
      <c r="TB491" s="286"/>
      <c r="TC491" s="286"/>
      <c r="TD491" s="286"/>
      <c r="TE491" s="286"/>
      <c r="TF491" s="286"/>
      <c r="TG491" s="286"/>
      <c r="TH491" s="286"/>
      <c r="TI491" s="286"/>
      <c r="TJ491" s="286"/>
      <c r="TK491" s="286"/>
      <c r="TL491" s="286"/>
      <c r="TM491" s="286"/>
      <c r="TN491" s="286"/>
      <c r="TO491" s="286"/>
      <c r="TP491" s="286"/>
      <c r="TQ491" s="286"/>
      <c r="TR491" s="286"/>
      <c r="TS491" s="286"/>
      <c r="TT491" s="286"/>
      <c r="TU491" s="286"/>
      <c r="TV491" s="286"/>
      <c r="TW491" s="286"/>
      <c r="TX491" s="286"/>
      <c r="TY491" s="286"/>
      <c r="TZ491" s="286"/>
      <c r="UA491" s="286"/>
      <c r="UB491" s="286"/>
      <c r="UC491" s="286"/>
      <c r="UD491" s="286"/>
      <c r="UE491" s="286"/>
      <c r="UF491" s="286"/>
      <c r="UG491" s="286"/>
      <c r="UH491" s="286"/>
      <c r="UI491" s="286"/>
      <c r="UJ491" s="286"/>
      <c r="UK491" s="286"/>
      <c r="UL491" s="286"/>
      <c r="UM491" s="286"/>
      <c r="UN491" s="286"/>
      <c r="UO491" s="286"/>
      <c r="UP491" s="286"/>
      <c r="UQ491" s="286"/>
      <c r="UR491" s="286"/>
      <c r="US491" s="286"/>
      <c r="UT491" s="286"/>
      <c r="UU491" s="286"/>
      <c r="UV491" s="286"/>
      <c r="UW491" s="286"/>
      <c r="UX491" s="286"/>
      <c r="UY491" s="286"/>
      <c r="UZ491" s="286"/>
      <c r="VA491" s="286"/>
      <c r="VB491" s="286"/>
      <c r="VC491" s="286"/>
      <c r="VD491" s="286"/>
      <c r="VE491" s="286"/>
      <c r="VF491" s="286"/>
      <c r="VG491" s="286"/>
      <c r="VH491" s="286"/>
      <c r="VI491" s="286"/>
      <c r="VJ491" s="286"/>
      <c r="VK491" s="286"/>
      <c r="VL491" s="286"/>
      <c r="VM491" s="286"/>
      <c r="VN491" s="286"/>
      <c r="VO491" s="286"/>
      <c r="VP491" s="286"/>
      <c r="VQ491" s="286"/>
      <c r="VR491" s="286"/>
      <c r="VS491" s="286"/>
      <c r="VT491" s="286"/>
      <c r="VU491" s="286"/>
      <c r="VV491" s="286"/>
      <c r="VW491" s="286"/>
      <c r="VX491" s="286"/>
      <c r="VY491" s="286"/>
      <c r="VZ491" s="286"/>
      <c r="WA491" s="286"/>
      <c r="WB491" s="286"/>
      <c r="WC491" s="286"/>
    </row>
    <row r="492" spans="1:601" s="285" customFormat="1" ht="81" customHeight="1">
      <c r="A492" s="1073"/>
      <c r="B492" s="670" t="s">
        <v>1143</v>
      </c>
      <c r="C492" s="650" t="s">
        <v>1144</v>
      </c>
      <c r="D492" s="652" t="s">
        <v>1059</v>
      </c>
      <c r="E492" s="646" t="s">
        <v>1087</v>
      </c>
      <c r="F492" s="646" t="s">
        <v>60</v>
      </c>
      <c r="G492" s="657">
        <v>43894</v>
      </c>
      <c r="H492" s="657" t="s">
        <v>31</v>
      </c>
      <c r="I492" s="386" t="s">
        <v>501</v>
      </c>
      <c r="J492" s="386" t="s">
        <v>393</v>
      </c>
      <c r="K492" s="404" t="s">
        <v>1088</v>
      </c>
      <c r="L492" s="386" t="s">
        <v>35</v>
      </c>
      <c r="M492" s="284">
        <f>SUM(M493:M497)</f>
        <v>256676739.63</v>
      </c>
      <c r="N492" s="284">
        <f>N493+N494+N496+N497+N495</f>
        <v>256676739.63000003</v>
      </c>
      <c r="O492" s="284">
        <f>O493+O494+O496+O497+O495</f>
        <v>294983800</v>
      </c>
      <c r="P492" s="284">
        <f t="shared" ref="P492:R492" si="40">P493+P494+P496+P497+P495</f>
        <v>266060000</v>
      </c>
      <c r="Q492" s="284">
        <f t="shared" si="40"/>
        <v>266060000</v>
      </c>
      <c r="R492" s="284">
        <f t="shared" si="40"/>
        <v>266060000</v>
      </c>
      <c r="S492" s="542"/>
      <c r="BA492" s="286"/>
      <c r="BB492" s="286"/>
      <c r="BC492" s="286"/>
      <c r="BD492" s="286"/>
      <c r="BE492" s="286"/>
      <c r="BF492" s="286"/>
      <c r="BG492" s="286"/>
      <c r="BH492" s="286"/>
      <c r="BI492" s="286"/>
      <c r="BJ492" s="286"/>
      <c r="BK492" s="286"/>
      <c r="BL492" s="286"/>
      <c r="BM492" s="286"/>
      <c r="BN492" s="286"/>
      <c r="BO492" s="286"/>
      <c r="BP492" s="286"/>
      <c r="BQ492" s="286"/>
      <c r="BR492" s="286"/>
      <c r="BS492" s="286"/>
      <c r="BT492" s="286"/>
      <c r="BU492" s="286"/>
      <c r="BV492" s="286"/>
      <c r="BW492" s="286"/>
      <c r="BX492" s="286"/>
      <c r="BY492" s="286"/>
      <c r="BZ492" s="286"/>
      <c r="CA492" s="286"/>
      <c r="CB492" s="286"/>
      <c r="CC492" s="286"/>
      <c r="CD492" s="286"/>
      <c r="CE492" s="286"/>
      <c r="CF492" s="286"/>
      <c r="CG492" s="286"/>
      <c r="CH492" s="286"/>
      <c r="CI492" s="286"/>
      <c r="CJ492" s="286"/>
      <c r="CK492" s="286"/>
      <c r="CL492" s="286"/>
      <c r="CM492" s="286"/>
      <c r="CN492" s="286"/>
      <c r="CO492" s="286"/>
      <c r="CP492" s="286"/>
      <c r="CQ492" s="286"/>
      <c r="CR492" s="286"/>
      <c r="CS492" s="286"/>
      <c r="CT492" s="286"/>
      <c r="CU492" s="286"/>
      <c r="CV492" s="286"/>
      <c r="CW492" s="286"/>
      <c r="CX492" s="286"/>
      <c r="CY492" s="286"/>
      <c r="CZ492" s="286"/>
      <c r="DA492" s="286"/>
      <c r="DB492" s="286"/>
      <c r="DC492" s="286"/>
      <c r="DD492" s="286"/>
      <c r="DE492" s="286"/>
      <c r="DF492" s="286"/>
      <c r="DG492" s="286"/>
      <c r="DH492" s="286"/>
      <c r="DI492" s="286"/>
      <c r="DJ492" s="286"/>
      <c r="DK492" s="286"/>
      <c r="DL492" s="286"/>
      <c r="DM492" s="286"/>
      <c r="DN492" s="286"/>
      <c r="DO492" s="286"/>
      <c r="DP492" s="286"/>
      <c r="DQ492" s="286"/>
      <c r="DR492" s="286"/>
      <c r="DS492" s="286"/>
      <c r="DT492" s="286"/>
      <c r="DU492" s="286"/>
      <c r="DV492" s="286"/>
      <c r="DW492" s="286"/>
      <c r="DX492" s="286"/>
      <c r="DY492" s="286"/>
      <c r="DZ492" s="286"/>
      <c r="EA492" s="286"/>
      <c r="EB492" s="286"/>
      <c r="EC492" s="286"/>
      <c r="ED492" s="286"/>
      <c r="EE492" s="286"/>
      <c r="EF492" s="286"/>
      <c r="EG492" s="286"/>
      <c r="EH492" s="286"/>
      <c r="EI492" s="286"/>
      <c r="EJ492" s="286"/>
      <c r="EK492" s="286"/>
      <c r="EL492" s="286"/>
      <c r="EM492" s="286"/>
      <c r="EN492" s="286"/>
      <c r="EO492" s="286"/>
      <c r="EP492" s="286"/>
      <c r="EQ492" s="286"/>
      <c r="ER492" s="286"/>
      <c r="ES492" s="286"/>
      <c r="ET492" s="286"/>
      <c r="EU492" s="286"/>
      <c r="EV492" s="286"/>
      <c r="EW492" s="286"/>
      <c r="EX492" s="286"/>
      <c r="EY492" s="286"/>
      <c r="EZ492" s="286"/>
      <c r="FA492" s="286"/>
      <c r="FB492" s="286"/>
      <c r="FC492" s="286"/>
      <c r="FD492" s="286"/>
      <c r="FE492" s="286"/>
      <c r="FF492" s="286"/>
      <c r="FG492" s="286"/>
      <c r="FH492" s="286"/>
      <c r="FI492" s="286"/>
      <c r="FJ492" s="286"/>
      <c r="FK492" s="286"/>
      <c r="FL492" s="286"/>
      <c r="FM492" s="286"/>
      <c r="FN492" s="286"/>
      <c r="FO492" s="286"/>
      <c r="FP492" s="286"/>
      <c r="FQ492" s="286"/>
      <c r="FR492" s="286"/>
      <c r="FS492" s="286"/>
      <c r="FT492" s="286"/>
      <c r="FU492" s="286"/>
      <c r="FV492" s="286"/>
      <c r="FW492" s="286"/>
      <c r="FX492" s="286"/>
      <c r="FY492" s="286"/>
      <c r="FZ492" s="286"/>
      <c r="GA492" s="286"/>
      <c r="GB492" s="286"/>
      <c r="GC492" s="286"/>
      <c r="GD492" s="286"/>
      <c r="GE492" s="286"/>
      <c r="GF492" s="286"/>
      <c r="GG492" s="286"/>
      <c r="GH492" s="286"/>
      <c r="GI492" s="286"/>
      <c r="GJ492" s="286"/>
      <c r="GK492" s="286"/>
      <c r="GL492" s="286"/>
      <c r="GM492" s="286"/>
      <c r="GN492" s="286"/>
      <c r="GO492" s="286"/>
      <c r="GP492" s="286"/>
      <c r="GQ492" s="286"/>
      <c r="GR492" s="286"/>
      <c r="GS492" s="286"/>
      <c r="GT492" s="286"/>
      <c r="GU492" s="286"/>
      <c r="GV492" s="286"/>
      <c r="GW492" s="286"/>
      <c r="GX492" s="286"/>
      <c r="GY492" s="286"/>
      <c r="GZ492" s="286"/>
      <c r="HA492" s="286"/>
      <c r="HB492" s="286"/>
      <c r="HC492" s="286"/>
      <c r="HD492" s="286"/>
      <c r="HE492" s="286"/>
      <c r="HF492" s="286"/>
      <c r="HG492" s="286"/>
      <c r="HH492" s="286"/>
      <c r="HI492" s="286"/>
      <c r="HJ492" s="286"/>
      <c r="HK492" s="286"/>
      <c r="HL492" s="286"/>
      <c r="HM492" s="286"/>
      <c r="HN492" s="286"/>
      <c r="HO492" s="286"/>
      <c r="HP492" s="286"/>
      <c r="HQ492" s="286"/>
      <c r="HR492" s="286"/>
      <c r="HS492" s="286"/>
      <c r="HT492" s="286"/>
      <c r="HU492" s="286"/>
      <c r="HV492" s="286"/>
      <c r="HW492" s="286"/>
      <c r="HX492" s="286"/>
      <c r="HY492" s="286"/>
      <c r="HZ492" s="286"/>
      <c r="IA492" s="286"/>
      <c r="IB492" s="286"/>
      <c r="IC492" s="286"/>
      <c r="ID492" s="286"/>
      <c r="IE492" s="286"/>
      <c r="IF492" s="286"/>
      <c r="IG492" s="286"/>
      <c r="IH492" s="286"/>
      <c r="II492" s="286"/>
      <c r="IJ492" s="286"/>
      <c r="IK492" s="286"/>
      <c r="IL492" s="286"/>
      <c r="IM492" s="286"/>
      <c r="IN492" s="286"/>
      <c r="IO492" s="286"/>
      <c r="IP492" s="286"/>
      <c r="IQ492" s="286"/>
      <c r="IR492" s="286"/>
      <c r="IS492" s="286"/>
      <c r="IT492" s="286"/>
      <c r="IU492" s="286"/>
      <c r="IV492" s="286"/>
      <c r="IW492" s="286"/>
      <c r="IX492" s="286"/>
      <c r="IY492" s="286"/>
      <c r="IZ492" s="286"/>
      <c r="JA492" s="286"/>
      <c r="JB492" s="286"/>
      <c r="JC492" s="286"/>
      <c r="JD492" s="286"/>
      <c r="JE492" s="286"/>
      <c r="JF492" s="286"/>
      <c r="JG492" s="286"/>
      <c r="JH492" s="286"/>
      <c r="JI492" s="286"/>
      <c r="JJ492" s="286"/>
      <c r="JK492" s="286"/>
      <c r="JL492" s="286"/>
      <c r="JM492" s="286"/>
      <c r="JN492" s="286"/>
      <c r="JO492" s="286"/>
      <c r="JP492" s="286"/>
      <c r="JQ492" s="286"/>
      <c r="JR492" s="286"/>
      <c r="JS492" s="286"/>
      <c r="JT492" s="286"/>
      <c r="JU492" s="286"/>
      <c r="JV492" s="286"/>
      <c r="JW492" s="286"/>
      <c r="JX492" s="286"/>
      <c r="JY492" s="286"/>
      <c r="JZ492" s="286"/>
      <c r="KA492" s="286"/>
      <c r="KB492" s="286"/>
      <c r="KC492" s="286"/>
      <c r="KD492" s="286"/>
      <c r="KE492" s="286"/>
      <c r="KF492" s="286"/>
      <c r="KG492" s="286"/>
      <c r="KH492" s="286"/>
      <c r="KI492" s="286"/>
      <c r="KJ492" s="286"/>
      <c r="KK492" s="286"/>
      <c r="KL492" s="286"/>
      <c r="KM492" s="286"/>
      <c r="KN492" s="286"/>
      <c r="KO492" s="286"/>
      <c r="KP492" s="286"/>
      <c r="KQ492" s="286"/>
      <c r="KR492" s="286"/>
      <c r="KS492" s="286"/>
      <c r="KT492" s="286"/>
      <c r="KU492" s="286"/>
      <c r="KV492" s="286"/>
      <c r="KW492" s="286"/>
      <c r="KX492" s="286"/>
      <c r="KY492" s="286"/>
      <c r="KZ492" s="286"/>
      <c r="LA492" s="286"/>
      <c r="LB492" s="286"/>
      <c r="LC492" s="286"/>
      <c r="LD492" s="286"/>
      <c r="LE492" s="286"/>
      <c r="LF492" s="286"/>
      <c r="LG492" s="286"/>
      <c r="LH492" s="286"/>
      <c r="LI492" s="286"/>
      <c r="LJ492" s="286"/>
      <c r="LK492" s="286"/>
      <c r="LL492" s="286"/>
      <c r="LM492" s="286"/>
      <c r="LN492" s="286"/>
      <c r="LO492" s="286"/>
      <c r="LP492" s="286"/>
      <c r="LQ492" s="286"/>
      <c r="LR492" s="286"/>
      <c r="LS492" s="286"/>
      <c r="LT492" s="286"/>
      <c r="LU492" s="286"/>
      <c r="LV492" s="286"/>
      <c r="LW492" s="286"/>
      <c r="LX492" s="286"/>
      <c r="LY492" s="286"/>
      <c r="LZ492" s="286"/>
      <c r="MA492" s="286"/>
      <c r="MB492" s="286"/>
      <c r="MC492" s="286"/>
      <c r="MD492" s="286"/>
      <c r="ME492" s="286"/>
      <c r="MF492" s="286"/>
      <c r="MG492" s="286"/>
      <c r="MH492" s="286"/>
      <c r="MI492" s="286"/>
      <c r="MJ492" s="286"/>
      <c r="MK492" s="286"/>
      <c r="ML492" s="286"/>
      <c r="MM492" s="286"/>
      <c r="MN492" s="286"/>
      <c r="MO492" s="286"/>
      <c r="MP492" s="286"/>
      <c r="MQ492" s="286"/>
      <c r="MR492" s="286"/>
      <c r="MS492" s="286"/>
      <c r="MT492" s="286"/>
      <c r="MU492" s="286"/>
      <c r="MV492" s="286"/>
      <c r="MW492" s="286"/>
      <c r="MX492" s="286"/>
      <c r="MY492" s="286"/>
      <c r="MZ492" s="286"/>
      <c r="NA492" s="286"/>
      <c r="NB492" s="286"/>
      <c r="NC492" s="286"/>
      <c r="ND492" s="286"/>
      <c r="NE492" s="286"/>
      <c r="NF492" s="286"/>
      <c r="NG492" s="286"/>
      <c r="NH492" s="286"/>
      <c r="NI492" s="286"/>
      <c r="NJ492" s="286"/>
      <c r="NK492" s="286"/>
      <c r="NL492" s="286"/>
      <c r="NM492" s="286"/>
      <c r="NN492" s="286"/>
      <c r="NO492" s="286"/>
      <c r="NP492" s="286"/>
      <c r="NQ492" s="286"/>
      <c r="NR492" s="286"/>
      <c r="NS492" s="286"/>
      <c r="NT492" s="286"/>
      <c r="NU492" s="286"/>
      <c r="NV492" s="286"/>
      <c r="NW492" s="286"/>
      <c r="NX492" s="286"/>
      <c r="NY492" s="286"/>
      <c r="NZ492" s="286"/>
      <c r="OA492" s="286"/>
      <c r="OB492" s="286"/>
      <c r="OC492" s="286"/>
      <c r="OD492" s="286"/>
      <c r="OE492" s="286"/>
      <c r="OF492" s="286"/>
      <c r="OG492" s="286"/>
      <c r="OH492" s="286"/>
      <c r="OI492" s="286"/>
      <c r="OJ492" s="286"/>
      <c r="OK492" s="286"/>
      <c r="OL492" s="286"/>
      <c r="OM492" s="286"/>
      <c r="ON492" s="286"/>
      <c r="OO492" s="286"/>
      <c r="OP492" s="286"/>
      <c r="OQ492" s="286"/>
      <c r="OR492" s="286"/>
      <c r="OS492" s="286"/>
      <c r="OT492" s="286"/>
      <c r="OU492" s="286"/>
      <c r="OV492" s="286"/>
      <c r="OW492" s="286"/>
      <c r="OX492" s="286"/>
      <c r="OY492" s="286"/>
      <c r="OZ492" s="286"/>
      <c r="PA492" s="286"/>
      <c r="PB492" s="286"/>
      <c r="PC492" s="286"/>
      <c r="PD492" s="286"/>
      <c r="PE492" s="286"/>
      <c r="PF492" s="286"/>
      <c r="PG492" s="286"/>
      <c r="PH492" s="286"/>
      <c r="PI492" s="286"/>
      <c r="PJ492" s="286"/>
      <c r="PK492" s="286"/>
      <c r="PL492" s="286"/>
      <c r="PM492" s="286"/>
      <c r="PN492" s="286"/>
      <c r="PO492" s="286"/>
      <c r="PP492" s="286"/>
      <c r="PQ492" s="286"/>
      <c r="PR492" s="286"/>
      <c r="PS492" s="286"/>
      <c r="PT492" s="286"/>
      <c r="PU492" s="286"/>
      <c r="PV492" s="286"/>
      <c r="PW492" s="286"/>
      <c r="PX492" s="286"/>
      <c r="PY492" s="286"/>
      <c r="PZ492" s="286"/>
      <c r="QA492" s="286"/>
      <c r="QB492" s="286"/>
      <c r="QC492" s="286"/>
      <c r="QD492" s="286"/>
      <c r="QE492" s="286"/>
      <c r="QF492" s="286"/>
      <c r="QG492" s="286"/>
      <c r="QH492" s="286"/>
      <c r="QI492" s="286"/>
      <c r="QJ492" s="286"/>
      <c r="QK492" s="286"/>
      <c r="QL492" s="286"/>
      <c r="QM492" s="286"/>
      <c r="QN492" s="286"/>
      <c r="QO492" s="286"/>
      <c r="QP492" s="286"/>
      <c r="QQ492" s="286"/>
      <c r="QR492" s="286"/>
      <c r="QS492" s="286"/>
      <c r="QT492" s="286"/>
      <c r="QU492" s="286"/>
      <c r="QV492" s="286"/>
      <c r="QW492" s="286"/>
      <c r="QX492" s="286"/>
      <c r="QY492" s="286"/>
      <c r="QZ492" s="286"/>
      <c r="RA492" s="286"/>
      <c r="RB492" s="286"/>
      <c r="RC492" s="286"/>
      <c r="RD492" s="286"/>
      <c r="RE492" s="286"/>
      <c r="RF492" s="286"/>
      <c r="RG492" s="286"/>
      <c r="RH492" s="286"/>
      <c r="RI492" s="286"/>
      <c r="RJ492" s="286"/>
      <c r="RK492" s="286"/>
      <c r="RL492" s="286"/>
      <c r="RM492" s="286"/>
      <c r="RN492" s="286"/>
      <c r="RO492" s="286"/>
      <c r="RP492" s="286"/>
      <c r="RQ492" s="286"/>
      <c r="RR492" s="286"/>
      <c r="RS492" s="286"/>
      <c r="RT492" s="286"/>
      <c r="RU492" s="286"/>
      <c r="RV492" s="286"/>
      <c r="RW492" s="286"/>
      <c r="RX492" s="286"/>
      <c r="RY492" s="286"/>
      <c r="RZ492" s="286"/>
      <c r="SA492" s="286"/>
      <c r="SB492" s="286"/>
      <c r="SC492" s="286"/>
      <c r="SD492" s="286"/>
      <c r="SE492" s="286"/>
      <c r="SF492" s="286"/>
      <c r="SG492" s="286"/>
      <c r="SH492" s="286"/>
      <c r="SI492" s="286"/>
      <c r="SJ492" s="286"/>
      <c r="SK492" s="286"/>
      <c r="SL492" s="286"/>
      <c r="SM492" s="286"/>
      <c r="SN492" s="286"/>
      <c r="SO492" s="286"/>
      <c r="SP492" s="286"/>
      <c r="SQ492" s="286"/>
      <c r="SR492" s="286"/>
      <c r="SS492" s="286"/>
      <c r="ST492" s="286"/>
      <c r="SU492" s="286"/>
      <c r="SV492" s="286"/>
      <c r="SW492" s="286"/>
      <c r="SX492" s="286"/>
      <c r="SY492" s="286"/>
      <c r="SZ492" s="286"/>
      <c r="TA492" s="286"/>
      <c r="TB492" s="286"/>
      <c r="TC492" s="286"/>
      <c r="TD492" s="286"/>
      <c r="TE492" s="286"/>
      <c r="TF492" s="286"/>
      <c r="TG492" s="286"/>
      <c r="TH492" s="286"/>
      <c r="TI492" s="286"/>
      <c r="TJ492" s="286"/>
      <c r="TK492" s="286"/>
      <c r="TL492" s="286"/>
      <c r="TM492" s="286"/>
      <c r="TN492" s="286"/>
      <c r="TO492" s="286"/>
      <c r="TP492" s="286"/>
      <c r="TQ492" s="286"/>
      <c r="TR492" s="286"/>
      <c r="TS492" s="286"/>
      <c r="TT492" s="286"/>
      <c r="TU492" s="286"/>
      <c r="TV492" s="286"/>
      <c r="TW492" s="286"/>
      <c r="TX492" s="286"/>
      <c r="TY492" s="286"/>
      <c r="TZ492" s="286"/>
      <c r="UA492" s="286"/>
      <c r="UB492" s="286"/>
      <c r="UC492" s="286"/>
      <c r="UD492" s="286"/>
      <c r="UE492" s="286"/>
      <c r="UF492" s="286"/>
      <c r="UG492" s="286"/>
      <c r="UH492" s="286"/>
      <c r="UI492" s="286"/>
      <c r="UJ492" s="286"/>
      <c r="UK492" s="286"/>
      <c r="UL492" s="286"/>
      <c r="UM492" s="286"/>
      <c r="UN492" s="286"/>
      <c r="UO492" s="286"/>
      <c r="UP492" s="286"/>
      <c r="UQ492" s="286"/>
      <c r="UR492" s="286"/>
      <c r="US492" s="286"/>
      <c r="UT492" s="286"/>
      <c r="UU492" s="286"/>
      <c r="UV492" s="286"/>
      <c r="UW492" s="286"/>
      <c r="UX492" s="286"/>
      <c r="UY492" s="286"/>
      <c r="UZ492" s="286"/>
      <c r="VA492" s="286"/>
      <c r="VB492" s="286"/>
      <c r="VC492" s="286"/>
      <c r="VD492" s="286"/>
      <c r="VE492" s="286"/>
      <c r="VF492" s="286"/>
      <c r="VG492" s="286"/>
      <c r="VH492" s="286"/>
      <c r="VI492" s="286"/>
      <c r="VJ492" s="286"/>
      <c r="VK492" s="286"/>
      <c r="VL492" s="286"/>
      <c r="VM492" s="286"/>
      <c r="VN492" s="286"/>
      <c r="VO492" s="286"/>
      <c r="VP492" s="286"/>
      <c r="VQ492" s="286"/>
      <c r="VR492" s="286"/>
      <c r="VS492" s="286"/>
      <c r="VT492" s="286"/>
      <c r="VU492" s="286"/>
      <c r="VV492" s="286"/>
      <c r="VW492" s="286"/>
      <c r="VX492" s="286"/>
      <c r="VY492" s="286"/>
      <c r="VZ492" s="286"/>
      <c r="WA492" s="286"/>
      <c r="WB492" s="286"/>
      <c r="WC492" s="286"/>
    </row>
    <row r="493" spans="1:601" s="285" customFormat="1" ht="15">
      <c r="A493" s="1073"/>
      <c r="B493" s="680"/>
      <c r="C493" s="669"/>
      <c r="D493" s="671"/>
      <c r="E493" s="647"/>
      <c r="F493" s="647"/>
      <c r="G493" s="674"/>
      <c r="H493" s="674"/>
      <c r="I493" s="315" t="s">
        <v>501</v>
      </c>
      <c r="J493" s="315" t="s">
        <v>393</v>
      </c>
      <c r="K493" s="405" t="s">
        <v>1088</v>
      </c>
      <c r="L493" s="315" t="s">
        <v>182</v>
      </c>
      <c r="M493" s="288">
        <v>47704777.049999997</v>
      </c>
      <c r="N493" s="288">
        <v>47704777.049999997</v>
      </c>
      <c r="O493" s="288"/>
      <c r="P493" s="292"/>
      <c r="Q493" s="288"/>
      <c r="R493" s="288"/>
      <c r="S493" s="530">
        <v>3</v>
      </c>
      <c r="BA493" s="286"/>
      <c r="BB493" s="286"/>
      <c r="BC493" s="286"/>
      <c r="BD493" s="286"/>
      <c r="BE493" s="286"/>
      <c r="BF493" s="286"/>
      <c r="BG493" s="286"/>
      <c r="BH493" s="286"/>
      <c r="BI493" s="286"/>
      <c r="BJ493" s="286"/>
      <c r="BK493" s="286"/>
      <c r="BL493" s="286"/>
      <c r="BM493" s="286"/>
      <c r="BN493" s="286"/>
      <c r="BO493" s="286"/>
      <c r="BP493" s="286"/>
      <c r="BQ493" s="286"/>
      <c r="BR493" s="286"/>
      <c r="BS493" s="286"/>
      <c r="BT493" s="286"/>
      <c r="BU493" s="286"/>
      <c r="BV493" s="286"/>
      <c r="BW493" s="286"/>
      <c r="BX493" s="286"/>
      <c r="BY493" s="286"/>
      <c r="BZ493" s="286"/>
      <c r="CA493" s="286"/>
      <c r="CB493" s="286"/>
      <c r="CC493" s="286"/>
      <c r="CD493" s="286"/>
      <c r="CE493" s="286"/>
      <c r="CF493" s="286"/>
      <c r="CG493" s="286"/>
      <c r="CH493" s="286"/>
      <c r="CI493" s="286"/>
      <c r="CJ493" s="286"/>
      <c r="CK493" s="286"/>
      <c r="CL493" s="286"/>
      <c r="CM493" s="286"/>
      <c r="CN493" s="286"/>
      <c r="CO493" s="286"/>
      <c r="CP493" s="286"/>
      <c r="CQ493" s="286"/>
      <c r="CR493" s="286"/>
      <c r="CS493" s="286"/>
      <c r="CT493" s="286"/>
      <c r="CU493" s="286"/>
      <c r="CV493" s="286"/>
      <c r="CW493" s="286"/>
      <c r="CX493" s="286"/>
      <c r="CY493" s="286"/>
      <c r="CZ493" s="286"/>
      <c r="DA493" s="286"/>
      <c r="DB493" s="286"/>
      <c r="DC493" s="286"/>
      <c r="DD493" s="286"/>
      <c r="DE493" s="286"/>
      <c r="DF493" s="286"/>
      <c r="DG493" s="286"/>
      <c r="DH493" s="286"/>
      <c r="DI493" s="286"/>
      <c r="DJ493" s="286"/>
      <c r="DK493" s="286"/>
      <c r="DL493" s="286"/>
      <c r="DM493" s="286"/>
      <c r="DN493" s="286"/>
      <c r="DO493" s="286"/>
      <c r="DP493" s="286"/>
      <c r="DQ493" s="286"/>
      <c r="DR493" s="286"/>
      <c r="DS493" s="286"/>
      <c r="DT493" s="286"/>
      <c r="DU493" s="286"/>
      <c r="DV493" s="286"/>
      <c r="DW493" s="286"/>
      <c r="DX493" s="286"/>
      <c r="DY493" s="286"/>
      <c r="DZ493" s="286"/>
      <c r="EA493" s="286"/>
      <c r="EB493" s="286"/>
      <c r="EC493" s="286"/>
      <c r="ED493" s="286"/>
      <c r="EE493" s="286"/>
      <c r="EF493" s="286"/>
      <c r="EG493" s="286"/>
      <c r="EH493" s="286"/>
      <c r="EI493" s="286"/>
      <c r="EJ493" s="286"/>
      <c r="EK493" s="286"/>
      <c r="EL493" s="286"/>
      <c r="EM493" s="286"/>
      <c r="EN493" s="286"/>
      <c r="EO493" s="286"/>
      <c r="EP493" s="286"/>
      <c r="EQ493" s="286"/>
      <c r="ER493" s="286"/>
      <c r="ES493" s="286"/>
      <c r="ET493" s="286"/>
      <c r="EU493" s="286"/>
      <c r="EV493" s="286"/>
      <c r="EW493" s="286"/>
      <c r="EX493" s="286"/>
      <c r="EY493" s="286"/>
      <c r="EZ493" s="286"/>
      <c r="FA493" s="286"/>
      <c r="FB493" s="286"/>
      <c r="FC493" s="286"/>
      <c r="FD493" s="286"/>
      <c r="FE493" s="286"/>
      <c r="FF493" s="286"/>
      <c r="FG493" s="286"/>
      <c r="FH493" s="286"/>
      <c r="FI493" s="286"/>
      <c r="FJ493" s="286"/>
      <c r="FK493" s="286"/>
      <c r="FL493" s="286"/>
      <c r="FM493" s="286"/>
      <c r="FN493" s="286"/>
      <c r="FO493" s="286"/>
      <c r="FP493" s="286"/>
      <c r="FQ493" s="286"/>
      <c r="FR493" s="286"/>
      <c r="FS493" s="286"/>
      <c r="FT493" s="286"/>
      <c r="FU493" s="286"/>
      <c r="FV493" s="286"/>
      <c r="FW493" s="286"/>
      <c r="FX493" s="286"/>
      <c r="FY493" s="286"/>
      <c r="FZ493" s="286"/>
      <c r="GA493" s="286"/>
      <c r="GB493" s="286"/>
      <c r="GC493" s="286"/>
      <c r="GD493" s="286"/>
      <c r="GE493" s="286"/>
      <c r="GF493" s="286"/>
      <c r="GG493" s="286"/>
      <c r="GH493" s="286"/>
      <c r="GI493" s="286"/>
      <c r="GJ493" s="286"/>
      <c r="GK493" s="286"/>
      <c r="GL493" s="286"/>
      <c r="GM493" s="286"/>
      <c r="GN493" s="286"/>
      <c r="GO493" s="286"/>
      <c r="GP493" s="286"/>
      <c r="GQ493" s="286"/>
      <c r="GR493" s="286"/>
      <c r="GS493" s="286"/>
      <c r="GT493" s="286"/>
      <c r="GU493" s="286"/>
      <c r="GV493" s="286"/>
      <c r="GW493" s="286"/>
      <c r="GX493" s="286"/>
      <c r="GY493" s="286"/>
      <c r="GZ493" s="286"/>
      <c r="HA493" s="286"/>
      <c r="HB493" s="286"/>
      <c r="HC493" s="286"/>
      <c r="HD493" s="286"/>
      <c r="HE493" s="286"/>
      <c r="HF493" s="286"/>
      <c r="HG493" s="286"/>
      <c r="HH493" s="286"/>
      <c r="HI493" s="286"/>
      <c r="HJ493" s="286"/>
      <c r="HK493" s="286"/>
      <c r="HL493" s="286"/>
      <c r="HM493" s="286"/>
      <c r="HN493" s="286"/>
      <c r="HO493" s="286"/>
      <c r="HP493" s="286"/>
      <c r="HQ493" s="286"/>
      <c r="HR493" s="286"/>
      <c r="HS493" s="286"/>
      <c r="HT493" s="286"/>
      <c r="HU493" s="286"/>
      <c r="HV493" s="286"/>
      <c r="HW493" s="286"/>
      <c r="HX493" s="286"/>
      <c r="HY493" s="286"/>
      <c r="HZ493" s="286"/>
      <c r="IA493" s="286"/>
      <c r="IB493" s="286"/>
      <c r="IC493" s="286"/>
      <c r="ID493" s="286"/>
      <c r="IE493" s="286"/>
      <c r="IF493" s="286"/>
      <c r="IG493" s="286"/>
      <c r="IH493" s="286"/>
      <c r="II493" s="286"/>
      <c r="IJ493" s="286"/>
      <c r="IK493" s="286"/>
      <c r="IL493" s="286"/>
      <c r="IM493" s="286"/>
      <c r="IN493" s="286"/>
      <c r="IO493" s="286"/>
      <c r="IP493" s="286"/>
      <c r="IQ493" s="286"/>
      <c r="IR493" s="286"/>
      <c r="IS493" s="286"/>
      <c r="IT493" s="286"/>
      <c r="IU493" s="286"/>
      <c r="IV493" s="286"/>
      <c r="IW493" s="286"/>
      <c r="IX493" s="286"/>
      <c r="IY493" s="286"/>
      <c r="IZ493" s="286"/>
      <c r="JA493" s="286"/>
      <c r="JB493" s="286"/>
      <c r="JC493" s="286"/>
      <c r="JD493" s="286"/>
      <c r="JE493" s="286"/>
      <c r="JF493" s="286"/>
      <c r="JG493" s="286"/>
      <c r="JH493" s="286"/>
      <c r="JI493" s="286"/>
      <c r="JJ493" s="286"/>
      <c r="JK493" s="286"/>
      <c r="JL493" s="286"/>
      <c r="JM493" s="286"/>
      <c r="JN493" s="286"/>
      <c r="JO493" s="286"/>
      <c r="JP493" s="286"/>
      <c r="JQ493" s="286"/>
      <c r="JR493" s="286"/>
      <c r="JS493" s="286"/>
      <c r="JT493" s="286"/>
      <c r="JU493" s="286"/>
      <c r="JV493" s="286"/>
      <c r="JW493" s="286"/>
      <c r="JX493" s="286"/>
      <c r="JY493" s="286"/>
      <c r="JZ493" s="286"/>
      <c r="KA493" s="286"/>
      <c r="KB493" s="286"/>
      <c r="KC493" s="286"/>
      <c r="KD493" s="286"/>
      <c r="KE493" s="286"/>
      <c r="KF493" s="286"/>
      <c r="KG493" s="286"/>
      <c r="KH493" s="286"/>
      <c r="KI493" s="286"/>
      <c r="KJ493" s="286"/>
      <c r="KK493" s="286"/>
      <c r="KL493" s="286"/>
      <c r="KM493" s="286"/>
      <c r="KN493" s="286"/>
      <c r="KO493" s="286"/>
      <c r="KP493" s="286"/>
      <c r="KQ493" s="286"/>
      <c r="KR493" s="286"/>
      <c r="KS493" s="286"/>
      <c r="KT493" s="286"/>
      <c r="KU493" s="286"/>
      <c r="KV493" s="286"/>
      <c r="KW493" s="286"/>
      <c r="KX493" s="286"/>
      <c r="KY493" s="286"/>
      <c r="KZ493" s="286"/>
      <c r="LA493" s="286"/>
      <c r="LB493" s="286"/>
      <c r="LC493" s="286"/>
      <c r="LD493" s="286"/>
      <c r="LE493" s="286"/>
      <c r="LF493" s="286"/>
      <c r="LG493" s="286"/>
      <c r="LH493" s="286"/>
      <c r="LI493" s="286"/>
      <c r="LJ493" s="286"/>
      <c r="LK493" s="286"/>
      <c r="LL493" s="286"/>
      <c r="LM493" s="286"/>
      <c r="LN493" s="286"/>
      <c r="LO493" s="286"/>
      <c r="LP493" s="286"/>
      <c r="LQ493" s="286"/>
      <c r="LR493" s="286"/>
      <c r="LS493" s="286"/>
      <c r="LT493" s="286"/>
      <c r="LU493" s="286"/>
      <c r="LV493" s="286"/>
      <c r="LW493" s="286"/>
      <c r="LX493" s="286"/>
      <c r="LY493" s="286"/>
      <c r="LZ493" s="286"/>
      <c r="MA493" s="286"/>
      <c r="MB493" s="286"/>
      <c r="MC493" s="286"/>
      <c r="MD493" s="286"/>
      <c r="ME493" s="286"/>
      <c r="MF493" s="286"/>
      <c r="MG493" s="286"/>
      <c r="MH493" s="286"/>
      <c r="MI493" s="286"/>
      <c r="MJ493" s="286"/>
      <c r="MK493" s="286"/>
      <c r="ML493" s="286"/>
      <c r="MM493" s="286"/>
      <c r="MN493" s="286"/>
      <c r="MO493" s="286"/>
      <c r="MP493" s="286"/>
      <c r="MQ493" s="286"/>
      <c r="MR493" s="286"/>
      <c r="MS493" s="286"/>
      <c r="MT493" s="286"/>
      <c r="MU493" s="286"/>
      <c r="MV493" s="286"/>
      <c r="MW493" s="286"/>
      <c r="MX493" s="286"/>
      <c r="MY493" s="286"/>
      <c r="MZ493" s="286"/>
      <c r="NA493" s="286"/>
      <c r="NB493" s="286"/>
      <c r="NC493" s="286"/>
      <c r="ND493" s="286"/>
      <c r="NE493" s="286"/>
      <c r="NF493" s="286"/>
      <c r="NG493" s="286"/>
      <c r="NH493" s="286"/>
      <c r="NI493" s="286"/>
      <c r="NJ493" s="286"/>
      <c r="NK493" s="286"/>
      <c r="NL493" s="286"/>
      <c r="NM493" s="286"/>
      <c r="NN493" s="286"/>
      <c r="NO493" s="286"/>
      <c r="NP493" s="286"/>
      <c r="NQ493" s="286"/>
      <c r="NR493" s="286"/>
      <c r="NS493" s="286"/>
      <c r="NT493" s="286"/>
      <c r="NU493" s="286"/>
      <c r="NV493" s="286"/>
      <c r="NW493" s="286"/>
      <c r="NX493" s="286"/>
      <c r="NY493" s="286"/>
      <c r="NZ493" s="286"/>
      <c r="OA493" s="286"/>
      <c r="OB493" s="286"/>
      <c r="OC493" s="286"/>
      <c r="OD493" s="286"/>
      <c r="OE493" s="286"/>
      <c r="OF493" s="286"/>
      <c r="OG493" s="286"/>
      <c r="OH493" s="286"/>
      <c r="OI493" s="286"/>
      <c r="OJ493" s="286"/>
      <c r="OK493" s="286"/>
      <c r="OL493" s="286"/>
      <c r="OM493" s="286"/>
      <c r="ON493" s="286"/>
      <c r="OO493" s="286"/>
      <c r="OP493" s="286"/>
      <c r="OQ493" s="286"/>
      <c r="OR493" s="286"/>
      <c r="OS493" s="286"/>
      <c r="OT493" s="286"/>
      <c r="OU493" s="286"/>
      <c r="OV493" s="286"/>
      <c r="OW493" s="286"/>
      <c r="OX493" s="286"/>
      <c r="OY493" s="286"/>
      <c r="OZ493" s="286"/>
      <c r="PA493" s="286"/>
      <c r="PB493" s="286"/>
      <c r="PC493" s="286"/>
      <c r="PD493" s="286"/>
      <c r="PE493" s="286"/>
      <c r="PF493" s="286"/>
      <c r="PG493" s="286"/>
      <c r="PH493" s="286"/>
      <c r="PI493" s="286"/>
      <c r="PJ493" s="286"/>
      <c r="PK493" s="286"/>
      <c r="PL493" s="286"/>
      <c r="PM493" s="286"/>
      <c r="PN493" s="286"/>
      <c r="PO493" s="286"/>
      <c r="PP493" s="286"/>
      <c r="PQ493" s="286"/>
      <c r="PR493" s="286"/>
      <c r="PS493" s="286"/>
      <c r="PT493" s="286"/>
      <c r="PU493" s="286"/>
      <c r="PV493" s="286"/>
      <c r="PW493" s="286"/>
      <c r="PX493" s="286"/>
      <c r="PY493" s="286"/>
      <c r="PZ493" s="286"/>
      <c r="QA493" s="286"/>
      <c r="QB493" s="286"/>
      <c r="QC493" s="286"/>
      <c r="QD493" s="286"/>
      <c r="QE493" s="286"/>
      <c r="QF493" s="286"/>
      <c r="QG493" s="286"/>
      <c r="QH493" s="286"/>
      <c r="QI493" s="286"/>
      <c r="QJ493" s="286"/>
      <c r="QK493" s="286"/>
      <c r="QL493" s="286"/>
      <c r="QM493" s="286"/>
      <c r="QN493" s="286"/>
      <c r="QO493" s="286"/>
      <c r="QP493" s="286"/>
      <c r="QQ493" s="286"/>
      <c r="QR493" s="286"/>
      <c r="QS493" s="286"/>
      <c r="QT493" s="286"/>
      <c r="QU493" s="286"/>
      <c r="QV493" s="286"/>
      <c r="QW493" s="286"/>
      <c r="QX493" s="286"/>
      <c r="QY493" s="286"/>
      <c r="QZ493" s="286"/>
      <c r="RA493" s="286"/>
      <c r="RB493" s="286"/>
      <c r="RC493" s="286"/>
      <c r="RD493" s="286"/>
      <c r="RE493" s="286"/>
      <c r="RF493" s="286"/>
      <c r="RG493" s="286"/>
      <c r="RH493" s="286"/>
      <c r="RI493" s="286"/>
      <c r="RJ493" s="286"/>
      <c r="RK493" s="286"/>
      <c r="RL493" s="286"/>
      <c r="RM493" s="286"/>
      <c r="RN493" s="286"/>
      <c r="RO493" s="286"/>
      <c r="RP493" s="286"/>
      <c r="RQ493" s="286"/>
      <c r="RR493" s="286"/>
      <c r="RS493" s="286"/>
      <c r="RT493" s="286"/>
      <c r="RU493" s="286"/>
      <c r="RV493" s="286"/>
      <c r="RW493" s="286"/>
      <c r="RX493" s="286"/>
      <c r="RY493" s="286"/>
      <c r="RZ493" s="286"/>
      <c r="SA493" s="286"/>
      <c r="SB493" s="286"/>
      <c r="SC493" s="286"/>
      <c r="SD493" s="286"/>
      <c r="SE493" s="286"/>
      <c r="SF493" s="286"/>
      <c r="SG493" s="286"/>
      <c r="SH493" s="286"/>
      <c r="SI493" s="286"/>
      <c r="SJ493" s="286"/>
      <c r="SK493" s="286"/>
      <c r="SL493" s="286"/>
      <c r="SM493" s="286"/>
      <c r="SN493" s="286"/>
      <c r="SO493" s="286"/>
      <c r="SP493" s="286"/>
      <c r="SQ493" s="286"/>
      <c r="SR493" s="286"/>
      <c r="SS493" s="286"/>
      <c r="ST493" s="286"/>
      <c r="SU493" s="286"/>
      <c r="SV493" s="286"/>
      <c r="SW493" s="286"/>
      <c r="SX493" s="286"/>
      <c r="SY493" s="286"/>
      <c r="SZ493" s="286"/>
      <c r="TA493" s="286"/>
      <c r="TB493" s="286"/>
      <c r="TC493" s="286"/>
      <c r="TD493" s="286"/>
      <c r="TE493" s="286"/>
      <c r="TF493" s="286"/>
      <c r="TG493" s="286"/>
      <c r="TH493" s="286"/>
      <c r="TI493" s="286"/>
      <c r="TJ493" s="286"/>
      <c r="TK493" s="286"/>
      <c r="TL493" s="286"/>
      <c r="TM493" s="286"/>
      <c r="TN493" s="286"/>
      <c r="TO493" s="286"/>
      <c r="TP493" s="286"/>
      <c r="TQ493" s="286"/>
      <c r="TR493" s="286"/>
      <c r="TS493" s="286"/>
      <c r="TT493" s="286"/>
      <c r="TU493" s="286"/>
      <c r="TV493" s="286"/>
      <c r="TW493" s="286"/>
      <c r="TX493" s="286"/>
      <c r="TY493" s="286"/>
      <c r="TZ493" s="286"/>
      <c r="UA493" s="286"/>
      <c r="UB493" s="286"/>
      <c r="UC493" s="286"/>
      <c r="UD493" s="286"/>
      <c r="UE493" s="286"/>
      <c r="UF493" s="286"/>
      <c r="UG493" s="286"/>
      <c r="UH493" s="286"/>
      <c r="UI493" s="286"/>
      <c r="UJ493" s="286"/>
      <c r="UK493" s="286"/>
      <c r="UL493" s="286"/>
      <c r="UM493" s="286"/>
      <c r="UN493" s="286"/>
      <c r="UO493" s="286"/>
      <c r="UP493" s="286"/>
      <c r="UQ493" s="286"/>
      <c r="UR493" s="286"/>
      <c r="US493" s="286"/>
      <c r="UT493" s="286"/>
      <c r="UU493" s="286"/>
      <c r="UV493" s="286"/>
      <c r="UW493" s="286"/>
      <c r="UX493" s="286"/>
      <c r="UY493" s="286"/>
      <c r="UZ493" s="286"/>
      <c r="VA493" s="286"/>
      <c r="VB493" s="286"/>
      <c r="VC493" s="286"/>
      <c r="VD493" s="286"/>
      <c r="VE493" s="286"/>
      <c r="VF493" s="286"/>
      <c r="VG493" s="286"/>
      <c r="VH493" s="286"/>
      <c r="VI493" s="286"/>
      <c r="VJ493" s="286"/>
      <c r="VK493" s="286"/>
      <c r="VL493" s="286"/>
      <c r="VM493" s="286"/>
      <c r="VN493" s="286"/>
      <c r="VO493" s="286"/>
      <c r="VP493" s="286"/>
      <c r="VQ493" s="286"/>
      <c r="VR493" s="286"/>
      <c r="VS493" s="286"/>
      <c r="VT493" s="286"/>
      <c r="VU493" s="286"/>
      <c r="VV493" s="286"/>
      <c r="VW493" s="286"/>
      <c r="VX493" s="286"/>
      <c r="VY493" s="286"/>
      <c r="VZ493" s="286"/>
      <c r="WA493" s="286"/>
      <c r="WB493" s="286"/>
      <c r="WC493" s="286"/>
    </row>
    <row r="494" spans="1:601" s="285" customFormat="1" ht="15">
      <c r="A494" s="1073"/>
      <c r="B494" s="680"/>
      <c r="C494" s="669"/>
      <c r="D494" s="671"/>
      <c r="E494" s="647"/>
      <c r="F494" s="647"/>
      <c r="G494" s="674"/>
      <c r="H494" s="674"/>
      <c r="I494" s="315" t="s">
        <v>501</v>
      </c>
      <c r="J494" s="315" t="s">
        <v>393</v>
      </c>
      <c r="K494" s="405" t="s">
        <v>1088</v>
      </c>
      <c r="L494" s="315" t="s">
        <v>183</v>
      </c>
      <c r="M494" s="288">
        <v>14067265.720000001</v>
      </c>
      <c r="N494" s="288">
        <v>14067265.720000001</v>
      </c>
      <c r="O494" s="288"/>
      <c r="P494" s="292"/>
      <c r="Q494" s="288"/>
      <c r="R494" s="288"/>
      <c r="S494" s="530">
        <v>3</v>
      </c>
      <c r="BA494" s="286"/>
      <c r="BB494" s="286"/>
      <c r="BC494" s="286"/>
      <c r="BD494" s="286"/>
      <c r="BE494" s="286"/>
      <c r="BF494" s="286"/>
      <c r="BG494" s="286"/>
      <c r="BH494" s="286"/>
      <c r="BI494" s="286"/>
      <c r="BJ494" s="286"/>
      <c r="BK494" s="286"/>
      <c r="BL494" s="286"/>
      <c r="BM494" s="286"/>
      <c r="BN494" s="286"/>
      <c r="BO494" s="286"/>
      <c r="BP494" s="286"/>
      <c r="BQ494" s="286"/>
      <c r="BR494" s="286"/>
      <c r="BS494" s="286"/>
      <c r="BT494" s="286"/>
      <c r="BU494" s="286"/>
      <c r="BV494" s="286"/>
      <c r="BW494" s="286"/>
      <c r="BX494" s="286"/>
      <c r="BY494" s="286"/>
      <c r="BZ494" s="286"/>
      <c r="CA494" s="286"/>
      <c r="CB494" s="286"/>
      <c r="CC494" s="286"/>
      <c r="CD494" s="286"/>
      <c r="CE494" s="286"/>
      <c r="CF494" s="286"/>
      <c r="CG494" s="286"/>
      <c r="CH494" s="286"/>
      <c r="CI494" s="286"/>
      <c r="CJ494" s="286"/>
      <c r="CK494" s="286"/>
      <c r="CL494" s="286"/>
      <c r="CM494" s="286"/>
      <c r="CN494" s="286"/>
      <c r="CO494" s="286"/>
      <c r="CP494" s="286"/>
      <c r="CQ494" s="286"/>
      <c r="CR494" s="286"/>
      <c r="CS494" s="286"/>
      <c r="CT494" s="286"/>
      <c r="CU494" s="286"/>
      <c r="CV494" s="286"/>
      <c r="CW494" s="286"/>
      <c r="CX494" s="286"/>
      <c r="CY494" s="286"/>
      <c r="CZ494" s="286"/>
      <c r="DA494" s="286"/>
      <c r="DB494" s="286"/>
      <c r="DC494" s="286"/>
      <c r="DD494" s="286"/>
      <c r="DE494" s="286"/>
      <c r="DF494" s="286"/>
      <c r="DG494" s="286"/>
      <c r="DH494" s="286"/>
      <c r="DI494" s="286"/>
      <c r="DJ494" s="286"/>
      <c r="DK494" s="286"/>
      <c r="DL494" s="286"/>
      <c r="DM494" s="286"/>
      <c r="DN494" s="286"/>
      <c r="DO494" s="286"/>
      <c r="DP494" s="286"/>
      <c r="DQ494" s="286"/>
      <c r="DR494" s="286"/>
      <c r="DS494" s="286"/>
      <c r="DT494" s="286"/>
      <c r="DU494" s="286"/>
      <c r="DV494" s="286"/>
      <c r="DW494" s="286"/>
      <c r="DX494" s="286"/>
      <c r="DY494" s="286"/>
      <c r="DZ494" s="286"/>
      <c r="EA494" s="286"/>
      <c r="EB494" s="286"/>
      <c r="EC494" s="286"/>
      <c r="ED494" s="286"/>
      <c r="EE494" s="286"/>
      <c r="EF494" s="286"/>
      <c r="EG494" s="286"/>
      <c r="EH494" s="286"/>
      <c r="EI494" s="286"/>
      <c r="EJ494" s="286"/>
      <c r="EK494" s="286"/>
      <c r="EL494" s="286"/>
      <c r="EM494" s="286"/>
      <c r="EN494" s="286"/>
      <c r="EO494" s="286"/>
      <c r="EP494" s="286"/>
      <c r="EQ494" s="286"/>
      <c r="ER494" s="286"/>
      <c r="ES494" s="286"/>
      <c r="ET494" s="286"/>
      <c r="EU494" s="286"/>
      <c r="EV494" s="286"/>
      <c r="EW494" s="286"/>
      <c r="EX494" s="286"/>
      <c r="EY494" s="286"/>
      <c r="EZ494" s="286"/>
      <c r="FA494" s="286"/>
      <c r="FB494" s="286"/>
      <c r="FC494" s="286"/>
      <c r="FD494" s="286"/>
      <c r="FE494" s="286"/>
      <c r="FF494" s="286"/>
      <c r="FG494" s="286"/>
      <c r="FH494" s="286"/>
      <c r="FI494" s="286"/>
      <c r="FJ494" s="286"/>
      <c r="FK494" s="286"/>
      <c r="FL494" s="286"/>
      <c r="FM494" s="286"/>
      <c r="FN494" s="286"/>
      <c r="FO494" s="286"/>
      <c r="FP494" s="286"/>
      <c r="FQ494" s="286"/>
      <c r="FR494" s="286"/>
      <c r="FS494" s="286"/>
      <c r="FT494" s="286"/>
      <c r="FU494" s="286"/>
      <c r="FV494" s="286"/>
      <c r="FW494" s="286"/>
      <c r="FX494" s="286"/>
      <c r="FY494" s="286"/>
      <c r="FZ494" s="286"/>
      <c r="GA494" s="286"/>
      <c r="GB494" s="286"/>
      <c r="GC494" s="286"/>
      <c r="GD494" s="286"/>
      <c r="GE494" s="286"/>
      <c r="GF494" s="286"/>
      <c r="GG494" s="286"/>
      <c r="GH494" s="286"/>
      <c r="GI494" s="286"/>
      <c r="GJ494" s="286"/>
      <c r="GK494" s="286"/>
      <c r="GL494" s="286"/>
      <c r="GM494" s="286"/>
      <c r="GN494" s="286"/>
      <c r="GO494" s="286"/>
      <c r="GP494" s="286"/>
      <c r="GQ494" s="286"/>
      <c r="GR494" s="286"/>
      <c r="GS494" s="286"/>
      <c r="GT494" s="286"/>
      <c r="GU494" s="286"/>
      <c r="GV494" s="286"/>
      <c r="GW494" s="286"/>
      <c r="GX494" s="286"/>
      <c r="GY494" s="286"/>
      <c r="GZ494" s="286"/>
      <c r="HA494" s="286"/>
      <c r="HB494" s="286"/>
      <c r="HC494" s="286"/>
      <c r="HD494" s="286"/>
      <c r="HE494" s="286"/>
      <c r="HF494" s="286"/>
      <c r="HG494" s="286"/>
      <c r="HH494" s="286"/>
      <c r="HI494" s="286"/>
      <c r="HJ494" s="286"/>
      <c r="HK494" s="286"/>
      <c r="HL494" s="286"/>
      <c r="HM494" s="286"/>
      <c r="HN494" s="286"/>
      <c r="HO494" s="286"/>
      <c r="HP494" s="286"/>
      <c r="HQ494" s="286"/>
      <c r="HR494" s="286"/>
      <c r="HS494" s="286"/>
      <c r="HT494" s="286"/>
      <c r="HU494" s="286"/>
      <c r="HV494" s="286"/>
      <c r="HW494" s="286"/>
      <c r="HX494" s="286"/>
      <c r="HY494" s="286"/>
      <c r="HZ494" s="286"/>
      <c r="IA494" s="286"/>
      <c r="IB494" s="286"/>
      <c r="IC494" s="286"/>
      <c r="ID494" s="286"/>
      <c r="IE494" s="286"/>
      <c r="IF494" s="286"/>
      <c r="IG494" s="286"/>
      <c r="IH494" s="286"/>
      <c r="II494" s="286"/>
      <c r="IJ494" s="286"/>
      <c r="IK494" s="286"/>
      <c r="IL494" s="286"/>
      <c r="IM494" s="286"/>
      <c r="IN494" s="286"/>
      <c r="IO494" s="286"/>
      <c r="IP494" s="286"/>
      <c r="IQ494" s="286"/>
      <c r="IR494" s="286"/>
      <c r="IS494" s="286"/>
      <c r="IT494" s="286"/>
      <c r="IU494" s="286"/>
      <c r="IV494" s="286"/>
      <c r="IW494" s="286"/>
      <c r="IX494" s="286"/>
      <c r="IY494" s="286"/>
      <c r="IZ494" s="286"/>
      <c r="JA494" s="286"/>
      <c r="JB494" s="286"/>
      <c r="JC494" s="286"/>
      <c r="JD494" s="286"/>
      <c r="JE494" s="286"/>
      <c r="JF494" s="286"/>
      <c r="JG494" s="286"/>
      <c r="JH494" s="286"/>
      <c r="JI494" s="286"/>
      <c r="JJ494" s="286"/>
      <c r="JK494" s="286"/>
      <c r="JL494" s="286"/>
      <c r="JM494" s="286"/>
      <c r="JN494" s="286"/>
      <c r="JO494" s="286"/>
      <c r="JP494" s="286"/>
      <c r="JQ494" s="286"/>
      <c r="JR494" s="286"/>
      <c r="JS494" s="286"/>
      <c r="JT494" s="286"/>
      <c r="JU494" s="286"/>
      <c r="JV494" s="286"/>
      <c r="JW494" s="286"/>
      <c r="JX494" s="286"/>
      <c r="JY494" s="286"/>
      <c r="JZ494" s="286"/>
      <c r="KA494" s="286"/>
      <c r="KB494" s="286"/>
      <c r="KC494" s="286"/>
      <c r="KD494" s="286"/>
      <c r="KE494" s="286"/>
      <c r="KF494" s="286"/>
      <c r="KG494" s="286"/>
      <c r="KH494" s="286"/>
      <c r="KI494" s="286"/>
      <c r="KJ494" s="286"/>
      <c r="KK494" s="286"/>
      <c r="KL494" s="286"/>
      <c r="KM494" s="286"/>
      <c r="KN494" s="286"/>
      <c r="KO494" s="286"/>
      <c r="KP494" s="286"/>
      <c r="KQ494" s="286"/>
      <c r="KR494" s="286"/>
      <c r="KS494" s="286"/>
      <c r="KT494" s="286"/>
      <c r="KU494" s="286"/>
      <c r="KV494" s="286"/>
      <c r="KW494" s="286"/>
      <c r="KX494" s="286"/>
      <c r="KY494" s="286"/>
      <c r="KZ494" s="286"/>
      <c r="LA494" s="286"/>
      <c r="LB494" s="286"/>
      <c r="LC494" s="286"/>
      <c r="LD494" s="286"/>
      <c r="LE494" s="286"/>
      <c r="LF494" s="286"/>
      <c r="LG494" s="286"/>
      <c r="LH494" s="286"/>
      <c r="LI494" s="286"/>
      <c r="LJ494" s="286"/>
      <c r="LK494" s="286"/>
      <c r="LL494" s="286"/>
      <c r="LM494" s="286"/>
      <c r="LN494" s="286"/>
      <c r="LO494" s="286"/>
      <c r="LP494" s="286"/>
      <c r="LQ494" s="286"/>
      <c r="LR494" s="286"/>
      <c r="LS494" s="286"/>
      <c r="LT494" s="286"/>
      <c r="LU494" s="286"/>
      <c r="LV494" s="286"/>
      <c r="LW494" s="286"/>
      <c r="LX494" s="286"/>
      <c r="LY494" s="286"/>
      <c r="LZ494" s="286"/>
      <c r="MA494" s="286"/>
      <c r="MB494" s="286"/>
      <c r="MC494" s="286"/>
      <c r="MD494" s="286"/>
      <c r="ME494" s="286"/>
      <c r="MF494" s="286"/>
      <c r="MG494" s="286"/>
      <c r="MH494" s="286"/>
      <c r="MI494" s="286"/>
      <c r="MJ494" s="286"/>
      <c r="MK494" s="286"/>
      <c r="ML494" s="286"/>
      <c r="MM494" s="286"/>
      <c r="MN494" s="286"/>
      <c r="MO494" s="286"/>
      <c r="MP494" s="286"/>
      <c r="MQ494" s="286"/>
      <c r="MR494" s="286"/>
      <c r="MS494" s="286"/>
      <c r="MT494" s="286"/>
      <c r="MU494" s="286"/>
      <c r="MV494" s="286"/>
      <c r="MW494" s="286"/>
      <c r="MX494" s="286"/>
      <c r="MY494" s="286"/>
      <c r="MZ494" s="286"/>
      <c r="NA494" s="286"/>
      <c r="NB494" s="286"/>
      <c r="NC494" s="286"/>
      <c r="ND494" s="286"/>
      <c r="NE494" s="286"/>
      <c r="NF494" s="286"/>
      <c r="NG494" s="286"/>
      <c r="NH494" s="286"/>
      <c r="NI494" s="286"/>
      <c r="NJ494" s="286"/>
      <c r="NK494" s="286"/>
      <c r="NL494" s="286"/>
      <c r="NM494" s="286"/>
      <c r="NN494" s="286"/>
      <c r="NO494" s="286"/>
      <c r="NP494" s="286"/>
      <c r="NQ494" s="286"/>
      <c r="NR494" s="286"/>
      <c r="NS494" s="286"/>
      <c r="NT494" s="286"/>
      <c r="NU494" s="286"/>
      <c r="NV494" s="286"/>
      <c r="NW494" s="286"/>
      <c r="NX494" s="286"/>
      <c r="NY494" s="286"/>
      <c r="NZ494" s="286"/>
      <c r="OA494" s="286"/>
      <c r="OB494" s="286"/>
      <c r="OC494" s="286"/>
      <c r="OD494" s="286"/>
      <c r="OE494" s="286"/>
      <c r="OF494" s="286"/>
      <c r="OG494" s="286"/>
      <c r="OH494" s="286"/>
      <c r="OI494" s="286"/>
      <c r="OJ494" s="286"/>
      <c r="OK494" s="286"/>
      <c r="OL494" s="286"/>
      <c r="OM494" s="286"/>
      <c r="ON494" s="286"/>
      <c r="OO494" s="286"/>
      <c r="OP494" s="286"/>
      <c r="OQ494" s="286"/>
      <c r="OR494" s="286"/>
      <c r="OS494" s="286"/>
      <c r="OT494" s="286"/>
      <c r="OU494" s="286"/>
      <c r="OV494" s="286"/>
      <c r="OW494" s="286"/>
      <c r="OX494" s="286"/>
      <c r="OY494" s="286"/>
      <c r="OZ494" s="286"/>
      <c r="PA494" s="286"/>
      <c r="PB494" s="286"/>
      <c r="PC494" s="286"/>
      <c r="PD494" s="286"/>
      <c r="PE494" s="286"/>
      <c r="PF494" s="286"/>
      <c r="PG494" s="286"/>
      <c r="PH494" s="286"/>
      <c r="PI494" s="286"/>
      <c r="PJ494" s="286"/>
      <c r="PK494" s="286"/>
      <c r="PL494" s="286"/>
      <c r="PM494" s="286"/>
      <c r="PN494" s="286"/>
      <c r="PO494" s="286"/>
      <c r="PP494" s="286"/>
      <c r="PQ494" s="286"/>
      <c r="PR494" s="286"/>
      <c r="PS494" s="286"/>
      <c r="PT494" s="286"/>
      <c r="PU494" s="286"/>
      <c r="PV494" s="286"/>
      <c r="PW494" s="286"/>
      <c r="PX494" s="286"/>
      <c r="PY494" s="286"/>
      <c r="PZ494" s="286"/>
      <c r="QA494" s="286"/>
      <c r="QB494" s="286"/>
      <c r="QC494" s="286"/>
      <c r="QD494" s="286"/>
      <c r="QE494" s="286"/>
      <c r="QF494" s="286"/>
      <c r="QG494" s="286"/>
      <c r="QH494" s="286"/>
      <c r="QI494" s="286"/>
      <c r="QJ494" s="286"/>
      <c r="QK494" s="286"/>
      <c r="QL494" s="286"/>
      <c r="QM494" s="286"/>
      <c r="QN494" s="286"/>
      <c r="QO494" s="286"/>
      <c r="QP494" s="286"/>
      <c r="QQ494" s="286"/>
      <c r="QR494" s="286"/>
      <c r="QS494" s="286"/>
      <c r="QT494" s="286"/>
      <c r="QU494" s="286"/>
      <c r="QV494" s="286"/>
      <c r="QW494" s="286"/>
      <c r="QX494" s="286"/>
      <c r="QY494" s="286"/>
      <c r="QZ494" s="286"/>
      <c r="RA494" s="286"/>
      <c r="RB494" s="286"/>
      <c r="RC494" s="286"/>
      <c r="RD494" s="286"/>
      <c r="RE494" s="286"/>
      <c r="RF494" s="286"/>
      <c r="RG494" s="286"/>
      <c r="RH494" s="286"/>
      <c r="RI494" s="286"/>
      <c r="RJ494" s="286"/>
      <c r="RK494" s="286"/>
      <c r="RL494" s="286"/>
      <c r="RM494" s="286"/>
      <c r="RN494" s="286"/>
      <c r="RO494" s="286"/>
      <c r="RP494" s="286"/>
      <c r="RQ494" s="286"/>
      <c r="RR494" s="286"/>
      <c r="RS494" s="286"/>
      <c r="RT494" s="286"/>
      <c r="RU494" s="286"/>
      <c r="RV494" s="286"/>
      <c r="RW494" s="286"/>
      <c r="RX494" s="286"/>
      <c r="RY494" s="286"/>
      <c r="RZ494" s="286"/>
      <c r="SA494" s="286"/>
      <c r="SB494" s="286"/>
      <c r="SC494" s="286"/>
      <c r="SD494" s="286"/>
      <c r="SE494" s="286"/>
      <c r="SF494" s="286"/>
      <c r="SG494" s="286"/>
      <c r="SH494" s="286"/>
      <c r="SI494" s="286"/>
      <c r="SJ494" s="286"/>
      <c r="SK494" s="286"/>
      <c r="SL494" s="286"/>
      <c r="SM494" s="286"/>
      <c r="SN494" s="286"/>
      <c r="SO494" s="286"/>
      <c r="SP494" s="286"/>
      <c r="SQ494" s="286"/>
      <c r="SR494" s="286"/>
      <c r="SS494" s="286"/>
      <c r="ST494" s="286"/>
      <c r="SU494" s="286"/>
      <c r="SV494" s="286"/>
      <c r="SW494" s="286"/>
      <c r="SX494" s="286"/>
      <c r="SY494" s="286"/>
      <c r="SZ494" s="286"/>
      <c r="TA494" s="286"/>
      <c r="TB494" s="286"/>
      <c r="TC494" s="286"/>
      <c r="TD494" s="286"/>
      <c r="TE494" s="286"/>
      <c r="TF494" s="286"/>
      <c r="TG494" s="286"/>
      <c r="TH494" s="286"/>
      <c r="TI494" s="286"/>
      <c r="TJ494" s="286"/>
      <c r="TK494" s="286"/>
      <c r="TL494" s="286"/>
      <c r="TM494" s="286"/>
      <c r="TN494" s="286"/>
      <c r="TO494" s="286"/>
      <c r="TP494" s="286"/>
      <c r="TQ494" s="286"/>
      <c r="TR494" s="286"/>
      <c r="TS494" s="286"/>
      <c r="TT494" s="286"/>
      <c r="TU494" s="286"/>
      <c r="TV494" s="286"/>
      <c r="TW494" s="286"/>
      <c r="TX494" s="286"/>
      <c r="TY494" s="286"/>
      <c r="TZ494" s="286"/>
      <c r="UA494" s="286"/>
      <c r="UB494" s="286"/>
      <c r="UC494" s="286"/>
      <c r="UD494" s="286"/>
      <c r="UE494" s="286"/>
      <c r="UF494" s="286"/>
      <c r="UG494" s="286"/>
      <c r="UH494" s="286"/>
      <c r="UI494" s="286"/>
      <c r="UJ494" s="286"/>
      <c r="UK494" s="286"/>
      <c r="UL494" s="286"/>
      <c r="UM494" s="286"/>
      <c r="UN494" s="286"/>
      <c r="UO494" s="286"/>
      <c r="UP494" s="286"/>
      <c r="UQ494" s="286"/>
      <c r="UR494" s="286"/>
      <c r="US494" s="286"/>
      <c r="UT494" s="286"/>
      <c r="UU494" s="286"/>
      <c r="UV494" s="286"/>
      <c r="UW494" s="286"/>
      <c r="UX494" s="286"/>
      <c r="UY494" s="286"/>
      <c r="UZ494" s="286"/>
      <c r="VA494" s="286"/>
      <c r="VB494" s="286"/>
      <c r="VC494" s="286"/>
      <c r="VD494" s="286"/>
      <c r="VE494" s="286"/>
      <c r="VF494" s="286"/>
      <c r="VG494" s="286"/>
      <c r="VH494" s="286"/>
      <c r="VI494" s="286"/>
      <c r="VJ494" s="286"/>
      <c r="VK494" s="286"/>
      <c r="VL494" s="286"/>
      <c r="VM494" s="286"/>
      <c r="VN494" s="286"/>
      <c r="VO494" s="286"/>
      <c r="VP494" s="286"/>
      <c r="VQ494" s="286"/>
      <c r="VR494" s="286"/>
      <c r="VS494" s="286"/>
      <c r="VT494" s="286"/>
      <c r="VU494" s="286"/>
      <c r="VV494" s="286"/>
      <c r="VW494" s="286"/>
      <c r="VX494" s="286"/>
      <c r="VY494" s="286"/>
      <c r="VZ494" s="286"/>
      <c r="WA494" s="286"/>
      <c r="WB494" s="286"/>
      <c r="WC494" s="286"/>
    </row>
    <row r="495" spans="1:601" s="285" customFormat="1" ht="18.75" customHeight="1">
      <c r="A495" s="1073"/>
      <c r="B495" s="680"/>
      <c r="C495" s="669"/>
      <c r="D495" s="671"/>
      <c r="E495" s="647"/>
      <c r="F495" s="647"/>
      <c r="G495" s="674"/>
      <c r="H495" s="674"/>
      <c r="I495" s="315" t="s">
        <v>501</v>
      </c>
      <c r="J495" s="315" t="s">
        <v>393</v>
      </c>
      <c r="K495" s="405" t="s">
        <v>1088</v>
      </c>
      <c r="L495" s="315" t="s">
        <v>946</v>
      </c>
      <c r="M495" s="288">
        <v>33509.519999999997</v>
      </c>
      <c r="N495" s="288">
        <v>33509.519999999997</v>
      </c>
      <c r="O495" s="288"/>
      <c r="P495" s="292"/>
      <c r="Q495" s="288"/>
      <c r="R495" s="288"/>
      <c r="S495" s="530">
        <v>3</v>
      </c>
      <c r="BA495" s="286"/>
      <c r="BB495" s="286"/>
      <c r="BC495" s="286"/>
      <c r="BD495" s="286"/>
      <c r="BE495" s="286"/>
      <c r="BF495" s="286"/>
      <c r="BG495" s="286"/>
      <c r="BH495" s="286"/>
      <c r="BI495" s="286"/>
      <c r="BJ495" s="286"/>
      <c r="BK495" s="286"/>
      <c r="BL495" s="286"/>
      <c r="BM495" s="286"/>
      <c r="BN495" s="286"/>
      <c r="BO495" s="286"/>
      <c r="BP495" s="286"/>
      <c r="BQ495" s="286"/>
      <c r="BR495" s="286"/>
      <c r="BS495" s="286"/>
      <c r="BT495" s="286"/>
      <c r="BU495" s="286"/>
      <c r="BV495" s="286"/>
      <c r="BW495" s="286"/>
      <c r="BX495" s="286"/>
      <c r="BY495" s="286"/>
      <c r="BZ495" s="286"/>
      <c r="CA495" s="286"/>
      <c r="CB495" s="286"/>
      <c r="CC495" s="286"/>
      <c r="CD495" s="286"/>
      <c r="CE495" s="286"/>
      <c r="CF495" s="286"/>
      <c r="CG495" s="286"/>
      <c r="CH495" s="286"/>
      <c r="CI495" s="286"/>
      <c r="CJ495" s="286"/>
      <c r="CK495" s="286"/>
      <c r="CL495" s="286"/>
      <c r="CM495" s="286"/>
      <c r="CN495" s="286"/>
      <c r="CO495" s="286"/>
      <c r="CP495" s="286"/>
      <c r="CQ495" s="286"/>
      <c r="CR495" s="286"/>
      <c r="CS495" s="286"/>
      <c r="CT495" s="286"/>
      <c r="CU495" s="286"/>
      <c r="CV495" s="286"/>
      <c r="CW495" s="286"/>
      <c r="CX495" s="286"/>
      <c r="CY495" s="286"/>
      <c r="CZ495" s="286"/>
      <c r="DA495" s="286"/>
      <c r="DB495" s="286"/>
      <c r="DC495" s="286"/>
      <c r="DD495" s="286"/>
      <c r="DE495" s="286"/>
      <c r="DF495" s="286"/>
      <c r="DG495" s="286"/>
      <c r="DH495" s="286"/>
      <c r="DI495" s="286"/>
      <c r="DJ495" s="286"/>
      <c r="DK495" s="286"/>
      <c r="DL495" s="286"/>
      <c r="DM495" s="286"/>
      <c r="DN495" s="286"/>
      <c r="DO495" s="286"/>
      <c r="DP495" s="286"/>
      <c r="DQ495" s="286"/>
      <c r="DR495" s="286"/>
      <c r="DS495" s="286"/>
      <c r="DT495" s="286"/>
      <c r="DU495" s="286"/>
      <c r="DV495" s="286"/>
      <c r="DW495" s="286"/>
      <c r="DX495" s="286"/>
      <c r="DY495" s="286"/>
      <c r="DZ495" s="286"/>
      <c r="EA495" s="286"/>
      <c r="EB495" s="286"/>
      <c r="EC495" s="286"/>
      <c r="ED495" s="286"/>
      <c r="EE495" s="286"/>
      <c r="EF495" s="286"/>
      <c r="EG495" s="286"/>
      <c r="EH495" s="286"/>
      <c r="EI495" s="286"/>
      <c r="EJ495" s="286"/>
      <c r="EK495" s="286"/>
      <c r="EL495" s="286"/>
      <c r="EM495" s="286"/>
      <c r="EN495" s="286"/>
      <c r="EO495" s="286"/>
      <c r="EP495" s="286"/>
      <c r="EQ495" s="286"/>
      <c r="ER495" s="286"/>
      <c r="ES495" s="286"/>
      <c r="ET495" s="286"/>
      <c r="EU495" s="286"/>
      <c r="EV495" s="286"/>
      <c r="EW495" s="286"/>
      <c r="EX495" s="286"/>
      <c r="EY495" s="286"/>
      <c r="EZ495" s="286"/>
      <c r="FA495" s="286"/>
      <c r="FB495" s="286"/>
      <c r="FC495" s="286"/>
      <c r="FD495" s="286"/>
      <c r="FE495" s="286"/>
      <c r="FF495" s="286"/>
      <c r="FG495" s="286"/>
      <c r="FH495" s="286"/>
      <c r="FI495" s="286"/>
      <c r="FJ495" s="286"/>
      <c r="FK495" s="286"/>
      <c r="FL495" s="286"/>
      <c r="FM495" s="286"/>
      <c r="FN495" s="286"/>
      <c r="FO495" s="286"/>
      <c r="FP495" s="286"/>
      <c r="FQ495" s="286"/>
      <c r="FR495" s="286"/>
      <c r="FS495" s="286"/>
      <c r="FT495" s="286"/>
      <c r="FU495" s="286"/>
      <c r="FV495" s="286"/>
      <c r="FW495" s="286"/>
      <c r="FX495" s="286"/>
      <c r="FY495" s="286"/>
      <c r="FZ495" s="286"/>
      <c r="GA495" s="286"/>
      <c r="GB495" s="286"/>
      <c r="GC495" s="286"/>
      <c r="GD495" s="286"/>
      <c r="GE495" s="286"/>
      <c r="GF495" s="286"/>
      <c r="GG495" s="286"/>
      <c r="GH495" s="286"/>
      <c r="GI495" s="286"/>
      <c r="GJ495" s="286"/>
      <c r="GK495" s="286"/>
      <c r="GL495" s="286"/>
      <c r="GM495" s="286"/>
      <c r="GN495" s="286"/>
      <c r="GO495" s="286"/>
      <c r="GP495" s="286"/>
      <c r="GQ495" s="286"/>
      <c r="GR495" s="286"/>
      <c r="GS495" s="286"/>
      <c r="GT495" s="286"/>
      <c r="GU495" s="286"/>
      <c r="GV495" s="286"/>
      <c r="GW495" s="286"/>
      <c r="GX495" s="286"/>
      <c r="GY495" s="286"/>
      <c r="GZ495" s="286"/>
      <c r="HA495" s="286"/>
      <c r="HB495" s="286"/>
      <c r="HC495" s="286"/>
      <c r="HD495" s="286"/>
      <c r="HE495" s="286"/>
      <c r="HF495" s="286"/>
      <c r="HG495" s="286"/>
      <c r="HH495" s="286"/>
      <c r="HI495" s="286"/>
      <c r="HJ495" s="286"/>
      <c r="HK495" s="286"/>
      <c r="HL495" s="286"/>
      <c r="HM495" s="286"/>
      <c r="HN495" s="286"/>
      <c r="HO495" s="286"/>
      <c r="HP495" s="286"/>
      <c r="HQ495" s="286"/>
      <c r="HR495" s="286"/>
      <c r="HS495" s="286"/>
      <c r="HT495" s="286"/>
      <c r="HU495" s="286"/>
      <c r="HV495" s="286"/>
      <c r="HW495" s="286"/>
      <c r="HX495" s="286"/>
      <c r="HY495" s="286"/>
      <c r="HZ495" s="286"/>
      <c r="IA495" s="286"/>
      <c r="IB495" s="286"/>
      <c r="IC495" s="286"/>
      <c r="ID495" s="286"/>
      <c r="IE495" s="286"/>
      <c r="IF495" s="286"/>
      <c r="IG495" s="286"/>
      <c r="IH495" s="286"/>
      <c r="II495" s="286"/>
      <c r="IJ495" s="286"/>
      <c r="IK495" s="286"/>
      <c r="IL495" s="286"/>
      <c r="IM495" s="286"/>
      <c r="IN495" s="286"/>
      <c r="IO495" s="286"/>
      <c r="IP495" s="286"/>
      <c r="IQ495" s="286"/>
      <c r="IR495" s="286"/>
      <c r="IS495" s="286"/>
      <c r="IT495" s="286"/>
      <c r="IU495" s="286"/>
      <c r="IV495" s="286"/>
      <c r="IW495" s="286"/>
      <c r="IX495" s="286"/>
      <c r="IY495" s="286"/>
      <c r="IZ495" s="286"/>
      <c r="JA495" s="286"/>
      <c r="JB495" s="286"/>
      <c r="JC495" s="286"/>
      <c r="JD495" s="286"/>
      <c r="JE495" s="286"/>
      <c r="JF495" s="286"/>
      <c r="JG495" s="286"/>
      <c r="JH495" s="286"/>
      <c r="JI495" s="286"/>
      <c r="JJ495" s="286"/>
      <c r="JK495" s="286"/>
      <c r="JL495" s="286"/>
      <c r="JM495" s="286"/>
      <c r="JN495" s="286"/>
      <c r="JO495" s="286"/>
      <c r="JP495" s="286"/>
      <c r="JQ495" s="286"/>
      <c r="JR495" s="286"/>
      <c r="JS495" s="286"/>
      <c r="JT495" s="286"/>
      <c r="JU495" s="286"/>
      <c r="JV495" s="286"/>
      <c r="JW495" s="286"/>
      <c r="JX495" s="286"/>
      <c r="JY495" s="286"/>
      <c r="JZ495" s="286"/>
      <c r="KA495" s="286"/>
      <c r="KB495" s="286"/>
      <c r="KC495" s="286"/>
      <c r="KD495" s="286"/>
      <c r="KE495" s="286"/>
      <c r="KF495" s="286"/>
      <c r="KG495" s="286"/>
      <c r="KH495" s="286"/>
      <c r="KI495" s="286"/>
      <c r="KJ495" s="286"/>
      <c r="KK495" s="286"/>
      <c r="KL495" s="286"/>
      <c r="KM495" s="286"/>
      <c r="KN495" s="286"/>
      <c r="KO495" s="286"/>
      <c r="KP495" s="286"/>
      <c r="KQ495" s="286"/>
      <c r="KR495" s="286"/>
      <c r="KS495" s="286"/>
      <c r="KT495" s="286"/>
      <c r="KU495" s="286"/>
      <c r="KV495" s="286"/>
      <c r="KW495" s="286"/>
      <c r="KX495" s="286"/>
      <c r="KY495" s="286"/>
      <c r="KZ495" s="286"/>
      <c r="LA495" s="286"/>
      <c r="LB495" s="286"/>
      <c r="LC495" s="286"/>
      <c r="LD495" s="286"/>
      <c r="LE495" s="286"/>
      <c r="LF495" s="286"/>
      <c r="LG495" s="286"/>
      <c r="LH495" s="286"/>
      <c r="LI495" s="286"/>
      <c r="LJ495" s="286"/>
      <c r="LK495" s="286"/>
      <c r="LL495" s="286"/>
      <c r="LM495" s="286"/>
      <c r="LN495" s="286"/>
      <c r="LO495" s="286"/>
      <c r="LP495" s="286"/>
      <c r="LQ495" s="286"/>
      <c r="LR495" s="286"/>
      <c r="LS495" s="286"/>
      <c r="LT495" s="286"/>
      <c r="LU495" s="286"/>
      <c r="LV495" s="286"/>
      <c r="LW495" s="286"/>
      <c r="LX495" s="286"/>
      <c r="LY495" s="286"/>
      <c r="LZ495" s="286"/>
      <c r="MA495" s="286"/>
      <c r="MB495" s="286"/>
      <c r="MC495" s="286"/>
      <c r="MD495" s="286"/>
      <c r="ME495" s="286"/>
      <c r="MF495" s="286"/>
      <c r="MG495" s="286"/>
      <c r="MH495" s="286"/>
      <c r="MI495" s="286"/>
      <c r="MJ495" s="286"/>
      <c r="MK495" s="286"/>
      <c r="ML495" s="286"/>
      <c r="MM495" s="286"/>
      <c r="MN495" s="286"/>
      <c r="MO495" s="286"/>
      <c r="MP495" s="286"/>
      <c r="MQ495" s="286"/>
      <c r="MR495" s="286"/>
      <c r="MS495" s="286"/>
      <c r="MT495" s="286"/>
      <c r="MU495" s="286"/>
      <c r="MV495" s="286"/>
      <c r="MW495" s="286"/>
      <c r="MX495" s="286"/>
      <c r="MY495" s="286"/>
      <c r="MZ495" s="286"/>
      <c r="NA495" s="286"/>
      <c r="NB495" s="286"/>
      <c r="NC495" s="286"/>
      <c r="ND495" s="286"/>
      <c r="NE495" s="286"/>
      <c r="NF495" s="286"/>
      <c r="NG495" s="286"/>
      <c r="NH495" s="286"/>
      <c r="NI495" s="286"/>
      <c r="NJ495" s="286"/>
      <c r="NK495" s="286"/>
      <c r="NL495" s="286"/>
      <c r="NM495" s="286"/>
      <c r="NN495" s="286"/>
      <c r="NO495" s="286"/>
      <c r="NP495" s="286"/>
      <c r="NQ495" s="286"/>
      <c r="NR495" s="286"/>
      <c r="NS495" s="286"/>
      <c r="NT495" s="286"/>
      <c r="NU495" s="286"/>
      <c r="NV495" s="286"/>
      <c r="NW495" s="286"/>
      <c r="NX495" s="286"/>
      <c r="NY495" s="286"/>
      <c r="NZ495" s="286"/>
      <c r="OA495" s="286"/>
      <c r="OB495" s="286"/>
      <c r="OC495" s="286"/>
      <c r="OD495" s="286"/>
      <c r="OE495" s="286"/>
      <c r="OF495" s="286"/>
      <c r="OG495" s="286"/>
      <c r="OH495" s="286"/>
      <c r="OI495" s="286"/>
      <c r="OJ495" s="286"/>
      <c r="OK495" s="286"/>
      <c r="OL495" s="286"/>
      <c r="OM495" s="286"/>
      <c r="ON495" s="286"/>
      <c r="OO495" s="286"/>
      <c r="OP495" s="286"/>
      <c r="OQ495" s="286"/>
      <c r="OR495" s="286"/>
      <c r="OS495" s="286"/>
      <c r="OT495" s="286"/>
      <c r="OU495" s="286"/>
      <c r="OV495" s="286"/>
      <c r="OW495" s="286"/>
      <c r="OX495" s="286"/>
      <c r="OY495" s="286"/>
      <c r="OZ495" s="286"/>
      <c r="PA495" s="286"/>
      <c r="PB495" s="286"/>
      <c r="PC495" s="286"/>
      <c r="PD495" s="286"/>
      <c r="PE495" s="286"/>
      <c r="PF495" s="286"/>
      <c r="PG495" s="286"/>
      <c r="PH495" s="286"/>
      <c r="PI495" s="286"/>
      <c r="PJ495" s="286"/>
      <c r="PK495" s="286"/>
      <c r="PL495" s="286"/>
      <c r="PM495" s="286"/>
      <c r="PN495" s="286"/>
      <c r="PO495" s="286"/>
      <c r="PP495" s="286"/>
      <c r="PQ495" s="286"/>
      <c r="PR495" s="286"/>
      <c r="PS495" s="286"/>
      <c r="PT495" s="286"/>
      <c r="PU495" s="286"/>
      <c r="PV495" s="286"/>
      <c r="PW495" s="286"/>
      <c r="PX495" s="286"/>
      <c r="PY495" s="286"/>
      <c r="PZ495" s="286"/>
      <c r="QA495" s="286"/>
      <c r="QB495" s="286"/>
      <c r="QC495" s="286"/>
      <c r="QD495" s="286"/>
      <c r="QE495" s="286"/>
      <c r="QF495" s="286"/>
      <c r="QG495" s="286"/>
      <c r="QH495" s="286"/>
      <c r="QI495" s="286"/>
      <c r="QJ495" s="286"/>
      <c r="QK495" s="286"/>
      <c r="QL495" s="286"/>
      <c r="QM495" s="286"/>
      <c r="QN495" s="286"/>
      <c r="QO495" s="286"/>
      <c r="QP495" s="286"/>
      <c r="QQ495" s="286"/>
      <c r="QR495" s="286"/>
      <c r="QS495" s="286"/>
      <c r="QT495" s="286"/>
      <c r="QU495" s="286"/>
      <c r="QV495" s="286"/>
      <c r="QW495" s="286"/>
      <c r="QX495" s="286"/>
      <c r="QY495" s="286"/>
      <c r="QZ495" s="286"/>
      <c r="RA495" s="286"/>
      <c r="RB495" s="286"/>
      <c r="RC495" s="286"/>
      <c r="RD495" s="286"/>
      <c r="RE495" s="286"/>
      <c r="RF495" s="286"/>
      <c r="RG495" s="286"/>
      <c r="RH495" s="286"/>
      <c r="RI495" s="286"/>
      <c r="RJ495" s="286"/>
      <c r="RK495" s="286"/>
      <c r="RL495" s="286"/>
      <c r="RM495" s="286"/>
      <c r="RN495" s="286"/>
      <c r="RO495" s="286"/>
      <c r="RP495" s="286"/>
      <c r="RQ495" s="286"/>
      <c r="RR495" s="286"/>
      <c r="RS495" s="286"/>
      <c r="RT495" s="286"/>
      <c r="RU495" s="286"/>
      <c r="RV495" s="286"/>
      <c r="RW495" s="286"/>
      <c r="RX495" s="286"/>
      <c r="RY495" s="286"/>
      <c r="RZ495" s="286"/>
      <c r="SA495" s="286"/>
      <c r="SB495" s="286"/>
      <c r="SC495" s="286"/>
      <c r="SD495" s="286"/>
      <c r="SE495" s="286"/>
      <c r="SF495" s="286"/>
      <c r="SG495" s="286"/>
      <c r="SH495" s="286"/>
      <c r="SI495" s="286"/>
      <c r="SJ495" s="286"/>
      <c r="SK495" s="286"/>
      <c r="SL495" s="286"/>
      <c r="SM495" s="286"/>
      <c r="SN495" s="286"/>
      <c r="SO495" s="286"/>
      <c r="SP495" s="286"/>
      <c r="SQ495" s="286"/>
      <c r="SR495" s="286"/>
      <c r="SS495" s="286"/>
      <c r="ST495" s="286"/>
      <c r="SU495" s="286"/>
      <c r="SV495" s="286"/>
      <c r="SW495" s="286"/>
      <c r="SX495" s="286"/>
      <c r="SY495" s="286"/>
      <c r="SZ495" s="286"/>
      <c r="TA495" s="286"/>
      <c r="TB495" s="286"/>
      <c r="TC495" s="286"/>
      <c r="TD495" s="286"/>
      <c r="TE495" s="286"/>
      <c r="TF495" s="286"/>
      <c r="TG495" s="286"/>
      <c r="TH495" s="286"/>
      <c r="TI495" s="286"/>
      <c r="TJ495" s="286"/>
      <c r="TK495" s="286"/>
      <c r="TL495" s="286"/>
      <c r="TM495" s="286"/>
      <c r="TN495" s="286"/>
      <c r="TO495" s="286"/>
      <c r="TP495" s="286"/>
      <c r="TQ495" s="286"/>
      <c r="TR495" s="286"/>
      <c r="TS495" s="286"/>
      <c r="TT495" s="286"/>
      <c r="TU495" s="286"/>
      <c r="TV495" s="286"/>
      <c r="TW495" s="286"/>
      <c r="TX495" s="286"/>
      <c r="TY495" s="286"/>
      <c r="TZ495" s="286"/>
      <c r="UA495" s="286"/>
      <c r="UB495" s="286"/>
      <c r="UC495" s="286"/>
      <c r="UD495" s="286"/>
      <c r="UE495" s="286"/>
      <c r="UF495" s="286"/>
      <c r="UG495" s="286"/>
      <c r="UH495" s="286"/>
      <c r="UI495" s="286"/>
      <c r="UJ495" s="286"/>
      <c r="UK495" s="286"/>
      <c r="UL495" s="286"/>
      <c r="UM495" s="286"/>
      <c r="UN495" s="286"/>
      <c r="UO495" s="286"/>
      <c r="UP495" s="286"/>
      <c r="UQ495" s="286"/>
      <c r="UR495" s="286"/>
      <c r="US495" s="286"/>
      <c r="UT495" s="286"/>
      <c r="UU495" s="286"/>
      <c r="UV495" s="286"/>
      <c r="UW495" s="286"/>
      <c r="UX495" s="286"/>
      <c r="UY495" s="286"/>
      <c r="UZ495" s="286"/>
      <c r="VA495" s="286"/>
      <c r="VB495" s="286"/>
      <c r="VC495" s="286"/>
      <c r="VD495" s="286"/>
      <c r="VE495" s="286"/>
      <c r="VF495" s="286"/>
      <c r="VG495" s="286"/>
      <c r="VH495" s="286"/>
      <c r="VI495" s="286"/>
      <c r="VJ495" s="286"/>
      <c r="VK495" s="286"/>
      <c r="VL495" s="286"/>
      <c r="VM495" s="286"/>
      <c r="VN495" s="286"/>
      <c r="VO495" s="286"/>
      <c r="VP495" s="286"/>
      <c r="VQ495" s="286"/>
      <c r="VR495" s="286"/>
      <c r="VS495" s="286"/>
      <c r="VT495" s="286"/>
      <c r="VU495" s="286"/>
      <c r="VV495" s="286"/>
      <c r="VW495" s="286"/>
      <c r="VX495" s="286"/>
      <c r="VY495" s="286"/>
      <c r="VZ495" s="286"/>
      <c r="WA495" s="286"/>
      <c r="WB495" s="286"/>
      <c r="WC495" s="286"/>
    </row>
    <row r="496" spans="1:601" s="285" customFormat="1" ht="19.5" customHeight="1">
      <c r="A496" s="1073"/>
      <c r="B496" s="681"/>
      <c r="C496" s="669"/>
      <c r="D496" s="671"/>
      <c r="E496" s="647"/>
      <c r="F496" s="647"/>
      <c r="G496" s="674"/>
      <c r="H496" s="674"/>
      <c r="I496" s="315" t="s">
        <v>501</v>
      </c>
      <c r="J496" s="315" t="s">
        <v>393</v>
      </c>
      <c r="K496" s="405" t="s">
        <v>1088</v>
      </c>
      <c r="L496" s="315" t="s">
        <v>43</v>
      </c>
      <c r="M496" s="288">
        <v>2367685.63</v>
      </c>
      <c r="N496" s="288">
        <v>2367685.63</v>
      </c>
      <c r="O496" s="288"/>
      <c r="P496" s="292"/>
      <c r="Q496" s="288"/>
      <c r="R496" s="288"/>
      <c r="S496" s="530">
        <v>3</v>
      </c>
      <c r="BA496" s="286"/>
      <c r="BB496" s="286"/>
      <c r="BC496" s="286"/>
      <c r="BD496" s="286"/>
      <c r="BE496" s="286"/>
      <c r="BF496" s="286"/>
      <c r="BG496" s="286"/>
      <c r="BH496" s="286"/>
      <c r="BI496" s="286"/>
      <c r="BJ496" s="286"/>
      <c r="BK496" s="286"/>
      <c r="BL496" s="286"/>
      <c r="BM496" s="286"/>
      <c r="BN496" s="286"/>
      <c r="BO496" s="286"/>
      <c r="BP496" s="286"/>
      <c r="BQ496" s="286"/>
      <c r="BR496" s="286"/>
      <c r="BS496" s="286"/>
      <c r="BT496" s="286"/>
      <c r="BU496" s="286"/>
      <c r="BV496" s="286"/>
      <c r="BW496" s="286"/>
      <c r="BX496" s="286"/>
      <c r="BY496" s="286"/>
      <c r="BZ496" s="286"/>
      <c r="CA496" s="286"/>
      <c r="CB496" s="286"/>
      <c r="CC496" s="286"/>
      <c r="CD496" s="286"/>
      <c r="CE496" s="286"/>
      <c r="CF496" s="286"/>
      <c r="CG496" s="286"/>
      <c r="CH496" s="286"/>
      <c r="CI496" s="286"/>
      <c r="CJ496" s="286"/>
      <c r="CK496" s="286"/>
      <c r="CL496" s="286"/>
      <c r="CM496" s="286"/>
      <c r="CN496" s="286"/>
      <c r="CO496" s="286"/>
      <c r="CP496" s="286"/>
      <c r="CQ496" s="286"/>
      <c r="CR496" s="286"/>
      <c r="CS496" s="286"/>
      <c r="CT496" s="286"/>
      <c r="CU496" s="286"/>
      <c r="CV496" s="286"/>
      <c r="CW496" s="286"/>
      <c r="CX496" s="286"/>
      <c r="CY496" s="286"/>
      <c r="CZ496" s="286"/>
      <c r="DA496" s="286"/>
      <c r="DB496" s="286"/>
      <c r="DC496" s="286"/>
      <c r="DD496" s="286"/>
      <c r="DE496" s="286"/>
      <c r="DF496" s="286"/>
      <c r="DG496" s="286"/>
      <c r="DH496" s="286"/>
      <c r="DI496" s="286"/>
      <c r="DJ496" s="286"/>
      <c r="DK496" s="286"/>
      <c r="DL496" s="286"/>
      <c r="DM496" s="286"/>
      <c r="DN496" s="286"/>
      <c r="DO496" s="286"/>
      <c r="DP496" s="286"/>
      <c r="DQ496" s="286"/>
      <c r="DR496" s="286"/>
      <c r="DS496" s="286"/>
      <c r="DT496" s="286"/>
      <c r="DU496" s="286"/>
      <c r="DV496" s="286"/>
      <c r="DW496" s="286"/>
      <c r="DX496" s="286"/>
      <c r="DY496" s="286"/>
      <c r="DZ496" s="286"/>
      <c r="EA496" s="286"/>
      <c r="EB496" s="286"/>
      <c r="EC496" s="286"/>
      <c r="ED496" s="286"/>
      <c r="EE496" s="286"/>
      <c r="EF496" s="286"/>
      <c r="EG496" s="286"/>
      <c r="EH496" s="286"/>
      <c r="EI496" s="286"/>
      <c r="EJ496" s="286"/>
      <c r="EK496" s="286"/>
      <c r="EL496" s="286"/>
      <c r="EM496" s="286"/>
      <c r="EN496" s="286"/>
      <c r="EO496" s="286"/>
      <c r="EP496" s="286"/>
      <c r="EQ496" s="286"/>
      <c r="ER496" s="286"/>
      <c r="ES496" s="286"/>
      <c r="ET496" s="286"/>
      <c r="EU496" s="286"/>
      <c r="EV496" s="286"/>
      <c r="EW496" s="286"/>
      <c r="EX496" s="286"/>
      <c r="EY496" s="286"/>
      <c r="EZ496" s="286"/>
      <c r="FA496" s="286"/>
      <c r="FB496" s="286"/>
      <c r="FC496" s="286"/>
      <c r="FD496" s="286"/>
      <c r="FE496" s="286"/>
      <c r="FF496" s="286"/>
      <c r="FG496" s="286"/>
      <c r="FH496" s="286"/>
      <c r="FI496" s="286"/>
      <c r="FJ496" s="286"/>
      <c r="FK496" s="286"/>
      <c r="FL496" s="286"/>
      <c r="FM496" s="286"/>
      <c r="FN496" s="286"/>
      <c r="FO496" s="286"/>
      <c r="FP496" s="286"/>
      <c r="FQ496" s="286"/>
      <c r="FR496" s="286"/>
      <c r="FS496" s="286"/>
      <c r="FT496" s="286"/>
      <c r="FU496" s="286"/>
      <c r="FV496" s="286"/>
      <c r="FW496" s="286"/>
      <c r="FX496" s="286"/>
      <c r="FY496" s="286"/>
      <c r="FZ496" s="286"/>
      <c r="GA496" s="286"/>
      <c r="GB496" s="286"/>
      <c r="GC496" s="286"/>
      <c r="GD496" s="286"/>
      <c r="GE496" s="286"/>
      <c r="GF496" s="286"/>
      <c r="GG496" s="286"/>
      <c r="GH496" s="286"/>
      <c r="GI496" s="286"/>
      <c r="GJ496" s="286"/>
      <c r="GK496" s="286"/>
      <c r="GL496" s="286"/>
      <c r="GM496" s="286"/>
      <c r="GN496" s="286"/>
      <c r="GO496" s="286"/>
      <c r="GP496" s="286"/>
      <c r="GQ496" s="286"/>
      <c r="GR496" s="286"/>
      <c r="GS496" s="286"/>
      <c r="GT496" s="286"/>
      <c r="GU496" s="286"/>
      <c r="GV496" s="286"/>
      <c r="GW496" s="286"/>
      <c r="GX496" s="286"/>
      <c r="GY496" s="286"/>
      <c r="GZ496" s="286"/>
      <c r="HA496" s="286"/>
      <c r="HB496" s="286"/>
      <c r="HC496" s="286"/>
      <c r="HD496" s="286"/>
      <c r="HE496" s="286"/>
      <c r="HF496" s="286"/>
      <c r="HG496" s="286"/>
      <c r="HH496" s="286"/>
      <c r="HI496" s="286"/>
      <c r="HJ496" s="286"/>
      <c r="HK496" s="286"/>
      <c r="HL496" s="286"/>
      <c r="HM496" s="286"/>
      <c r="HN496" s="286"/>
      <c r="HO496" s="286"/>
      <c r="HP496" s="286"/>
      <c r="HQ496" s="286"/>
      <c r="HR496" s="286"/>
      <c r="HS496" s="286"/>
      <c r="HT496" s="286"/>
      <c r="HU496" s="286"/>
      <c r="HV496" s="286"/>
      <c r="HW496" s="286"/>
      <c r="HX496" s="286"/>
      <c r="HY496" s="286"/>
      <c r="HZ496" s="286"/>
      <c r="IA496" s="286"/>
      <c r="IB496" s="286"/>
      <c r="IC496" s="286"/>
      <c r="ID496" s="286"/>
      <c r="IE496" s="286"/>
      <c r="IF496" s="286"/>
      <c r="IG496" s="286"/>
      <c r="IH496" s="286"/>
      <c r="II496" s="286"/>
      <c r="IJ496" s="286"/>
      <c r="IK496" s="286"/>
      <c r="IL496" s="286"/>
      <c r="IM496" s="286"/>
      <c r="IN496" s="286"/>
      <c r="IO496" s="286"/>
      <c r="IP496" s="286"/>
      <c r="IQ496" s="286"/>
      <c r="IR496" s="286"/>
      <c r="IS496" s="286"/>
      <c r="IT496" s="286"/>
      <c r="IU496" s="286"/>
      <c r="IV496" s="286"/>
      <c r="IW496" s="286"/>
      <c r="IX496" s="286"/>
      <c r="IY496" s="286"/>
      <c r="IZ496" s="286"/>
      <c r="JA496" s="286"/>
      <c r="JB496" s="286"/>
      <c r="JC496" s="286"/>
      <c r="JD496" s="286"/>
      <c r="JE496" s="286"/>
      <c r="JF496" s="286"/>
      <c r="JG496" s="286"/>
      <c r="JH496" s="286"/>
      <c r="JI496" s="286"/>
      <c r="JJ496" s="286"/>
      <c r="JK496" s="286"/>
      <c r="JL496" s="286"/>
      <c r="JM496" s="286"/>
      <c r="JN496" s="286"/>
      <c r="JO496" s="286"/>
      <c r="JP496" s="286"/>
      <c r="JQ496" s="286"/>
      <c r="JR496" s="286"/>
      <c r="JS496" s="286"/>
      <c r="JT496" s="286"/>
      <c r="JU496" s="286"/>
      <c r="JV496" s="286"/>
      <c r="JW496" s="286"/>
      <c r="JX496" s="286"/>
      <c r="JY496" s="286"/>
      <c r="JZ496" s="286"/>
      <c r="KA496" s="286"/>
      <c r="KB496" s="286"/>
      <c r="KC496" s="286"/>
      <c r="KD496" s="286"/>
      <c r="KE496" s="286"/>
      <c r="KF496" s="286"/>
      <c r="KG496" s="286"/>
      <c r="KH496" s="286"/>
      <c r="KI496" s="286"/>
      <c r="KJ496" s="286"/>
      <c r="KK496" s="286"/>
      <c r="KL496" s="286"/>
      <c r="KM496" s="286"/>
      <c r="KN496" s="286"/>
      <c r="KO496" s="286"/>
      <c r="KP496" s="286"/>
      <c r="KQ496" s="286"/>
      <c r="KR496" s="286"/>
      <c r="KS496" s="286"/>
      <c r="KT496" s="286"/>
      <c r="KU496" s="286"/>
      <c r="KV496" s="286"/>
      <c r="KW496" s="286"/>
      <c r="KX496" s="286"/>
      <c r="KY496" s="286"/>
      <c r="KZ496" s="286"/>
      <c r="LA496" s="286"/>
      <c r="LB496" s="286"/>
      <c r="LC496" s="286"/>
      <c r="LD496" s="286"/>
      <c r="LE496" s="286"/>
      <c r="LF496" s="286"/>
      <c r="LG496" s="286"/>
      <c r="LH496" s="286"/>
      <c r="LI496" s="286"/>
      <c r="LJ496" s="286"/>
      <c r="LK496" s="286"/>
      <c r="LL496" s="286"/>
      <c r="LM496" s="286"/>
      <c r="LN496" s="286"/>
      <c r="LO496" s="286"/>
      <c r="LP496" s="286"/>
      <c r="LQ496" s="286"/>
      <c r="LR496" s="286"/>
      <c r="LS496" s="286"/>
      <c r="LT496" s="286"/>
      <c r="LU496" s="286"/>
      <c r="LV496" s="286"/>
      <c r="LW496" s="286"/>
      <c r="LX496" s="286"/>
      <c r="LY496" s="286"/>
      <c r="LZ496" s="286"/>
      <c r="MA496" s="286"/>
      <c r="MB496" s="286"/>
      <c r="MC496" s="286"/>
      <c r="MD496" s="286"/>
      <c r="ME496" s="286"/>
      <c r="MF496" s="286"/>
      <c r="MG496" s="286"/>
      <c r="MH496" s="286"/>
      <c r="MI496" s="286"/>
      <c r="MJ496" s="286"/>
      <c r="MK496" s="286"/>
      <c r="ML496" s="286"/>
      <c r="MM496" s="286"/>
      <c r="MN496" s="286"/>
      <c r="MO496" s="286"/>
      <c r="MP496" s="286"/>
      <c r="MQ496" s="286"/>
      <c r="MR496" s="286"/>
      <c r="MS496" s="286"/>
      <c r="MT496" s="286"/>
      <c r="MU496" s="286"/>
      <c r="MV496" s="286"/>
      <c r="MW496" s="286"/>
      <c r="MX496" s="286"/>
      <c r="MY496" s="286"/>
      <c r="MZ496" s="286"/>
      <c r="NA496" s="286"/>
      <c r="NB496" s="286"/>
      <c r="NC496" s="286"/>
      <c r="ND496" s="286"/>
      <c r="NE496" s="286"/>
      <c r="NF496" s="286"/>
      <c r="NG496" s="286"/>
      <c r="NH496" s="286"/>
      <c r="NI496" s="286"/>
      <c r="NJ496" s="286"/>
      <c r="NK496" s="286"/>
      <c r="NL496" s="286"/>
      <c r="NM496" s="286"/>
      <c r="NN496" s="286"/>
      <c r="NO496" s="286"/>
      <c r="NP496" s="286"/>
      <c r="NQ496" s="286"/>
      <c r="NR496" s="286"/>
      <c r="NS496" s="286"/>
      <c r="NT496" s="286"/>
      <c r="NU496" s="286"/>
      <c r="NV496" s="286"/>
      <c r="NW496" s="286"/>
      <c r="NX496" s="286"/>
      <c r="NY496" s="286"/>
      <c r="NZ496" s="286"/>
      <c r="OA496" s="286"/>
      <c r="OB496" s="286"/>
      <c r="OC496" s="286"/>
      <c r="OD496" s="286"/>
      <c r="OE496" s="286"/>
      <c r="OF496" s="286"/>
      <c r="OG496" s="286"/>
      <c r="OH496" s="286"/>
      <c r="OI496" s="286"/>
      <c r="OJ496" s="286"/>
      <c r="OK496" s="286"/>
      <c r="OL496" s="286"/>
      <c r="OM496" s="286"/>
      <c r="ON496" s="286"/>
      <c r="OO496" s="286"/>
      <c r="OP496" s="286"/>
      <c r="OQ496" s="286"/>
      <c r="OR496" s="286"/>
      <c r="OS496" s="286"/>
      <c r="OT496" s="286"/>
      <c r="OU496" s="286"/>
      <c r="OV496" s="286"/>
      <c r="OW496" s="286"/>
      <c r="OX496" s="286"/>
      <c r="OY496" s="286"/>
      <c r="OZ496" s="286"/>
      <c r="PA496" s="286"/>
      <c r="PB496" s="286"/>
      <c r="PC496" s="286"/>
      <c r="PD496" s="286"/>
      <c r="PE496" s="286"/>
      <c r="PF496" s="286"/>
      <c r="PG496" s="286"/>
      <c r="PH496" s="286"/>
      <c r="PI496" s="286"/>
      <c r="PJ496" s="286"/>
      <c r="PK496" s="286"/>
      <c r="PL496" s="286"/>
      <c r="PM496" s="286"/>
      <c r="PN496" s="286"/>
      <c r="PO496" s="286"/>
      <c r="PP496" s="286"/>
      <c r="PQ496" s="286"/>
      <c r="PR496" s="286"/>
      <c r="PS496" s="286"/>
      <c r="PT496" s="286"/>
      <c r="PU496" s="286"/>
      <c r="PV496" s="286"/>
      <c r="PW496" s="286"/>
      <c r="PX496" s="286"/>
      <c r="PY496" s="286"/>
      <c r="PZ496" s="286"/>
      <c r="QA496" s="286"/>
      <c r="QB496" s="286"/>
      <c r="QC496" s="286"/>
      <c r="QD496" s="286"/>
      <c r="QE496" s="286"/>
      <c r="QF496" s="286"/>
      <c r="QG496" s="286"/>
      <c r="QH496" s="286"/>
      <c r="QI496" s="286"/>
      <c r="QJ496" s="286"/>
      <c r="QK496" s="286"/>
      <c r="QL496" s="286"/>
      <c r="QM496" s="286"/>
      <c r="QN496" s="286"/>
      <c r="QO496" s="286"/>
      <c r="QP496" s="286"/>
      <c r="QQ496" s="286"/>
      <c r="QR496" s="286"/>
      <c r="QS496" s="286"/>
      <c r="QT496" s="286"/>
      <c r="QU496" s="286"/>
      <c r="QV496" s="286"/>
      <c r="QW496" s="286"/>
      <c r="QX496" s="286"/>
      <c r="QY496" s="286"/>
      <c r="QZ496" s="286"/>
      <c r="RA496" s="286"/>
      <c r="RB496" s="286"/>
      <c r="RC496" s="286"/>
      <c r="RD496" s="286"/>
      <c r="RE496" s="286"/>
      <c r="RF496" s="286"/>
      <c r="RG496" s="286"/>
      <c r="RH496" s="286"/>
      <c r="RI496" s="286"/>
      <c r="RJ496" s="286"/>
      <c r="RK496" s="286"/>
      <c r="RL496" s="286"/>
      <c r="RM496" s="286"/>
      <c r="RN496" s="286"/>
      <c r="RO496" s="286"/>
      <c r="RP496" s="286"/>
      <c r="RQ496" s="286"/>
      <c r="RR496" s="286"/>
      <c r="RS496" s="286"/>
      <c r="RT496" s="286"/>
      <c r="RU496" s="286"/>
      <c r="RV496" s="286"/>
      <c r="RW496" s="286"/>
      <c r="RX496" s="286"/>
      <c r="RY496" s="286"/>
      <c r="RZ496" s="286"/>
      <c r="SA496" s="286"/>
      <c r="SB496" s="286"/>
      <c r="SC496" s="286"/>
      <c r="SD496" s="286"/>
      <c r="SE496" s="286"/>
      <c r="SF496" s="286"/>
      <c r="SG496" s="286"/>
      <c r="SH496" s="286"/>
      <c r="SI496" s="286"/>
      <c r="SJ496" s="286"/>
      <c r="SK496" s="286"/>
      <c r="SL496" s="286"/>
      <c r="SM496" s="286"/>
      <c r="SN496" s="286"/>
      <c r="SO496" s="286"/>
      <c r="SP496" s="286"/>
      <c r="SQ496" s="286"/>
      <c r="SR496" s="286"/>
      <c r="SS496" s="286"/>
      <c r="ST496" s="286"/>
      <c r="SU496" s="286"/>
      <c r="SV496" s="286"/>
      <c r="SW496" s="286"/>
      <c r="SX496" s="286"/>
      <c r="SY496" s="286"/>
      <c r="SZ496" s="286"/>
      <c r="TA496" s="286"/>
      <c r="TB496" s="286"/>
      <c r="TC496" s="286"/>
      <c r="TD496" s="286"/>
      <c r="TE496" s="286"/>
      <c r="TF496" s="286"/>
      <c r="TG496" s="286"/>
      <c r="TH496" s="286"/>
      <c r="TI496" s="286"/>
      <c r="TJ496" s="286"/>
      <c r="TK496" s="286"/>
      <c r="TL496" s="286"/>
      <c r="TM496" s="286"/>
      <c r="TN496" s="286"/>
      <c r="TO496" s="286"/>
      <c r="TP496" s="286"/>
      <c r="TQ496" s="286"/>
      <c r="TR496" s="286"/>
      <c r="TS496" s="286"/>
      <c r="TT496" s="286"/>
      <c r="TU496" s="286"/>
      <c r="TV496" s="286"/>
      <c r="TW496" s="286"/>
      <c r="TX496" s="286"/>
      <c r="TY496" s="286"/>
      <c r="TZ496" s="286"/>
      <c r="UA496" s="286"/>
      <c r="UB496" s="286"/>
      <c r="UC496" s="286"/>
      <c r="UD496" s="286"/>
      <c r="UE496" s="286"/>
      <c r="UF496" s="286"/>
      <c r="UG496" s="286"/>
      <c r="UH496" s="286"/>
      <c r="UI496" s="286"/>
      <c r="UJ496" s="286"/>
      <c r="UK496" s="286"/>
      <c r="UL496" s="286"/>
      <c r="UM496" s="286"/>
      <c r="UN496" s="286"/>
      <c r="UO496" s="286"/>
      <c r="UP496" s="286"/>
      <c r="UQ496" s="286"/>
      <c r="UR496" s="286"/>
      <c r="US496" s="286"/>
      <c r="UT496" s="286"/>
      <c r="UU496" s="286"/>
      <c r="UV496" s="286"/>
      <c r="UW496" s="286"/>
      <c r="UX496" s="286"/>
      <c r="UY496" s="286"/>
      <c r="UZ496" s="286"/>
      <c r="VA496" s="286"/>
      <c r="VB496" s="286"/>
      <c r="VC496" s="286"/>
      <c r="VD496" s="286"/>
      <c r="VE496" s="286"/>
      <c r="VF496" s="286"/>
      <c r="VG496" s="286"/>
      <c r="VH496" s="286"/>
      <c r="VI496" s="286"/>
      <c r="VJ496" s="286"/>
      <c r="VK496" s="286"/>
      <c r="VL496" s="286"/>
      <c r="VM496" s="286"/>
      <c r="VN496" s="286"/>
      <c r="VO496" s="286"/>
      <c r="VP496" s="286"/>
      <c r="VQ496" s="286"/>
      <c r="VR496" s="286"/>
      <c r="VS496" s="286"/>
      <c r="VT496" s="286"/>
      <c r="VU496" s="286"/>
      <c r="VV496" s="286"/>
      <c r="VW496" s="286"/>
      <c r="VX496" s="286"/>
      <c r="VY496" s="286"/>
      <c r="VZ496" s="286"/>
      <c r="WA496" s="286"/>
      <c r="WB496" s="286"/>
      <c r="WC496" s="286"/>
    </row>
    <row r="497" spans="1:601" s="285" customFormat="1" ht="21.75" customHeight="1">
      <c r="A497" s="1073"/>
      <c r="B497" s="406" t="s">
        <v>1145</v>
      </c>
      <c r="C497" s="651"/>
      <c r="D497" s="653"/>
      <c r="E497" s="656"/>
      <c r="F497" s="656"/>
      <c r="G497" s="658"/>
      <c r="H497" s="658"/>
      <c r="I497" s="315" t="s">
        <v>501</v>
      </c>
      <c r="J497" s="315" t="s">
        <v>393</v>
      </c>
      <c r="K497" s="405" t="s">
        <v>1088</v>
      </c>
      <c r="L497" s="315" t="s">
        <v>649</v>
      </c>
      <c r="M497" s="288">
        <v>192503501.71000001</v>
      </c>
      <c r="N497" s="288">
        <v>192503501.71000001</v>
      </c>
      <c r="O497" s="288">
        <v>294983800</v>
      </c>
      <c r="P497" s="292">
        <v>266060000</v>
      </c>
      <c r="Q497" s="288">
        <v>266060000</v>
      </c>
      <c r="R497" s="288">
        <v>266060000</v>
      </c>
      <c r="S497" s="528">
        <v>3</v>
      </c>
      <c r="BA497" s="286"/>
      <c r="BB497" s="286"/>
      <c r="BC497" s="286"/>
      <c r="BD497" s="286"/>
      <c r="BE497" s="286"/>
      <c r="BF497" s="286"/>
      <c r="BG497" s="286"/>
      <c r="BH497" s="286"/>
      <c r="BI497" s="286"/>
      <c r="BJ497" s="286"/>
      <c r="BK497" s="286"/>
      <c r="BL497" s="286"/>
      <c r="BM497" s="286"/>
      <c r="BN497" s="286"/>
      <c r="BO497" s="286"/>
      <c r="BP497" s="286"/>
      <c r="BQ497" s="286"/>
      <c r="BR497" s="286"/>
      <c r="BS497" s="286"/>
      <c r="BT497" s="286"/>
      <c r="BU497" s="286"/>
      <c r="BV497" s="286"/>
      <c r="BW497" s="286"/>
      <c r="BX497" s="286"/>
      <c r="BY497" s="286"/>
      <c r="BZ497" s="286"/>
      <c r="CA497" s="286"/>
      <c r="CB497" s="286"/>
      <c r="CC497" s="286"/>
      <c r="CD497" s="286"/>
      <c r="CE497" s="286"/>
      <c r="CF497" s="286"/>
      <c r="CG497" s="286"/>
      <c r="CH497" s="286"/>
      <c r="CI497" s="286"/>
      <c r="CJ497" s="286"/>
      <c r="CK497" s="286"/>
      <c r="CL497" s="286"/>
      <c r="CM497" s="286"/>
      <c r="CN497" s="286"/>
      <c r="CO497" s="286"/>
      <c r="CP497" s="286"/>
      <c r="CQ497" s="286"/>
      <c r="CR497" s="286"/>
      <c r="CS497" s="286"/>
      <c r="CT497" s="286"/>
      <c r="CU497" s="286"/>
      <c r="CV497" s="286"/>
      <c r="CW497" s="286"/>
      <c r="CX497" s="286"/>
      <c r="CY497" s="286"/>
      <c r="CZ497" s="286"/>
      <c r="DA497" s="286"/>
      <c r="DB497" s="286"/>
      <c r="DC497" s="286"/>
      <c r="DD497" s="286"/>
      <c r="DE497" s="286"/>
      <c r="DF497" s="286"/>
      <c r="DG497" s="286"/>
      <c r="DH497" s="286"/>
      <c r="DI497" s="286"/>
      <c r="DJ497" s="286"/>
      <c r="DK497" s="286"/>
      <c r="DL497" s="286"/>
      <c r="DM497" s="286"/>
      <c r="DN497" s="286"/>
      <c r="DO497" s="286"/>
      <c r="DP497" s="286"/>
      <c r="DQ497" s="286"/>
      <c r="DR497" s="286"/>
      <c r="DS497" s="286"/>
      <c r="DT497" s="286"/>
      <c r="DU497" s="286"/>
      <c r="DV497" s="286"/>
      <c r="DW497" s="286"/>
      <c r="DX497" s="286"/>
      <c r="DY497" s="286"/>
      <c r="DZ497" s="286"/>
      <c r="EA497" s="286"/>
      <c r="EB497" s="286"/>
      <c r="EC497" s="286"/>
      <c r="ED497" s="286"/>
      <c r="EE497" s="286"/>
      <c r="EF497" s="286"/>
      <c r="EG497" s="286"/>
      <c r="EH497" s="286"/>
      <c r="EI497" s="286"/>
      <c r="EJ497" s="286"/>
      <c r="EK497" s="286"/>
      <c r="EL497" s="286"/>
      <c r="EM497" s="286"/>
      <c r="EN497" s="286"/>
      <c r="EO497" s="286"/>
      <c r="EP497" s="286"/>
      <c r="EQ497" s="286"/>
      <c r="ER497" s="286"/>
      <c r="ES497" s="286"/>
      <c r="ET497" s="286"/>
      <c r="EU497" s="286"/>
      <c r="EV497" s="286"/>
      <c r="EW497" s="286"/>
      <c r="EX497" s="286"/>
      <c r="EY497" s="286"/>
      <c r="EZ497" s="286"/>
      <c r="FA497" s="286"/>
      <c r="FB497" s="286"/>
      <c r="FC497" s="286"/>
      <c r="FD497" s="286"/>
      <c r="FE497" s="286"/>
      <c r="FF497" s="286"/>
      <c r="FG497" s="286"/>
      <c r="FH497" s="286"/>
      <c r="FI497" s="286"/>
      <c r="FJ497" s="286"/>
      <c r="FK497" s="286"/>
      <c r="FL497" s="286"/>
      <c r="FM497" s="286"/>
      <c r="FN497" s="286"/>
      <c r="FO497" s="286"/>
      <c r="FP497" s="286"/>
      <c r="FQ497" s="286"/>
      <c r="FR497" s="286"/>
      <c r="FS497" s="286"/>
      <c r="FT497" s="286"/>
      <c r="FU497" s="286"/>
      <c r="FV497" s="286"/>
      <c r="FW497" s="286"/>
      <c r="FX497" s="286"/>
      <c r="FY497" s="286"/>
      <c r="FZ497" s="286"/>
      <c r="GA497" s="286"/>
      <c r="GB497" s="286"/>
      <c r="GC497" s="286"/>
      <c r="GD497" s="286"/>
      <c r="GE497" s="286"/>
      <c r="GF497" s="286"/>
      <c r="GG497" s="286"/>
      <c r="GH497" s="286"/>
      <c r="GI497" s="286"/>
      <c r="GJ497" s="286"/>
      <c r="GK497" s="286"/>
      <c r="GL497" s="286"/>
      <c r="GM497" s="286"/>
      <c r="GN497" s="286"/>
      <c r="GO497" s="286"/>
      <c r="GP497" s="286"/>
      <c r="GQ497" s="286"/>
      <c r="GR497" s="286"/>
      <c r="GS497" s="286"/>
      <c r="GT497" s="286"/>
      <c r="GU497" s="286"/>
      <c r="GV497" s="286"/>
      <c r="GW497" s="286"/>
      <c r="GX497" s="286"/>
      <c r="GY497" s="286"/>
      <c r="GZ497" s="286"/>
      <c r="HA497" s="286"/>
      <c r="HB497" s="286"/>
      <c r="HC497" s="286"/>
      <c r="HD497" s="286"/>
      <c r="HE497" s="286"/>
      <c r="HF497" s="286"/>
      <c r="HG497" s="286"/>
      <c r="HH497" s="286"/>
      <c r="HI497" s="286"/>
      <c r="HJ497" s="286"/>
      <c r="HK497" s="286"/>
      <c r="HL497" s="286"/>
      <c r="HM497" s="286"/>
      <c r="HN497" s="286"/>
      <c r="HO497" s="286"/>
      <c r="HP497" s="286"/>
      <c r="HQ497" s="286"/>
      <c r="HR497" s="286"/>
      <c r="HS497" s="286"/>
      <c r="HT497" s="286"/>
      <c r="HU497" s="286"/>
      <c r="HV497" s="286"/>
      <c r="HW497" s="286"/>
      <c r="HX497" s="286"/>
      <c r="HY497" s="286"/>
      <c r="HZ497" s="286"/>
      <c r="IA497" s="286"/>
      <c r="IB497" s="286"/>
      <c r="IC497" s="286"/>
      <c r="ID497" s="286"/>
      <c r="IE497" s="286"/>
      <c r="IF497" s="286"/>
      <c r="IG497" s="286"/>
      <c r="IH497" s="286"/>
      <c r="II497" s="286"/>
      <c r="IJ497" s="286"/>
      <c r="IK497" s="286"/>
      <c r="IL497" s="286"/>
      <c r="IM497" s="286"/>
      <c r="IN497" s="286"/>
      <c r="IO497" s="286"/>
      <c r="IP497" s="286"/>
      <c r="IQ497" s="286"/>
      <c r="IR497" s="286"/>
      <c r="IS497" s="286"/>
      <c r="IT497" s="286"/>
      <c r="IU497" s="286"/>
      <c r="IV497" s="286"/>
      <c r="IW497" s="286"/>
      <c r="IX497" s="286"/>
      <c r="IY497" s="286"/>
      <c r="IZ497" s="286"/>
      <c r="JA497" s="286"/>
      <c r="JB497" s="286"/>
      <c r="JC497" s="286"/>
      <c r="JD497" s="286"/>
      <c r="JE497" s="286"/>
      <c r="JF497" s="286"/>
      <c r="JG497" s="286"/>
      <c r="JH497" s="286"/>
      <c r="JI497" s="286"/>
      <c r="JJ497" s="286"/>
      <c r="JK497" s="286"/>
      <c r="JL497" s="286"/>
      <c r="JM497" s="286"/>
      <c r="JN497" s="286"/>
      <c r="JO497" s="286"/>
      <c r="JP497" s="286"/>
      <c r="JQ497" s="286"/>
      <c r="JR497" s="286"/>
      <c r="JS497" s="286"/>
      <c r="JT497" s="286"/>
      <c r="JU497" s="286"/>
      <c r="JV497" s="286"/>
      <c r="JW497" s="286"/>
      <c r="JX497" s="286"/>
      <c r="JY497" s="286"/>
      <c r="JZ497" s="286"/>
      <c r="KA497" s="286"/>
      <c r="KB497" s="286"/>
      <c r="KC497" s="286"/>
      <c r="KD497" s="286"/>
      <c r="KE497" s="286"/>
      <c r="KF497" s="286"/>
      <c r="KG497" s="286"/>
      <c r="KH497" s="286"/>
      <c r="KI497" s="286"/>
      <c r="KJ497" s="286"/>
      <c r="KK497" s="286"/>
      <c r="KL497" s="286"/>
      <c r="KM497" s="286"/>
      <c r="KN497" s="286"/>
      <c r="KO497" s="286"/>
      <c r="KP497" s="286"/>
      <c r="KQ497" s="286"/>
      <c r="KR497" s="286"/>
      <c r="KS497" s="286"/>
      <c r="KT497" s="286"/>
      <c r="KU497" s="286"/>
      <c r="KV497" s="286"/>
      <c r="KW497" s="286"/>
      <c r="KX497" s="286"/>
      <c r="KY497" s="286"/>
      <c r="KZ497" s="286"/>
      <c r="LA497" s="286"/>
      <c r="LB497" s="286"/>
      <c r="LC497" s="286"/>
      <c r="LD497" s="286"/>
      <c r="LE497" s="286"/>
      <c r="LF497" s="286"/>
      <c r="LG497" s="286"/>
      <c r="LH497" s="286"/>
      <c r="LI497" s="286"/>
      <c r="LJ497" s="286"/>
      <c r="LK497" s="286"/>
      <c r="LL497" s="286"/>
      <c r="LM497" s="286"/>
      <c r="LN497" s="286"/>
      <c r="LO497" s="286"/>
      <c r="LP497" s="286"/>
      <c r="LQ497" s="286"/>
      <c r="LR497" s="286"/>
      <c r="LS497" s="286"/>
      <c r="LT497" s="286"/>
      <c r="LU497" s="286"/>
      <c r="LV497" s="286"/>
      <c r="LW497" s="286"/>
      <c r="LX497" s="286"/>
      <c r="LY497" s="286"/>
      <c r="LZ497" s="286"/>
      <c r="MA497" s="286"/>
      <c r="MB497" s="286"/>
      <c r="MC497" s="286"/>
      <c r="MD497" s="286"/>
      <c r="ME497" s="286"/>
      <c r="MF497" s="286"/>
      <c r="MG497" s="286"/>
      <c r="MH497" s="286"/>
      <c r="MI497" s="286"/>
      <c r="MJ497" s="286"/>
      <c r="MK497" s="286"/>
      <c r="ML497" s="286"/>
      <c r="MM497" s="286"/>
      <c r="MN497" s="286"/>
      <c r="MO497" s="286"/>
      <c r="MP497" s="286"/>
      <c r="MQ497" s="286"/>
      <c r="MR497" s="286"/>
      <c r="MS497" s="286"/>
      <c r="MT497" s="286"/>
      <c r="MU497" s="286"/>
      <c r="MV497" s="286"/>
      <c r="MW497" s="286"/>
      <c r="MX497" s="286"/>
      <c r="MY497" s="286"/>
      <c r="MZ497" s="286"/>
      <c r="NA497" s="286"/>
      <c r="NB497" s="286"/>
      <c r="NC497" s="286"/>
      <c r="ND497" s="286"/>
      <c r="NE497" s="286"/>
      <c r="NF497" s="286"/>
      <c r="NG497" s="286"/>
      <c r="NH497" s="286"/>
      <c r="NI497" s="286"/>
      <c r="NJ497" s="286"/>
      <c r="NK497" s="286"/>
      <c r="NL497" s="286"/>
      <c r="NM497" s="286"/>
      <c r="NN497" s="286"/>
      <c r="NO497" s="286"/>
      <c r="NP497" s="286"/>
      <c r="NQ497" s="286"/>
      <c r="NR497" s="286"/>
      <c r="NS497" s="286"/>
      <c r="NT497" s="286"/>
      <c r="NU497" s="286"/>
      <c r="NV497" s="286"/>
      <c r="NW497" s="286"/>
      <c r="NX497" s="286"/>
      <c r="NY497" s="286"/>
      <c r="NZ497" s="286"/>
      <c r="OA497" s="286"/>
      <c r="OB497" s="286"/>
      <c r="OC497" s="286"/>
      <c r="OD497" s="286"/>
      <c r="OE497" s="286"/>
      <c r="OF497" s="286"/>
      <c r="OG497" s="286"/>
      <c r="OH497" s="286"/>
      <c r="OI497" s="286"/>
      <c r="OJ497" s="286"/>
      <c r="OK497" s="286"/>
      <c r="OL497" s="286"/>
      <c r="OM497" s="286"/>
      <c r="ON497" s="286"/>
      <c r="OO497" s="286"/>
      <c r="OP497" s="286"/>
      <c r="OQ497" s="286"/>
      <c r="OR497" s="286"/>
      <c r="OS497" s="286"/>
      <c r="OT497" s="286"/>
      <c r="OU497" s="286"/>
      <c r="OV497" s="286"/>
      <c r="OW497" s="286"/>
      <c r="OX497" s="286"/>
      <c r="OY497" s="286"/>
      <c r="OZ497" s="286"/>
      <c r="PA497" s="286"/>
      <c r="PB497" s="286"/>
      <c r="PC497" s="286"/>
      <c r="PD497" s="286"/>
      <c r="PE497" s="286"/>
      <c r="PF497" s="286"/>
      <c r="PG497" s="286"/>
      <c r="PH497" s="286"/>
      <c r="PI497" s="286"/>
      <c r="PJ497" s="286"/>
      <c r="PK497" s="286"/>
      <c r="PL497" s="286"/>
      <c r="PM497" s="286"/>
      <c r="PN497" s="286"/>
      <c r="PO497" s="286"/>
      <c r="PP497" s="286"/>
      <c r="PQ497" s="286"/>
      <c r="PR497" s="286"/>
      <c r="PS497" s="286"/>
      <c r="PT497" s="286"/>
      <c r="PU497" s="286"/>
      <c r="PV497" s="286"/>
      <c r="PW497" s="286"/>
      <c r="PX497" s="286"/>
      <c r="PY497" s="286"/>
      <c r="PZ497" s="286"/>
      <c r="QA497" s="286"/>
      <c r="QB497" s="286"/>
      <c r="QC497" s="286"/>
      <c r="QD497" s="286"/>
      <c r="QE497" s="286"/>
      <c r="QF497" s="286"/>
      <c r="QG497" s="286"/>
      <c r="QH497" s="286"/>
      <c r="QI497" s="286"/>
      <c r="QJ497" s="286"/>
      <c r="QK497" s="286"/>
      <c r="QL497" s="286"/>
      <c r="QM497" s="286"/>
      <c r="QN497" s="286"/>
      <c r="QO497" s="286"/>
      <c r="QP497" s="286"/>
      <c r="QQ497" s="286"/>
      <c r="QR497" s="286"/>
      <c r="QS497" s="286"/>
      <c r="QT497" s="286"/>
      <c r="QU497" s="286"/>
      <c r="QV497" s="286"/>
      <c r="QW497" s="286"/>
      <c r="QX497" s="286"/>
      <c r="QY497" s="286"/>
      <c r="QZ497" s="286"/>
      <c r="RA497" s="286"/>
      <c r="RB497" s="286"/>
      <c r="RC497" s="286"/>
      <c r="RD497" s="286"/>
      <c r="RE497" s="286"/>
      <c r="RF497" s="286"/>
      <c r="RG497" s="286"/>
      <c r="RH497" s="286"/>
      <c r="RI497" s="286"/>
      <c r="RJ497" s="286"/>
      <c r="RK497" s="286"/>
      <c r="RL497" s="286"/>
      <c r="RM497" s="286"/>
      <c r="RN497" s="286"/>
      <c r="RO497" s="286"/>
      <c r="RP497" s="286"/>
      <c r="RQ497" s="286"/>
      <c r="RR497" s="286"/>
      <c r="RS497" s="286"/>
      <c r="RT497" s="286"/>
      <c r="RU497" s="286"/>
      <c r="RV497" s="286"/>
      <c r="RW497" s="286"/>
      <c r="RX497" s="286"/>
      <c r="RY497" s="286"/>
      <c r="RZ497" s="286"/>
      <c r="SA497" s="286"/>
      <c r="SB497" s="286"/>
      <c r="SC497" s="286"/>
      <c r="SD497" s="286"/>
      <c r="SE497" s="286"/>
      <c r="SF497" s="286"/>
      <c r="SG497" s="286"/>
      <c r="SH497" s="286"/>
      <c r="SI497" s="286"/>
      <c r="SJ497" s="286"/>
      <c r="SK497" s="286"/>
      <c r="SL497" s="286"/>
      <c r="SM497" s="286"/>
      <c r="SN497" s="286"/>
      <c r="SO497" s="286"/>
      <c r="SP497" s="286"/>
      <c r="SQ497" s="286"/>
      <c r="SR497" s="286"/>
      <c r="SS497" s="286"/>
      <c r="ST497" s="286"/>
      <c r="SU497" s="286"/>
      <c r="SV497" s="286"/>
      <c r="SW497" s="286"/>
      <c r="SX497" s="286"/>
      <c r="SY497" s="286"/>
      <c r="SZ497" s="286"/>
      <c r="TA497" s="286"/>
      <c r="TB497" s="286"/>
      <c r="TC497" s="286"/>
      <c r="TD497" s="286"/>
      <c r="TE497" s="286"/>
      <c r="TF497" s="286"/>
      <c r="TG497" s="286"/>
      <c r="TH497" s="286"/>
      <c r="TI497" s="286"/>
      <c r="TJ497" s="286"/>
      <c r="TK497" s="286"/>
      <c r="TL497" s="286"/>
      <c r="TM497" s="286"/>
      <c r="TN497" s="286"/>
      <c r="TO497" s="286"/>
      <c r="TP497" s="286"/>
      <c r="TQ497" s="286"/>
      <c r="TR497" s="286"/>
      <c r="TS497" s="286"/>
      <c r="TT497" s="286"/>
      <c r="TU497" s="286"/>
      <c r="TV497" s="286"/>
      <c r="TW497" s="286"/>
      <c r="TX497" s="286"/>
      <c r="TY497" s="286"/>
      <c r="TZ497" s="286"/>
      <c r="UA497" s="286"/>
      <c r="UB497" s="286"/>
      <c r="UC497" s="286"/>
      <c r="UD497" s="286"/>
      <c r="UE497" s="286"/>
      <c r="UF497" s="286"/>
      <c r="UG497" s="286"/>
      <c r="UH497" s="286"/>
      <c r="UI497" s="286"/>
      <c r="UJ497" s="286"/>
      <c r="UK497" s="286"/>
      <c r="UL497" s="286"/>
      <c r="UM497" s="286"/>
      <c r="UN497" s="286"/>
      <c r="UO497" s="286"/>
      <c r="UP497" s="286"/>
      <c r="UQ497" s="286"/>
      <c r="UR497" s="286"/>
      <c r="US497" s="286"/>
      <c r="UT497" s="286"/>
      <c r="UU497" s="286"/>
      <c r="UV497" s="286"/>
      <c r="UW497" s="286"/>
      <c r="UX497" s="286"/>
      <c r="UY497" s="286"/>
      <c r="UZ497" s="286"/>
      <c r="VA497" s="286"/>
      <c r="VB497" s="286"/>
      <c r="VC497" s="286"/>
      <c r="VD497" s="286"/>
      <c r="VE497" s="286"/>
      <c r="VF497" s="286"/>
      <c r="VG497" s="286"/>
      <c r="VH497" s="286"/>
      <c r="VI497" s="286"/>
      <c r="VJ497" s="286"/>
      <c r="VK497" s="286"/>
      <c r="VL497" s="286"/>
      <c r="VM497" s="286"/>
      <c r="VN497" s="286"/>
      <c r="VO497" s="286"/>
      <c r="VP497" s="286"/>
      <c r="VQ497" s="286"/>
      <c r="VR497" s="286"/>
      <c r="VS497" s="286"/>
      <c r="VT497" s="286"/>
      <c r="VU497" s="286"/>
      <c r="VV497" s="286"/>
      <c r="VW497" s="286"/>
      <c r="VX497" s="286"/>
      <c r="VY497" s="286"/>
      <c r="VZ497" s="286"/>
      <c r="WA497" s="286"/>
      <c r="WB497" s="286"/>
      <c r="WC497" s="286"/>
    </row>
    <row r="498" spans="1:601" s="285" customFormat="1" ht="59.25" customHeight="1">
      <c r="A498" s="1073"/>
      <c r="B498" s="666" t="s">
        <v>1146</v>
      </c>
      <c r="C498" s="650" t="s">
        <v>1147</v>
      </c>
      <c r="D498" s="652" t="s">
        <v>1059</v>
      </c>
      <c r="E498" s="646" t="s">
        <v>1148</v>
      </c>
      <c r="F498" s="646" t="s">
        <v>60</v>
      </c>
      <c r="G498" s="657">
        <v>44927</v>
      </c>
      <c r="H498" s="657" t="s">
        <v>31</v>
      </c>
      <c r="I498" s="381" t="s">
        <v>501</v>
      </c>
      <c r="J498" s="381" t="s">
        <v>393</v>
      </c>
      <c r="K498" s="381" t="s">
        <v>1149</v>
      </c>
      <c r="L498" s="381" t="s">
        <v>35</v>
      </c>
      <c r="M498" s="284">
        <f>M500+M499+M501</f>
        <v>16032000</v>
      </c>
      <c r="N498" s="284">
        <f>N499+N500+N501</f>
        <v>15202469.369999999</v>
      </c>
      <c r="O498" s="284">
        <f>O500+O499+O501</f>
        <v>29276500</v>
      </c>
      <c r="P498" s="391">
        <f>P500+P499+P501</f>
        <v>15619000</v>
      </c>
      <c r="Q498" s="392">
        <f>Q500+Q499+Q501</f>
        <v>15072400</v>
      </c>
      <c r="R498" s="392">
        <f>R500+R499+R501</f>
        <v>15072400</v>
      </c>
      <c r="S498" s="535"/>
      <c r="BA498" s="286"/>
      <c r="BB498" s="286"/>
      <c r="BC498" s="286"/>
      <c r="BD498" s="286"/>
      <c r="BE498" s="286"/>
      <c r="BF498" s="286"/>
      <c r="BG498" s="286"/>
      <c r="BH498" s="286"/>
      <c r="BI498" s="286"/>
      <c r="BJ498" s="286"/>
      <c r="BK498" s="286"/>
      <c r="BL498" s="286"/>
      <c r="BM498" s="286"/>
      <c r="BN498" s="286"/>
      <c r="BO498" s="286"/>
      <c r="BP498" s="286"/>
      <c r="BQ498" s="286"/>
      <c r="BR498" s="286"/>
      <c r="BS498" s="286"/>
      <c r="BT498" s="286"/>
      <c r="BU498" s="286"/>
      <c r="BV498" s="286"/>
      <c r="BW498" s="286"/>
      <c r="BX498" s="286"/>
      <c r="BY498" s="286"/>
      <c r="BZ498" s="286"/>
      <c r="CA498" s="286"/>
      <c r="CB498" s="286"/>
      <c r="CC498" s="286"/>
      <c r="CD498" s="286"/>
      <c r="CE498" s="286"/>
      <c r="CF498" s="286"/>
      <c r="CG498" s="286"/>
      <c r="CH498" s="286"/>
      <c r="CI498" s="286"/>
      <c r="CJ498" s="286"/>
      <c r="CK498" s="286"/>
      <c r="CL498" s="286"/>
      <c r="CM498" s="286"/>
      <c r="CN498" s="286"/>
      <c r="CO498" s="286"/>
      <c r="CP498" s="286"/>
      <c r="CQ498" s="286"/>
      <c r="CR498" s="286"/>
      <c r="CS498" s="286"/>
      <c r="CT498" s="286"/>
      <c r="CU498" s="286"/>
      <c r="CV498" s="286"/>
      <c r="CW498" s="286"/>
      <c r="CX498" s="286"/>
      <c r="CY498" s="286"/>
      <c r="CZ498" s="286"/>
      <c r="DA498" s="286"/>
      <c r="DB498" s="286"/>
      <c r="DC498" s="286"/>
      <c r="DD498" s="286"/>
      <c r="DE498" s="286"/>
      <c r="DF498" s="286"/>
      <c r="DG498" s="286"/>
      <c r="DH498" s="286"/>
      <c r="DI498" s="286"/>
      <c r="DJ498" s="286"/>
      <c r="DK498" s="286"/>
      <c r="DL498" s="286"/>
      <c r="DM498" s="286"/>
      <c r="DN498" s="286"/>
      <c r="DO498" s="286"/>
      <c r="DP498" s="286"/>
      <c r="DQ498" s="286"/>
      <c r="DR498" s="286"/>
      <c r="DS498" s="286"/>
      <c r="DT498" s="286"/>
      <c r="DU498" s="286"/>
      <c r="DV498" s="286"/>
      <c r="DW498" s="286"/>
      <c r="DX498" s="286"/>
      <c r="DY498" s="286"/>
      <c r="DZ498" s="286"/>
      <c r="EA498" s="286"/>
      <c r="EB498" s="286"/>
      <c r="EC498" s="286"/>
      <c r="ED498" s="286"/>
      <c r="EE498" s="286"/>
      <c r="EF498" s="286"/>
      <c r="EG498" s="286"/>
      <c r="EH498" s="286"/>
      <c r="EI498" s="286"/>
      <c r="EJ498" s="286"/>
      <c r="EK498" s="286"/>
      <c r="EL498" s="286"/>
      <c r="EM498" s="286"/>
      <c r="EN498" s="286"/>
      <c r="EO498" s="286"/>
      <c r="EP498" s="286"/>
      <c r="EQ498" s="286"/>
      <c r="ER498" s="286"/>
      <c r="ES498" s="286"/>
      <c r="ET498" s="286"/>
      <c r="EU498" s="286"/>
      <c r="EV498" s="286"/>
      <c r="EW498" s="286"/>
      <c r="EX498" s="286"/>
      <c r="EY498" s="286"/>
      <c r="EZ498" s="286"/>
      <c r="FA498" s="286"/>
      <c r="FB498" s="286"/>
      <c r="FC498" s="286"/>
      <c r="FD498" s="286"/>
      <c r="FE498" s="286"/>
      <c r="FF498" s="286"/>
      <c r="FG498" s="286"/>
      <c r="FH498" s="286"/>
      <c r="FI498" s="286"/>
      <c r="FJ498" s="286"/>
      <c r="FK498" s="286"/>
      <c r="FL498" s="286"/>
      <c r="FM498" s="286"/>
      <c r="FN498" s="286"/>
      <c r="FO498" s="286"/>
      <c r="FP498" s="286"/>
      <c r="FQ498" s="286"/>
      <c r="FR498" s="286"/>
      <c r="FS498" s="286"/>
      <c r="FT498" s="286"/>
      <c r="FU498" s="286"/>
      <c r="FV498" s="286"/>
      <c r="FW498" s="286"/>
      <c r="FX498" s="286"/>
      <c r="FY498" s="286"/>
      <c r="FZ498" s="286"/>
      <c r="GA498" s="286"/>
      <c r="GB498" s="286"/>
      <c r="GC498" s="286"/>
      <c r="GD498" s="286"/>
      <c r="GE498" s="286"/>
      <c r="GF498" s="286"/>
      <c r="GG498" s="286"/>
      <c r="GH498" s="286"/>
      <c r="GI498" s="286"/>
      <c r="GJ498" s="286"/>
      <c r="GK498" s="286"/>
      <c r="GL498" s="286"/>
      <c r="GM498" s="286"/>
      <c r="GN498" s="286"/>
      <c r="GO498" s="286"/>
      <c r="GP498" s="286"/>
      <c r="GQ498" s="286"/>
      <c r="GR498" s="286"/>
      <c r="GS498" s="286"/>
      <c r="GT498" s="286"/>
      <c r="GU498" s="286"/>
      <c r="GV498" s="286"/>
      <c r="GW498" s="286"/>
      <c r="GX498" s="286"/>
      <c r="GY498" s="286"/>
      <c r="GZ498" s="286"/>
      <c r="HA498" s="286"/>
      <c r="HB498" s="286"/>
      <c r="HC498" s="286"/>
      <c r="HD498" s="286"/>
      <c r="HE498" s="286"/>
      <c r="HF498" s="286"/>
      <c r="HG498" s="286"/>
      <c r="HH498" s="286"/>
      <c r="HI498" s="286"/>
      <c r="HJ498" s="286"/>
      <c r="HK498" s="286"/>
      <c r="HL498" s="286"/>
      <c r="HM498" s="286"/>
      <c r="HN498" s="286"/>
      <c r="HO498" s="286"/>
      <c r="HP498" s="286"/>
      <c r="HQ498" s="286"/>
      <c r="HR498" s="286"/>
      <c r="HS498" s="286"/>
      <c r="HT498" s="286"/>
      <c r="HU498" s="286"/>
      <c r="HV498" s="286"/>
      <c r="HW498" s="286"/>
      <c r="HX498" s="286"/>
      <c r="HY498" s="286"/>
      <c r="HZ498" s="286"/>
      <c r="IA498" s="286"/>
      <c r="IB498" s="286"/>
      <c r="IC498" s="286"/>
      <c r="ID498" s="286"/>
      <c r="IE498" s="286"/>
      <c r="IF498" s="286"/>
      <c r="IG498" s="286"/>
      <c r="IH498" s="286"/>
      <c r="II498" s="286"/>
      <c r="IJ498" s="286"/>
      <c r="IK498" s="286"/>
      <c r="IL498" s="286"/>
      <c r="IM498" s="286"/>
      <c r="IN498" s="286"/>
      <c r="IO498" s="286"/>
      <c r="IP498" s="286"/>
      <c r="IQ498" s="286"/>
      <c r="IR498" s="286"/>
      <c r="IS498" s="286"/>
      <c r="IT498" s="286"/>
      <c r="IU498" s="286"/>
      <c r="IV498" s="286"/>
      <c r="IW498" s="286"/>
      <c r="IX498" s="286"/>
      <c r="IY498" s="286"/>
      <c r="IZ498" s="286"/>
      <c r="JA498" s="286"/>
      <c r="JB498" s="286"/>
      <c r="JC498" s="286"/>
      <c r="JD498" s="286"/>
      <c r="JE498" s="286"/>
      <c r="JF498" s="286"/>
      <c r="JG498" s="286"/>
      <c r="JH498" s="286"/>
      <c r="JI498" s="286"/>
      <c r="JJ498" s="286"/>
      <c r="JK498" s="286"/>
      <c r="JL498" s="286"/>
      <c r="JM498" s="286"/>
      <c r="JN498" s="286"/>
      <c r="JO498" s="286"/>
      <c r="JP498" s="286"/>
      <c r="JQ498" s="286"/>
      <c r="JR498" s="286"/>
      <c r="JS498" s="286"/>
      <c r="JT498" s="286"/>
      <c r="JU498" s="286"/>
      <c r="JV498" s="286"/>
      <c r="JW498" s="286"/>
      <c r="JX498" s="286"/>
      <c r="JY498" s="286"/>
      <c r="JZ498" s="286"/>
      <c r="KA498" s="286"/>
      <c r="KB498" s="286"/>
      <c r="KC498" s="286"/>
      <c r="KD498" s="286"/>
      <c r="KE498" s="286"/>
      <c r="KF498" s="286"/>
      <c r="KG498" s="286"/>
      <c r="KH498" s="286"/>
      <c r="KI498" s="286"/>
      <c r="KJ498" s="286"/>
      <c r="KK498" s="286"/>
      <c r="KL498" s="286"/>
      <c r="KM498" s="286"/>
      <c r="KN498" s="286"/>
      <c r="KO498" s="286"/>
      <c r="KP498" s="286"/>
      <c r="KQ498" s="286"/>
      <c r="KR498" s="286"/>
      <c r="KS498" s="286"/>
      <c r="KT498" s="286"/>
      <c r="KU498" s="286"/>
      <c r="KV498" s="286"/>
      <c r="KW498" s="286"/>
      <c r="KX498" s="286"/>
      <c r="KY498" s="286"/>
      <c r="KZ498" s="286"/>
      <c r="LA498" s="286"/>
      <c r="LB498" s="286"/>
      <c r="LC498" s="286"/>
      <c r="LD498" s="286"/>
      <c r="LE498" s="286"/>
      <c r="LF498" s="286"/>
      <c r="LG498" s="286"/>
      <c r="LH498" s="286"/>
      <c r="LI498" s="286"/>
      <c r="LJ498" s="286"/>
      <c r="LK498" s="286"/>
      <c r="LL498" s="286"/>
      <c r="LM498" s="286"/>
      <c r="LN498" s="286"/>
      <c r="LO498" s="286"/>
      <c r="LP498" s="286"/>
      <c r="LQ498" s="286"/>
      <c r="LR498" s="286"/>
      <c r="LS498" s="286"/>
      <c r="LT498" s="286"/>
      <c r="LU498" s="286"/>
      <c r="LV498" s="286"/>
      <c r="LW498" s="286"/>
      <c r="LX498" s="286"/>
      <c r="LY498" s="286"/>
      <c r="LZ498" s="286"/>
      <c r="MA498" s="286"/>
      <c r="MB498" s="286"/>
      <c r="MC498" s="286"/>
      <c r="MD498" s="286"/>
      <c r="ME498" s="286"/>
      <c r="MF498" s="286"/>
      <c r="MG498" s="286"/>
      <c r="MH498" s="286"/>
      <c r="MI498" s="286"/>
      <c r="MJ498" s="286"/>
      <c r="MK498" s="286"/>
      <c r="ML498" s="286"/>
      <c r="MM498" s="286"/>
      <c r="MN498" s="286"/>
      <c r="MO498" s="286"/>
      <c r="MP498" s="286"/>
      <c r="MQ498" s="286"/>
      <c r="MR498" s="286"/>
      <c r="MS498" s="286"/>
      <c r="MT498" s="286"/>
      <c r="MU498" s="286"/>
      <c r="MV498" s="286"/>
      <c r="MW498" s="286"/>
      <c r="MX498" s="286"/>
      <c r="MY498" s="286"/>
      <c r="MZ498" s="286"/>
      <c r="NA498" s="286"/>
      <c r="NB498" s="286"/>
      <c r="NC498" s="286"/>
      <c r="ND498" s="286"/>
      <c r="NE498" s="286"/>
      <c r="NF498" s="286"/>
      <c r="NG498" s="286"/>
      <c r="NH498" s="286"/>
      <c r="NI498" s="286"/>
      <c r="NJ498" s="286"/>
      <c r="NK498" s="286"/>
      <c r="NL498" s="286"/>
      <c r="NM498" s="286"/>
      <c r="NN498" s="286"/>
      <c r="NO498" s="286"/>
      <c r="NP498" s="286"/>
      <c r="NQ498" s="286"/>
      <c r="NR498" s="286"/>
      <c r="NS498" s="286"/>
      <c r="NT498" s="286"/>
      <c r="NU498" s="286"/>
      <c r="NV498" s="286"/>
      <c r="NW498" s="286"/>
      <c r="NX498" s="286"/>
      <c r="NY498" s="286"/>
      <c r="NZ498" s="286"/>
      <c r="OA498" s="286"/>
      <c r="OB498" s="286"/>
      <c r="OC498" s="286"/>
      <c r="OD498" s="286"/>
      <c r="OE498" s="286"/>
      <c r="OF498" s="286"/>
      <c r="OG498" s="286"/>
      <c r="OH498" s="286"/>
      <c r="OI498" s="286"/>
      <c r="OJ498" s="286"/>
      <c r="OK498" s="286"/>
      <c r="OL498" s="286"/>
      <c r="OM498" s="286"/>
      <c r="ON498" s="286"/>
      <c r="OO498" s="286"/>
      <c r="OP498" s="286"/>
      <c r="OQ498" s="286"/>
      <c r="OR498" s="286"/>
      <c r="OS498" s="286"/>
      <c r="OT498" s="286"/>
      <c r="OU498" s="286"/>
      <c r="OV498" s="286"/>
      <c r="OW498" s="286"/>
      <c r="OX498" s="286"/>
      <c r="OY498" s="286"/>
      <c r="OZ498" s="286"/>
      <c r="PA498" s="286"/>
      <c r="PB498" s="286"/>
      <c r="PC498" s="286"/>
      <c r="PD498" s="286"/>
      <c r="PE498" s="286"/>
      <c r="PF498" s="286"/>
      <c r="PG498" s="286"/>
      <c r="PH498" s="286"/>
      <c r="PI498" s="286"/>
      <c r="PJ498" s="286"/>
      <c r="PK498" s="286"/>
      <c r="PL498" s="286"/>
      <c r="PM498" s="286"/>
      <c r="PN498" s="286"/>
      <c r="PO498" s="286"/>
      <c r="PP498" s="286"/>
      <c r="PQ498" s="286"/>
      <c r="PR498" s="286"/>
      <c r="PS498" s="286"/>
      <c r="PT498" s="286"/>
      <c r="PU498" s="286"/>
      <c r="PV498" s="286"/>
      <c r="PW498" s="286"/>
      <c r="PX498" s="286"/>
      <c r="PY498" s="286"/>
      <c r="PZ498" s="286"/>
      <c r="QA498" s="286"/>
      <c r="QB498" s="286"/>
      <c r="QC498" s="286"/>
      <c r="QD498" s="286"/>
      <c r="QE498" s="286"/>
      <c r="QF498" s="286"/>
      <c r="QG498" s="286"/>
      <c r="QH498" s="286"/>
      <c r="QI498" s="286"/>
      <c r="QJ498" s="286"/>
      <c r="QK498" s="286"/>
      <c r="QL498" s="286"/>
      <c r="QM498" s="286"/>
      <c r="QN498" s="286"/>
      <c r="QO498" s="286"/>
      <c r="QP498" s="286"/>
      <c r="QQ498" s="286"/>
      <c r="QR498" s="286"/>
      <c r="QS498" s="286"/>
      <c r="QT498" s="286"/>
      <c r="QU498" s="286"/>
      <c r="QV498" s="286"/>
      <c r="QW498" s="286"/>
      <c r="QX498" s="286"/>
      <c r="QY498" s="286"/>
      <c r="QZ498" s="286"/>
      <c r="RA498" s="286"/>
      <c r="RB498" s="286"/>
      <c r="RC498" s="286"/>
      <c r="RD498" s="286"/>
      <c r="RE498" s="286"/>
      <c r="RF498" s="286"/>
      <c r="RG498" s="286"/>
      <c r="RH498" s="286"/>
      <c r="RI498" s="286"/>
      <c r="RJ498" s="286"/>
      <c r="RK498" s="286"/>
      <c r="RL498" s="286"/>
      <c r="RM498" s="286"/>
      <c r="RN498" s="286"/>
      <c r="RO498" s="286"/>
      <c r="RP498" s="286"/>
      <c r="RQ498" s="286"/>
      <c r="RR498" s="286"/>
      <c r="RS498" s="286"/>
      <c r="RT498" s="286"/>
      <c r="RU498" s="286"/>
      <c r="RV498" s="286"/>
      <c r="RW498" s="286"/>
      <c r="RX498" s="286"/>
      <c r="RY498" s="286"/>
      <c r="RZ498" s="286"/>
      <c r="SA498" s="286"/>
      <c r="SB498" s="286"/>
      <c r="SC498" s="286"/>
      <c r="SD498" s="286"/>
      <c r="SE498" s="286"/>
      <c r="SF498" s="286"/>
      <c r="SG498" s="286"/>
      <c r="SH498" s="286"/>
      <c r="SI498" s="286"/>
      <c r="SJ498" s="286"/>
      <c r="SK498" s="286"/>
      <c r="SL498" s="286"/>
      <c r="SM498" s="286"/>
      <c r="SN498" s="286"/>
      <c r="SO498" s="286"/>
      <c r="SP498" s="286"/>
      <c r="SQ498" s="286"/>
      <c r="SR498" s="286"/>
      <c r="SS498" s="286"/>
      <c r="ST498" s="286"/>
      <c r="SU498" s="286"/>
      <c r="SV498" s="286"/>
      <c r="SW498" s="286"/>
      <c r="SX498" s="286"/>
      <c r="SY498" s="286"/>
      <c r="SZ498" s="286"/>
      <c r="TA498" s="286"/>
      <c r="TB498" s="286"/>
      <c r="TC498" s="286"/>
      <c r="TD498" s="286"/>
      <c r="TE498" s="286"/>
      <c r="TF498" s="286"/>
      <c r="TG498" s="286"/>
      <c r="TH498" s="286"/>
      <c r="TI498" s="286"/>
      <c r="TJ498" s="286"/>
      <c r="TK498" s="286"/>
      <c r="TL498" s="286"/>
      <c r="TM498" s="286"/>
      <c r="TN498" s="286"/>
      <c r="TO498" s="286"/>
      <c r="TP498" s="286"/>
      <c r="TQ498" s="286"/>
      <c r="TR498" s="286"/>
      <c r="TS498" s="286"/>
      <c r="TT498" s="286"/>
      <c r="TU498" s="286"/>
      <c r="TV498" s="286"/>
      <c r="TW498" s="286"/>
      <c r="TX498" s="286"/>
      <c r="TY498" s="286"/>
      <c r="TZ498" s="286"/>
      <c r="UA498" s="286"/>
      <c r="UB498" s="286"/>
      <c r="UC498" s="286"/>
      <c r="UD498" s="286"/>
      <c r="UE498" s="286"/>
      <c r="UF498" s="286"/>
      <c r="UG498" s="286"/>
      <c r="UH498" s="286"/>
      <c r="UI498" s="286"/>
      <c r="UJ498" s="286"/>
      <c r="UK498" s="286"/>
      <c r="UL498" s="286"/>
      <c r="UM498" s="286"/>
      <c r="UN498" s="286"/>
      <c r="UO498" s="286"/>
      <c r="UP498" s="286"/>
      <c r="UQ498" s="286"/>
      <c r="UR498" s="286"/>
      <c r="US498" s="286"/>
      <c r="UT498" s="286"/>
      <c r="UU498" s="286"/>
      <c r="UV498" s="286"/>
      <c r="UW498" s="286"/>
      <c r="UX498" s="286"/>
      <c r="UY498" s="286"/>
      <c r="UZ498" s="286"/>
      <c r="VA498" s="286"/>
      <c r="VB498" s="286"/>
      <c r="VC498" s="286"/>
      <c r="VD498" s="286"/>
      <c r="VE498" s="286"/>
      <c r="VF498" s="286"/>
      <c r="VG498" s="286"/>
      <c r="VH498" s="286"/>
      <c r="VI498" s="286"/>
      <c r="VJ498" s="286"/>
      <c r="VK498" s="286"/>
      <c r="VL498" s="286"/>
      <c r="VM498" s="286"/>
      <c r="VN498" s="286"/>
      <c r="VO498" s="286"/>
      <c r="VP498" s="286"/>
      <c r="VQ498" s="286"/>
      <c r="VR498" s="286"/>
      <c r="VS498" s="286"/>
      <c r="VT498" s="286"/>
      <c r="VU498" s="286"/>
      <c r="VV498" s="286"/>
      <c r="VW498" s="286"/>
      <c r="VX498" s="286"/>
      <c r="VY498" s="286"/>
      <c r="VZ498" s="286"/>
      <c r="WA498" s="286"/>
      <c r="WB498" s="286"/>
      <c r="WC498" s="286"/>
    </row>
    <row r="499" spans="1:601" s="285" customFormat="1" ht="33" customHeight="1">
      <c r="A499" s="1073"/>
      <c r="B499" s="700"/>
      <c r="C499" s="669"/>
      <c r="D499" s="671"/>
      <c r="E499" s="673"/>
      <c r="F499" s="647"/>
      <c r="G499" s="674"/>
      <c r="H499" s="674"/>
      <c r="I499" s="309" t="s">
        <v>501</v>
      </c>
      <c r="J499" s="309" t="s">
        <v>393</v>
      </c>
      <c r="K499" s="309" t="s">
        <v>1149</v>
      </c>
      <c r="L499" s="309" t="s">
        <v>182</v>
      </c>
      <c r="M499" s="288">
        <v>2899549.66</v>
      </c>
      <c r="N499" s="288">
        <v>2899549.66</v>
      </c>
      <c r="O499" s="288"/>
      <c r="P499" s="289"/>
      <c r="Q499" s="290"/>
      <c r="R499" s="290"/>
      <c r="S499" s="528">
        <v>3</v>
      </c>
      <c r="BA499" s="286"/>
      <c r="BB499" s="286"/>
      <c r="BC499" s="286"/>
      <c r="BD499" s="286"/>
      <c r="BE499" s="286"/>
      <c r="BF499" s="286"/>
      <c r="BG499" s="286"/>
      <c r="BH499" s="286"/>
      <c r="BI499" s="286"/>
      <c r="BJ499" s="286"/>
      <c r="BK499" s="286"/>
      <c r="BL499" s="286"/>
      <c r="BM499" s="286"/>
      <c r="BN499" s="286"/>
      <c r="BO499" s="286"/>
      <c r="BP499" s="286"/>
      <c r="BQ499" s="286"/>
      <c r="BR499" s="286"/>
      <c r="BS499" s="286"/>
      <c r="BT499" s="286"/>
      <c r="BU499" s="286"/>
      <c r="BV499" s="286"/>
      <c r="BW499" s="286"/>
      <c r="BX499" s="286"/>
      <c r="BY499" s="286"/>
      <c r="BZ499" s="286"/>
      <c r="CA499" s="286"/>
      <c r="CB499" s="286"/>
      <c r="CC499" s="286"/>
      <c r="CD499" s="286"/>
      <c r="CE499" s="286"/>
      <c r="CF499" s="286"/>
      <c r="CG499" s="286"/>
      <c r="CH499" s="286"/>
      <c r="CI499" s="286"/>
      <c r="CJ499" s="286"/>
      <c r="CK499" s="286"/>
      <c r="CL499" s="286"/>
      <c r="CM499" s="286"/>
      <c r="CN499" s="286"/>
      <c r="CO499" s="286"/>
      <c r="CP499" s="286"/>
      <c r="CQ499" s="286"/>
      <c r="CR499" s="286"/>
      <c r="CS499" s="286"/>
      <c r="CT499" s="286"/>
      <c r="CU499" s="286"/>
      <c r="CV499" s="286"/>
      <c r="CW499" s="286"/>
      <c r="CX499" s="286"/>
      <c r="CY499" s="286"/>
      <c r="CZ499" s="286"/>
      <c r="DA499" s="286"/>
      <c r="DB499" s="286"/>
      <c r="DC499" s="286"/>
      <c r="DD499" s="286"/>
      <c r="DE499" s="286"/>
      <c r="DF499" s="286"/>
      <c r="DG499" s="286"/>
      <c r="DH499" s="286"/>
      <c r="DI499" s="286"/>
      <c r="DJ499" s="286"/>
      <c r="DK499" s="286"/>
      <c r="DL499" s="286"/>
      <c r="DM499" s="286"/>
      <c r="DN499" s="286"/>
      <c r="DO499" s="286"/>
      <c r="DP499" s="286"/>
      <c r="DQ499" s="286"/>
      <c r="DR499" s="286"/>
      <c r="DS499" s="286"/>
      <c r="DT499" s="286"/>
      <c r="DU499" s="286"/>
      <c r="DV499" s="286"/>
      <c r="DW499" s="286"/>
      <c r="DX499" s="286"/>
      <c r="DY499" s="286"/>
      <c r="DZ499" s="286"/>
      <c r="EA499" s="286"/>
      <c r="EB499" s="286"/>
      <c r="EC499" s="286"/>
      <c r="ED499" s="286"/>
      <c r="EE499" s="286"/>
      <c r="EF499" s="286"/>
      <c r="EG499" s="286"/>
      <c r="EH499" s="286"/>
      <c r="EI499" s="286"/>
      <c r="EJ499" s="286"/>
      <c r="EK499" s="286"/>
      <c r="EL499" s="286"/>
      <c r="EM499" s="286"/>
      <c r="EN499" s="286"/>
      <c r="EO499" s="286"/>
      <c r="EP499" s="286"/>
      <c r="EQ499" s="286"/>
      <c r="ER499" s="286"/>
      <c r="ES499" s="286"/>
      <c r="ET499" s="286"/>
      <c r="EU499" s="286"/>
      <c r="EV499" s="286"/>
      <c r="EW499" s="286"/>
      <c r="EX499" s="286"/>
      <c r="EY499" s="286"/>
      <c r="EZ499" s="286"/>
      <c r="FA499" s="286"/>
      <c r="FB499" s="286"/>
      <c r="FC499" s="286"/>
      <c r="FD499" s="286"/>
      <c r="FE499" s="286"/>
      <c r="FF499" s="286"/>
      <c r="FG499" s="286"/>
      <c r="FH499" s="286"/>
      <c r="FI499" s="286"/>
      <c r="FJ499" s="286"/>
      <c r="FK499" s="286"/>
      <c r="FL499" s="286"/>
      <c r="FM499" s="286"/>
      <c r="FN499" s="286"/>
      <c r="FO499" s="286"/>
      <c r="FP499" s="286"/>
      <c r="FQ499" s="286"/>
      <c r="FR499" s="286"/>
      <c r="FS499" s="286"/>
      <c r="FT499" s="286"/>
      <c r="FU499" s="286"/>
      <c r="FV499" s="286"/>
      <c r="FW499" s="286"/>
      <c r="FX499" s="286"/>
      <c r="FY499" s="286"/>
      <c r="FZ499" s="286"/>
      <c r="GA499" s="286"/>
      <c r="GB499" s="286"/>
      <c r="GC499" s="286"/>
      <c r="GD499" s="286"/>
      <c r="GE499" s="286"/>
      <c r="GF499" s="286"/>
      <c r="GG499" s="286"/>
      <c r="GH499" s="286"/>
      <c r="GI499" s="286"/>
      <c r="GJ499" s="286"/>
      <c r="GK499" s="286"/>
      <c r="GL499" s="286"/>
      <c r="GM499" s="286"/>
      <c r="GN499" s="286"/>
      <c r="GO499" s="286"/>
      <c r="GP499" s="286"/>
      <c r="GQ499" s="286"/>
      <c r="GR499" s="286"/>
      <c r="GS499" s="286"/>
      <c r="GT499" s="286"/>
      <c r="GU499" s="286"/>
      <c r="GV499" s="286"/>
      <c r="GW499" s="286"/>
      <c r="GX499" s="286"/>
      <c r="GY499" s="286"/>
      <c r="GZ499" s="286"/>
      <c r="HA499" s="286"/>
      <c r="HB499" s="286"/>
      <c r="HC499" s="286"/>
      <c r="HD499" s="286"/>
      <c r="HE499" s="286"/>
      <c r="HF499" s="286"/>
      <c r="HG499" s="286"/>
      <c r="HH499" s="286"/>
      <c r="HI499" s="286"/>
      <c r="HJ499" s="286"/>
      <c r="HK499" s="286"/>
      <c r="HL499" s="286"/>
      <c r="HM499" s="286"/>
      <c r="HN499" s="286"/>
      <c r="HO499" s="286"/>
      <c r="HP499" s="286"/>
      <c r="HQ499" s="286"/>
      <c r="HR499" s="286"/>
      <c r="HS499" s="286"/>
      <c r="HT499" s="286"/>
      <c r="HU499" s="286"/>
      <c r="HV499" s="286"/>
      <c r="HW499" s="286"/>
      <c r="HX499" s="286"/>
      <c r="HY499" s="286"/>
      <c r="HZ499" s="286"/>
      <c r="IA499" s="286"/>
      <c r="IB499" s="286"/>
      <c r="IC499" s="286"/>
      <c r="ID499" s="286"/>
      <c r="IE499" s="286"/>
      <c r="IF499" s="286"/>
      <c r="IG499" s="286"/>
      <c r="IH499" s="286"/>
      <c r="II499" s="286"/>
      <c r="IJ499" s="286"/>
      <c r="IK499" s="286"/>
      <c r="IL499" s="286"/>
      <c r="IM499" s="286"/>
      <c r="IN499" s="286"/>
      <c r="IO499" s="286"/>
      <c r="IP499" s="286"/>
      <c r="IQ499" s="286"/>
      <c r="IR499" s="286"/>
      <c r="IS499" s="286"/>
      <c r="IT499" s="286"/>
      <c r="IU499" s="286"/>
      <c r="IV499" s="286"/>
      <c r="IW499" s="286"/>
      <c r="IX499" s="286"/>
      <c r="IY499" s="286"/>
      <c r="IZ499" s="286"/>
      <c r="JA499" s="286"/>
      <c r="JB499" s="286"/>
      <c r="JC499" s="286"/>
      <c r="JD499" s="286"/>
      <c r="JE499" s="286"/>
      <c r="JF499" s="286"/>
      <c r="JG499" s="286"/>
      <c r="JH499" s="286"/>
      <c r="JI499" s="286"/>
      <c r="JJ499" s="286"/>
      <c r="JK499" s="286"/>
      <c r="JL499" s="286"/>
      <c r="JM499" s="286"/>
      <c r="JN499" s="286"/>
      <c r="JO499" s="286"/>
      <c r="JP499" s="286"/>
      <c r="JQ499" s="286"/>
      <c r="JR499" s="286"/>
      <c r="JS499" s="286"/>
      <c r="JT499" s="286"/>
      <c r="JU499" s="286"/>
      <c r="JV499" s="286"/>
      <c r="JW499" s="286"/>
      <c r="JX499" s="286"/>
      <c r="JY499" s="286"/>
      <c r="JZ499" s="286"/>
      <c r="KA499" s="286"/>
      <c r="KB499" s="286"/>
      <c r="KC499" s="286"/>
      <c r="KD499" s="286"/>
      <c r="KE499" s="286"/>
      <c r="KF499" s="286"/>
      <c r="KG499" s="286"/>
      <c r="KH499" s="286"/>
      <c r="KI499" s="286"/>
      <c r="KJ499" s="286"/>
      <c r="KK499" s="286"/>
      <c r="KL499" s="286"/>
      <c r="KM499" s="286"/>
      <c r="KN499" s="286"/>
      <c r="KO499" s="286"/>
      <c r="KP499" s="286"/>
      <c r="KQ499" s="286"/>
      <c r="KR499" s="286"/>
      <c r="KS499" s="286"/>
      <c r="KT499" s="286"/>
      <c r="KU499" s="286"/>
      <c r="KV499" s="286"/>
      <c r="KW499" s="286"/>
      <c r="KX499" s="286"/>
      <c r="KY499" s="286"/>
      <c r="KZ499" s="286"/>
      <c r="LA499" s="286"/>
      <c r="LB499" s="286"/>
      <c r="LC499" s="286"/>
      <c r="LD499" s="286"/>
      <c r="LE499" s="286"/>
      <c r="LF499" s="286"/>
      <c r="LG499" s="286"/>
      <c r="LH499" s="286"/>
      <c r="LI499" s="286"/>
      <c r="LJ499" s="286"/>
      <c r="LK499" s="286"/>
      <c r="LL499" s="286"/>
      <c r="LM499" s="286"/>
      <c r="LN499" s="286"/>
      <c r="LO499" s="286"/>
      <c r="LP499" s="286"/>
      <c r="LQ499" s="286"/>
      <c r="LR499" s="286"/>
      <c r="LS499" s="286"/>
      <c r="LT499" s="286"/>
      <c r="LU499" s="286"/>
      <c r="LV499" s="286"/>
      <c r="LW499" s="286"/>
      <c r="LX499" s="286"/>
      <c r="LY499" s="286"/>
      <c r="LZ499" s="286"/>
      <c r="MA499" s="286"/>
      <c r="MB499" s="286"/>
      <c r="MC499" s="286"/>
      <c r="MD499" s="286"/>
      <c r="ME499" s="286"/>
      <c r="MF499" s="286"/>
      <c r="MG499" s="286"/>
      <c r="MH499" s="286"/>
      <c r="MI499" s="286"/>
      <c r="MJ499" s="286"/>
      <c r="MK499" s="286"/>
      <c r="ML499" s="286"/>
      <c r="MM499" s="286"/>
      <c r="MN499" s="286"/>
      <c r="MO499" s="286"/>
      <c r="MP499" s="286"/>
      <c r="MQ499" s="286"/>
      <c r="MR499" s="286"/>
      <c r="MS499" s="286"/>
      <c r="MT499" s="286"/>
      <c r="MU499" s="286"/>
      <c r="MV499" s="286"/>
      <c r="MW499" s="286"/>
      <c r="MX499" s="286"/>
      <c r="MY499" s="286"/>
      <c r="MZ499" s="286"/>
      <c r="NA499" s="286"/>
      <c r="NB499" s="286"/>
      <c r="NC499" s="286"/>
      <c r="ND499" s="286"/>
      <c r="NE499" s="286"/>
      <c r="NF499" s="286"/>
      <c r="NG499" s="286"/>
      <c r="NH499" s="286"/>
      <c r="NI499" s="286"/>
      <c r="NJ499" s="286"/>
      <c r="NK499" s="286"/>
      <c r="NL499" s="286"/>
      <c r="NM499" s="286"/>
      <c r="NN499" s="286"/>
      <c r="NO499" s="286"/>
      <c r="NP499" s="286"/>
      <c r="NQ499" s="286"/>
      <c r="NR499" s="286"/>
      <c r="NS499" s="286"/>
      <c r="NT499" s="286"/>
      <c r="NU499" s="286"/>
      <c r="NV499" s="286"/>
      <c r="NW499" s="286"/>
      <c r="NX499" s="286"/>
      <c r="NY499" s="286"/>
      <c r="NZ499" s="286"/>
      <c r="OA499" s="286"/>
      <c r="OB499" s="286"/>
      <c r="OC499" s="286"/>
      <c r="OD499" s="286"/>
      <c r="OE499" s="286"/>
      <c r="OF499" s="286"/>
      <c r="OG499" s="286"/>
      <c r="OH499" s="286"/>
      <c r="OI499" s="286"/>
      <c r="OJ499" s="286"/>
      <c r="OK499" s="286"/>
      <c r="OL499" s="286"/>
      <c r="OM499" s="286"/>
      <c r="ON499" s="286"/>
      <c r="OO499" s="286"/>
      <c r="OP499" s="286"/>
      <c r="OQ499" s="286"/>
      <c r="OR499" s="286"/>
      <c r="OS499" s="286"/>
      <c r="OT499" s="286"/>
      <c r="OU499" s="286"/>
      <c r="OV499" s="286"/>
      <c r="OW499" s="286"/>
      <c r="OX499" s="286"/>
      <c r="OY499" s="286"/>
      <c r="OZ499" s="286"/>
      <c r="PA499" s="286"/>
      <c r="PB499" s="286"/>
      <c r="PC499" s="286"/>
      <c r="PD499" s="286"/>
      <c r="PE499" s="286"/>
      <c r="PF499" s="286"/>
      <c r="PG499" s="286"/>
      <c r="PH499" s="286"/>
      <c r="PI499" s="286"/>
      <c r="PJ499" s="286"/>
      <c r="PK499" s="286"/>
      <c r="PL499" s="286"/>
      <c r="PM499" s="286"/>
      <c r="PN499" s="286"/>
      <c r="PO499" s="286"/>
      <c r="PP499" s="286"/>
      <c r="PQ499" s="286"/>
      <c r="PR499" s="286"/>
      <c r="PS499" s="286"/>
      <c r="PT499" s="286"/>
      <c r="PU499" s="286"/>
      <c r="PV499" s="286"/>
      <c r="PW499" s="286"/>
      <c r="PX499" s="286"/>
      <c r="PY499" s="286"/>
      <c r="PZ499" s="286"/>
      <c r="QA499" s="286"/>
      <c r="QB499" s="286"/>
      <c r="QC499" s="286"/>
      <c r="QD499" s="286"/>
      <c r="QE499" s="286"/>
      <c r="QF499" s="286"/>
      <c r="QG499" s="286"/>
      <c r="QH499" s="286"/>
      <c r="QI499" s="286"/>
      <c r="QJ499" s="286"/>
      <c r="QK499" s="286"/>
      <c r="QL499" s="286"/>
      <c r="QM499" s="286"/>
      <c r="QN499" s="286"/>
      <c r="QO499" s="286"/>
      <c r="QP499" s="286"/>
      <c r="QQ499" s="286"/>
      <c r="QR499" s="286"/>
      <c r="QS499" s="286"/>
      <c r="QT499" s="286"/>
      <c r="QU499" s="286"/>
      <c r="QV499" s="286"/>
      <c r="QW499" s="286"/>
      <c r="QX499" s="286"/>
      <c r="QY499" s="286"/>
      <c r="QZ499" s="286"/>
      <c r="RA499" s="286"/>
      <c r="RB499" s="286"/>
      <c r="RC499" s="286"/>
      <c r="RD499" s="286"/>
      <c r="RE499" s="286"/>
      <c r="RF499" s="286"/>
      <c r="RG499" s="286"/>
      <c r="RH499" s="286"/>
      <c r="RI499" s="286"/>
      <c r="RJ499" s="286"/>
      <c r="RK499" s="286"/>
      <c r="RL499" s="286"/>
      <c r="RM499" s="286"/>
      <c r="RN499" s="286"/>
      <c r="RO499" s="286"/>
      <c r="RP499" s="286"/>
      <c r="RQ499" s="286"/>
      <c r="RR499" s="286"/>
      <c r="RS499" s="286"/>
      <c r="RT499" s="286"/>
      <c r="RU499" s="286"/>
      <c r="RV499" s="286"/>
      <c r="RW499" s="286"/>
      <c r="RX499" s="286"/>
      <c r="RY499" s="286"/>
      <c r="RZ499" s="286"/>
      <c r="SA499" s="286"/>
      <c r="SB499" s="286"/>
      <c r="SC499" s="286"/>
      <c r="SD499" s="286"/>
      <c r="SE499" s="286"/>
      <c r="SF499" s="286"/>
      <c r="SG499" s="286"/>
      <c r="SH499" s="286"/>
      <c r="SI499" s="286"/>
      <c r="SJ499" s="286"/>
      <c r="SK499" s="286"/>
      <c r="SL499" s="286"/>
      <c r="SM499" s="286"/>
      <c r="SN499" s="286"/>
      <c r="SO499" s="286"/>
      <c r="SP499" s="286"/>
      <c r="SQ499" s="286"/>
      <c r="SR499" s="286"/>
      <c r="SS499" s="286"/>
      <c r="ST499" s="286"/>
      <c r="SU499" s="286"/>
      <c r="SV499" s="286"/>
      <c r="SW499" s="286"/>
      <c r="SX499" s="286"/>
      <c r="SY499" s="286"/>
      <c r="SZ499" s="286"/>
      <c r="TA499" s="286"/>
      <c r="TB499" s="286"/>
      <c r="TC499" s="286"/>
      <c r="TD499" s="286"/>
      <c r="TE499" s="286"/>
      <c r="TF499" s="286"/>
      <c r="TG499" s="286"/>
      <c r="TH499" s="286"/>
      <c r="TI499" s="286"/>
      <c r="TJ499" s="286"/>
      <c r="TK499" s="286"/>
      <c r="TL499" s="286"/>
      <c r="TM499" s="286"/>
      <c r="TN499" s="286"/>
      <c r="TO499" s="286"/>
      <c r="TP499" s="286"/>
      <c r="TQ499" s="286"/>
      <c r="TR499" s="286"/>
      <c r="TS499" s="286"/>
      <c r="TT499" s="286"/>
      <c r="TU499" s="286"/>
      <c r="TV499" s="286"/>
      <c r="TW499" s="286"/>
      <c r="TX499" s="286"/>
      <c r="TY499" s="286"/>
      <c r="TZ499" s="286"/>
      <c r="UA499" s="286"/>
      <c r="UB499" s="286"/>
      <c r="UC499" s="286"/>
      <c r="UD499" s="286"/>
      <c r="UE499" s="286"/>
      <c r="UF499" s="286"/>
      <c r="UG499" s="286"/>
      <c r="UH499" s="286"/>
      <c r="UI499" s="286"/>
      <c r="UJ499" s="286"/>
      <c r="UK499" s="286"/>
      <c r="UL499" s="286"/>
      <c r="UM499" s="286"/>
      <c r="UN499" s="286"/>
      <c r="UO499" s="286"/>
      <c r="UP499" s="286"/>
      <c r="UQ499" s="286"/>
      <c r="UR499" s="286"/>
      <c r="US499" s="286"/>
      <c r="UT499" s="286"/>
      <c r="UU499" s="286"/>
      <c r="UV499" s="286"/>
      <c r="UW499" s="286"/>
      <c r="UX499" s="286"/>
      <c r="UY499" s="286"/>
      <c r="UZ499" s="286"/>
      <c r="VA499" s="286"/>
      <c r="VB499" s="286"/>
      <c r="VC499" s="286"/>
      <c r="VD499" s="286"/>
      <c r="VE499" s="286"/>
      <c r="VF499" s="286"/>
      <c r="VG499" s="286"/>
      <c r="VH499" s="286"/>
      <c r="VI499" s="286"/>
      <c r="VJ499" s="286"/>
      <c r="VK499" s="286"/>
      <c r="VL499" s="286"/>
      <c r="VM499" s="286"/>
      <c r="VN499" s="286"/>
      <c r="VO499" s="286"/>
      <c r="VP499" s="286"/>
      <c r="VQ499" s="286"/>
      <c r="VR499" s="286"/>
      <c r="VS499" s="286"/>
      <c r="VT499" s="286"/>
      <c r="VU499" s="286"/>
      <c r="VV499" s="286"/>
      <c r="VW499" s="286"/>
      <c r="VX499" s="286"/>
      <c r="VY499" s="286"/>
      <c r="VZ499" s="286"/>
      <c r="WA499" s="286"/>
      <c r="WB499" s="286"/>
      <c r="WC499" s="286"/>
    </row>
    <row r="500" spans="1:601" s="285" customFormat="1" ht="30.75" customHeight="1">
      <c r="A500" s="1073"/>
      <c r="B500" s="701"/>
      <c r="C500" s="669"/>
      <c r="D500" s="671"/>
      <c r="E500" s="673"/>
      <c r="F500" s="647"/>
      <c r="G500" s="674"/>
      <c r="H500" s="674"/>
      <c r="I500" s="309" t="s">
        <v>501</v>
      </c>
      <c r="J500" s="309" t="s">
        <v>393</v>
      </c>
      <c r="K500" s="309" t="s">
        <v>1149</v>
      </c>
      <c r="L500" s="309" t="s">
        <v>183</v>
      </c>
      <c r="M500" s="288">
        <v>874254.02</v>
      </c>
      <c r="N500" s="288">
        <v>874254.02</v>
      </c>
      <c r="O500" s="288"/>
      <c r="P500" s="289"/>
      <c r="Q500" s="290"/>
      <c r="R500" s="290"/>
      <c r="S500" s="528">
        <v>3</v>
      </c>
      <c r="BA500" s="286"/>
      <c r="BB500" s="286"/>
      <c r="BC500" s="286"/>
      <c r="BD500" s="286"/>
      <c r="BE500" s="286"/>
      <c r="BF500" s="286"/>
      <c r="BG500" s="286"/>
      <c r="BH500" s="286"/>
      <c r="BI500" s="286"/>
      <c r="BJ500" s="286"/>
      <c r="BK500" s="286"/>
      <c r="BL500" s="286"/>
      <c r="BM500" s="286"/>
      <c r="BN500" s="286"/>
      <c r="BO500" s="286"/>
      <c r="BP500" s="286"/>
      <c r="BQ500" s="286"/>
      <c r="BR500" s="286"/>
      <c r="BS500" s="286"/>
      <c r="BT500" s="286"/>
      <c r="BU500" s="286"/>
      <c r="BV500" s="286"/>
      <c r="BW500" s="286"/>
      <c r="BX500" s="286"/>
      <c r="BY500" s="286"/>
      <c r="BZ500" s="286"/>
      <c r="CA500" s="286"/>
      <c r="CB500" s="286"/>
      <c r="CC500" s="286"/>
      <c r="CD500" s="286"/>
      <c r="CE500" s="286"/>
      <c r="CF500" s="286"/>
      <c r="CG500" s="286"/>
      <c r="CH500" s="286"/>
      <c r="CI500" s="286"/>
      <c r="CJ500" s="286"/>
      <c r="CK500" s="286"/>
      <c r="CL500" s="286"/>
      <c r="CM500" s="286"/>
      <c r="CN500" s="286"/>
      <c r="CO500" s="286"/>
      <c r="CP500" s="286"/>
      <c r="CQ500" s="286"/>
      <c r="CR500" s="286"/>
      <c r="CS500" s="286"/>
      <c r="CT500" s="286"/>
      <c r="CU500" s="286"/>
      <c r="CV500" s="286"/>
      <c r="CW500" s="286"/>
      <c r="CX500" s="286"/>
      <c r="CY500" s="286"/>
      <c r="CZ500" s="286"/>
      <c r="DA500" s="286"/>
      <c r="DB500" s="286"/>
      <c r="DC500" s="286"/>
      <c r="DD500" s="286"/>
      <c r="DE500" s="286"/>
      <c r="DF500" s="286"/>
      <c r="DG500" s="286"/>
      <c r="DH500" s="286"/>
      <c r="DI500" s="286"/>
      <c r="DJ500" s="286"/>
      <c r="DK500" s="286"/>
      <c r="DL500" s="286"/>
      <c r="DM500" s="286"/>
      <c r="DN500" s="286"/>
      <c r="DO500" s="286"/>
      <c r="DP500" s="286"/>
      <c r="DQ500" s="286"/>
      <c r="DR500" s="286"/>
      <c r="DS500" s="286"/>
      <c r="DT500" s="286"/>
      <c r="DU500" s="286"/>
      <c r="DV500" s="286"/>
      <c r="DW500" s="286"/>
      <c r="DX500" s="286"/>
      <c r="DY500" s="286"/>
      <c r="DZ500" s="286"/>
      <c r="EA500" s="286"/>
      <c r="EB500" s="286"/>
      <c r="EC500" s="286"/>
      <c r="ED500" s="286"/>
      <c r="EE500" s="286"/>
      <c r="EF500" s="286"/>
      <c r="EG500" s="286"/>
      <c r="EH500" s="286"/>
      <c r="EI500" s="286"/>
      <c r="EJ500" s="286"/>
      <c r="EK500" s="286"/>
      <c r="EL500" s="286"/>
      <c r="EM500" s="286"/>
      <c r="EN500" s="286"/>
      <c r="EO500" s="286"/>
      <c r="EP500" s="286"/>
      <c r="EQ500" s="286"/>
      <c r="ER500" s="286"/>
      <c r="ES500" s="286"/>
      <c r="ET500" s="286"/>
      <c r="EU500" s="286"/>
      <c r="EV500" s="286"/>
      <c r="EW500" s="286"/>
      <c r="EX500" s="286"/>
      <c r="EY500" s="286"/>
      <c r="EZ500" s="286"/>
      <c r="FA500" s="286"/>
      <c r="FB500" s="286"/>
      <c r="FC500" s="286"/>
      <c r="FD500" s="286"/>
      <c r="FE500" s="286"/>
      <c r="FF500" s="286"/>
      <c r="FG500" s="286"/>
      <c r="FH500" s="286"/>
      <c r="FI500" s="286"/>
      <c r="FJ500" s="286"/>
      <c r="FK500" s="286"/>
      <c r="FL500" s="286"/>
      <c r="FM500" s="286"/>
      <c r="FN500" s="286"/>
      <c r="FO500" s="286"/>
      <c r="FP500" s="286"/>
      <c r="FQ500" s="286"/>
      <c r="FR500" s="286"/>
      <c r="FS500" s="286"/>
      <c r="FT500" s="286"/>
      <c r="FU500" s="286"/>
      <c r="FV500" s="286"/>
      <c r="FW500" s="286"/>
      <c r="FX500" s="286"/>
      <c r="FY500" s="286"/>
      <c r="FZ500" s="286"/>
      <c r="GA500" s="286"/>
      <c r="GB500" s="286"/>
      <c r="GC500" s="286"/>
      <c r="GD500" s="286"/>
      <c r="GE500" s="286"/>
      <c r="GF500" s="286"/>
      <c r="GG500" s="286"/>
      <c r="GH500" s="286"/>
      <c r="GI500" s="286"/>
      <c r="GJ500" s="286"/>
      <c r="GK500" s="286"/>
      <c r="GL500" s="286"/>
      <c r="GM500" s="286"/>
      <c r="GN500" s="286"/>
      <c r="GO500" s="286"/>
      <c r="GP500" s="286"/>
      <c r="GQ500" s="286"/>
      <c r="GR500" s="286"/>
      <c r="GS500" s="286"/>
      <c r="GT500" s="286"/>
      <c r="GU500" s="286"/>
      <c r="GV500" s="286"/>
      <c r="GW500" s="286"/>
      <c r="GX500" s="286"/>
      <c r="GY500" s="286"/>
      <c r="GZ500" s="286"/>
      <c r="HA500" s="286"/>
      <c r="HB500" s="286"/>
      <c r="HC500" s="286"/>
      <c r="HD500" s="286"/>
      <c r="HE500" s="286"/>
      <c r="HF500" s="286"/>
      <c r="HG500" s="286"/>
      <c r="HH500" s="286"/>
      <c r="HI500" s="286"/>
      <c r="HJ500" s="286"/>
      <c r="HK500" s="286"/>
      <c r="HL500" s="286"/>
      <c r="HM500" s="286"/>
      <c r="HN500" s="286"/>
      <c r="HO500" s="286"/>
      <c r="HP500" s="286"/>
      <c r="HQ500" s="286"/>
      <c r="HR500" s="286"/>
      <c r="HS500" s="286"/>
      <c r="HT500" s="286"/>
      <c r="HU500" s="286"/>
      <c r="HV500" s="286"/>
      <c r="HW500" s="286"/>
      <c r="HX500" s="286"/>
      <c r="HY500" s="286"/>
      <c r="HZ500" s="286"/>
      <c r="IA500" s="286"/>
      <c r="IB500" s="286"/>
      <c r="IC500" s="286"/>
      <c r="ID500" s="286"/>
      <c r="IE500" s="286"/>
      <c r="IF500" s="286"/>
      <c r="IG500" s="286"/>
      <c r="IH500" s="286"/>
      <c r="II500" s="286"/>
      <c r="IJ500" s="286"/>
      <c r="IK500" s="286"/>
      <c r="IL500" s="286"/>
      <c r="IM500" s="286"/>
      <c r="IN500" s="286"/>
      <c r="IO500" s="286"/>
      <c r="IP500" s="286"/>
      <c r="IQ500" s="286"/>
      <c r="IR500" s="286"/>
      <c r="IS500" s="286"/>
      <c r="IT500" s="286"/>
      <c r="IU500" s="286"/>
      <c r="IV500" s="286"/>
      <c r="IW500" s="286"/>
      <c r="IX500" s="286"/>
      <c r="IY500" s="286"/>
      <c r="IZ500" s="286"/>
      <c r="JA500" s="286"/>
      <c r="JB500" s="286"/>
      <c r="JC500" s="286"/>
      <c r="JD500" s="286"/>
      <c r="JE500" s="286"/>
      <c r="JF500" s="286"/>
      <c r="JG500" s="286"/>
      <c r="JH500" s="286"/>
      <c r="JI500" s="286"/>
      <c r="JJ500" s="286"/>
      <c r="JK500" s="286"/>
      <c r="JL500" s="286"/>
      <c r="JM500" s="286"/>
      <c r="JN500" s="286"/>
      <c r="JO500" s="286"/>
      <c r="JP500" s="286"/>
      <c r="JQ500" s="286"/>
      <c r="JR500" s="286"/>
      <c r="JS500" s="286"/>
      <c r="JT500" s="286"/>
      <c r="JU500" s="286"/>
      <c r="JV500" s="286"/>
      <c r="JW500" s="286"/>
      <c r="JX500" s="286"/>
      <c r="JY500" s="286"/>
      <c r="JZ500" s="286"/>
      <c r="KA500" s="286"/>
      <c r="KB500" s="286"/>
      <c r="KC500" s="286"/>
      <c r="KD500" s="286"/>
      <c r="KE500" s="286"/>
      <c r="KF500" s="286"/>
      <c r="KG500" s="286"/>
      <c r="KH500" s="286"/>
      <c r="KI500" s="286"/>
      <c r="KJ500" s="286"/>
      <c r="KK500" s="286"/>
      <c r="KL500" s="286"/>
      <c r="KM500" s="286"/>
      <c r="KN500" s="286"/>
      <c r="KO500" s="286"/>
      <c r="KP500" s="286"/>
      <c r="KQ500" s="286"/>
      <c r="KR500" s="286"/>
      <c r="KS500" s="286"/>
      <c r="KT500" s="286"/>
      <c r="KU500" s="286"/>
      <c r="KV500" s="286"/>
      <c r="KW500" s="286"/>
      <c r="KX500" s="286"/>
      <c r="KY500" s="286"/>
      <c r="KZ500" s="286"/>
      <c r="LA500" s="286"/>
      <c r="LB500" s="286"/>
      <c r="LC500" s="286"/>
      <c r="LD500" s="286"/>
      <c r="LE500" s="286"/>
      <c r="LF500" s="286"/>
      <c r="LG500" s="286"/>
      <c r="LH500" s="286"/>
      <c r="LI500" s="286"/>
      <c r="LJ500" s="286"/>
      <c r="LK500" s="286"/>
      <c r="LL500" s="286"/>
      <c r="LM500" s="286"/>
      <c r="LN500" s="286"/>
      <c r="LO500" s="286"/>
      <c r="LP500" s="286"/>
      <c r="LQ500" s="286"/>
      <c r="LR500" s="286"/>
      <c r="LS500" s="286"/>
      <c r="LT500" s="286"/>
      <c r="LU500" s="286"/>
      <c r="LV500" s="286"/>
      <c r="LW500" s="286"/>
      <c r="LX500" s="286"/>
      <c r="LY500" s="286"/>
      <c r="LZ500" s="286"/>
      <c r="MA500" s="286"/>
      <c r="MB500" s="286"/>
      <c r="MC500" s="286"/>
      <c r="MD500" s="286"/>
      <c r="ME500" s="286"/>
      <c r="MF500" s="286"/>
      <c r="MG500" s="286"/>
      <c r="MH500" s="286"/>
      <c r="MI500" s="286"/>
      <c r="MJ500" s="286"/>
      <c r="MK500" s="286"/>
      <c r="ML500" s="286"/>
      <c r="MM500" s="286"/>
      <c r="MN500" s="286"/>
      <c r="MO500" s="286"/>
      <c r="MP500" s="286"/>
      <c r="MQ500" s="286"/>
      <c r="MR500" s="286"/>
      <c r="MS500" s="286"/>
      <c r="MT500" s="286"/>
      <c r="MU500" s="286"/>
      <c r="MV500" s="286"/>
      <c r="MW500" s="286"/>
      <c r="MX500" s="286"/>
      <c r="MY500" s="286"/>
      <c r="MZ500" s="286"/>
      <c r="NA500" s="286"/>
      <c r="NB500" s="286"/>
      <c r="NC500" s="286"/>
      <c r="ND500" s="286"/>
      <c r="NE500" s="286"/>
      <c r="NF500" s="286"/>
      <c r="NG500" s="286"/>
      <c r="NH500" s="286"/>
      <c r="NI500" s="286"/>
      <c r="NJ500" s="286"/>
      <c r="NK500" s="286"/>
      <c r="NL500" s="286"/>
      <c r="NM500" s="286"/>
      <c r="NN500" s="286"/>
      <c r="NO500" s="286"/>
      <c r="NP500" s="286"/>
      <c r="NQ500" s="286"/>
      <c r="NR500" s="286"/>
      <c r="NS500" s="286"/>
      <c r="NT500" s="286"/>
      <c r="NU500" s="286"/>
      <c r="NV500" s="286"/>
      <c r="NW500" s="286"/>
      <c r="NX500" s="286"/>
      <c r="NY500" s="286"/>
      <c r="NZ500" s="286"/>
      <c r="OA500" s="286"/>
      <c r="OB500" s="286"/>
      <c r="OC500" s="286"/>
      <c r="OD500" s="286"/>
      <c r="OE500" s="286"/>
      <c r="OF500" s="286"/>
      <c r="OG500" s="286"/>
      <c r="OH500" s="286"/>
      <c r="OI500" s="286"/>
      <c r="OJ500" s="286"/>
      <c r="OK500" s="286"/>
      <c r="OL500" s="286"/>
      <c r="OM500" s="286"/>
      <c r="ON500" s="286"/>
      <c r="OO500" s="286"/>
      <c r="OP500" s="286"/>
      <c r="OQ500" s="286"/>
      <c r="OR500" s="286"/>
      <c r="OS500" s="286"/>
      <c r="OT500" s="286"/>
      <c r="OU500" s="286"/>
      <c r="OV500" s="286"/>
      <c r="OW500" s="286"/>
      <c r="OX500" s="286"/>
      <c r="OY500" s="286"/>
      <c r="OZ500" s="286"/>
      <c r="PA500" s="286"/>
      <c r="PB500" s="286"/>
      <c r="PC500" s="286"/>
      <c r="PD500" s="286"/>
      <c r="PE500" s="286"/>
      <c r="PF500" s="286"/>
      <c r="PG500" s="286"/>
      <c r="PH500" s="286"/>
      <c r="PI500" s="286"/>
      <c r="PJ500" s="286"/>
      <c r="PK500" s="286"/>
      <c r="PL500" s="286"/>
      <c r="PM500" s="286"/>
      <c r="PN500" s="286"/>
      <c r="PO500" s="286"/>
      <c r="PP500" s="286"/>
      <c r="PQ500" s="286"/>
      <c r="PR500" s="286"/>
      <c r="PS500" s="286"/>
      <c r="PT500" s="286"/>
      <c r="PU500" s="286"/>
      <c r="PV500" s="286"/>
      <c r="PW500" s="286"/>
      <c r="PX500" s="286"/>
      <c r="PY500" s="286"/>
      <c r="PZ500" s="286"/>
      <c r="QA500" s="286"/>
      <c r="QB500" s="286"/>
      <c r="QC500" s="286"/>
      <c r="QD500" s="286"/>
      <c r="QE500" s="286"/>
      <c r="QF500" s="286"/>
      <c r="QG500" s="286"/>
      <c r="QH500" s="286"/>
      <c r="QI500" s="286"/>
      <c r="QJ500" s="286"/>
      <c r="QK500" s="286"/>
      <c r="QL500" s="286"/>
      <c r="QM500" s="286"/>
      <c r="QN500" s="286"/>
      <c r="QO500" s="286"/>
      <c r="QP500" s="286"/>
      <c r="QQ500" s="286"/>
      <c r="QR500" s="286"/>
      <c r="QS500" s="286"/>
      <c r="QT500" s="286"/>
      <c r="QU500" s="286"/>
      <c r="QV500" s="286"/>
      <c r="QW500" s="286"/>
      <c r="QX500" s="286"/>
      <c r="QY500" s="286"/>
      <c r="QZ500" s="286"/>
      <c r="RA500" s="286"/>
      <c r="RB500" s="286"/>
      <c r="RC500" s="286"/>
      <c r="RD500" s="286"/>
      <c r="RE500" s="286"/>
      <c r="RF500" s="286"/>
      <c r="RG500" s="286"/>
      <c r="RH500" s="286"/>
      <c r="RI500" s="286"/>
      <c r="RJ500" s="286"/>
      <c r="RK500" s="286"/>
      <c r="RL500" s="286"/>
      <c r="RM500" s="286"/>
      <c r="RN500" s="286"/>
      <c r="RO500" s="286"/>
      <c r="RP500" s="286"/>
      <c r="RQ500" s="286"/>
      <c r="RR500" s="286"/>
      <c r="RS500" s="286"/>
      <c r="RT500" s="286"/>
      <c r="RU500" s="286"/>
      <c r="RV500" s="286"/>
      <c r="RW500" s="286"/>
      <c r="RX500" s="286"/>
      <c r="RY500" s="286"/>
      <c r="RZ500" s="286"/>
      <c r="SA500" s="286"/>
      <c r="SB500" s="286"/>
      <c r="SC500" s="286"/>
      <c r="SD500" s="286"/>
      <c r="SE500" s="286"/>
      <c r="SF500" s="286"/>
      <c r="SG500" s="286"/>
      <c r="SH500" s="286"/>
      <c r="SI500" s="286"/>
      <c r="SJ500" s="286"/>
      <c r="SK500" s="286"/>
      <c r="SL500" s="286"/>
      <c r="SM500" s="286"/>
      <c r="SN500" s="286"/>
      <c r="SO500" s="286"/>
      <c r="SP500" s="286"/>
      <c r="SQ500" s="286"/>
      <c r="SR500" s="286"/>
      <c r="SS500" s="286"/>
      <c r="ST500" s="286"/>
      <c r="SU500" s="286"/>
      <c r="SV500" s="286"/>
      <c r="SW500" s="286"/>
      <c r="SX500" s="286"/>
      <c r="SY500" s="286"/>
      <c r="SZ500" s="286"/>
      <c r="TA500" s="286"/>
      <c r="TB500" s="286"/>
      <c r="TC500" s="286"/>
      <c r="TD500" s="286"/>
      <c r="TE500" s="286"/>
      <c r="TF500" s="286"/>
      <c r="TG500" s="286"/>
      <c r="TH500" s="286"/>
      <c r="TI500" s="286"/>
      <c r="TJ500" s="286"/>
      <c r="TK500" s="286"/>
      <c r="TL500" s="286"/>
      <c r="TM500" s="286"/>
      <c r="TN500" s="286"/>
      <c r="TO500" s="286"/>
      <c r="TP500" s="286"/>
      <c r="TQ500" s="286"/>
      <c r="TR500" s="286"/>
      <c r="TS500" s="286"/>
      <c r="TT500" s="286"/>
      <c r="TU500" s="286"/>
      <c r="TV500" s="286"/>
      <c r="TW500" s="286"/>
      <c r="TX500" s="286"/>
      <c r="TY500" s="286"/>
      <c r="TZ500" s="286"/>
      <c r="UA500" s="286"/>
      <c r="UB500" s="286"/>
      <c r="UC500" s="286"/>
      <c r="UD500" s="286"/>
      <c r="UE500" s="286"/>
      <c r="UF500" s="286"/>
      <c r="UG500" s="286"/>
      <c r="UH500" s="286"/>
      <c r="UI500" s="286"/>
      <c r="UJ500" s="286"/>
      <c r="UK500" s="286"/>
      <c r="UL500" s="286"/>
      <c r="UM500" s="286"/>
      <c r="UN500" s="286"/>
      <c r="UO500" s="286"/>
      <c r="UP500" s="286"/>
      <c r="UQ500" s="286"/>
      <c r="UR500" s="286"/>
      <c r="US500" s="286"/>
      <c r="UT500" s="286"/>
      <c r="UU500" s="286"/>
      <c r="UV500" s="286"/>
      <c r="UW500" s="286"/>
      <c r="UX500" s="286"/>
      <c r="UY500" s="286"/>
      <c r="UZ500" s="286"/>
      <c r="VA500" s="286"/>
      <c r="VB500" s="286"/>
      <c r="VC500" s="286"/>
      <c r="VD500" s="286"/>
      <c r="VE500" s="286"/>
      <c r="VF500" s="286"/>
      <c r="VG500" s="286"/>
      <c r="VH500" s="286"/>
      <c r="VI500" s="286"/>
      <c r="VJ500" s="286"/>
      <c r="VK500" s="286"/>
      <c r="VL500" s="286"/>
      <c r="VM500" s="286"/>
      <c r="VN500" s="286"/>
      <c r="VO500" s="286"/>
      <c r="VP500" s="286"/>
      <c r="VQ500" s="286"/>
      <c r="VR500" s="286"/>
      <c r="VS500" s="286"/>
      <c r="VT500" s="286"/>
      <c r="VU500" s="286"/>
      <c r="VV500" s="286"/>
      <c r="VW500" s="286"/>
      <c r="VX500" s="286"/>
      <c r="VY500" s="286"/>
      <c r="VZ500" s="286"/>
      <c r="WA500" s="286"/>
      <c r="WB500" s="286"/>
      <c r="WC500" s="286"/>
    </row>
    <row r="501" spans="1:601" s="285" customFormat="1" ht="72.75" customHeight="1">
      <c r="A501" s="1073"/>
      <c r="B501" s="407" t="s">
        <v>1150</v>
      </c>
      <c r="C501" s="651"/>
      <c r="D501" s="653"/>
      <c r="E501" s="655"/>
      <c r="F501" s="656"/>
      <c r="G501" s="658"/>
      <c r="H501" s="658"/>
      <c r="I501" s="309" t="s">
        <v>501</v>
      </c>
      <c r="J501" s="309" t="s">
        <v>393</v>
      </c>
      <c r="K501" s="309" t="s">
        <v>1149</v>
      </c>
      <c r="L501" s="309" t="s">
        <v>642</v>
      </c>
      <c r="M501" s="288">
        <v>12258196.32</v>
      </c>
      <c r="N501" s="288">
        <v>11428665.689999999</v>
      </c>
      <c r="O501" s="288">
        <v>29276500</v>
      </c>
      <c r="P501" s="289">
        <v>15619000</v>
      </c>
      <c r="Q501" s="290">
        <v>15072400</v>
      </c>
      <c r="R501" s="290">
        <v>15072400</v>
      </c>
      <c r="S501" s="528">
        <v>3</v>
      </c>
      <c r="BA501" s="286"/>
      <c r="BB501" s="286"/>
      <c r="BC501" s="286"/>
      <c r="BD501" s="286"/>
      <c r="BE501" s="286"/>
      <c r="BF501" s="286"/>
      <c r="BG501" s="286"/>
      <c r="BH501" s="286"/>
      <c r="BI501" s="286"/>
      <c r="BJ501" s="286"/>
      <c r="BK501" s="286"/>
      <c r="BL501" s="286"/>
      <c r="BM501" s="286"/>
      <c r="BN501" s="286"/>
      <c r="BO501" s="286"/>
      <c r="BP501" s="286"/>
      <c r="BQ501" s="286"/>
      <c r="BR501" s="286"/>
      <c r="BS501" s="286"/>
      <c r="BT501" s="286"/>
      <c r="BU501" s="286"/>
      <c r="BV501" s="286"/>
      <c r="BW501" s="286"/>
      <c r="BX501" s="286"/>
      <c r="BY501" s="286"/>
      <c r="BZ501" s="286"/>
      <c r="CA501" s="286"/>
      <c r="CB501" s="286"/>
      <c r="CC501" s="286"/>
      <c r="CD501" s="286"/>
      <c r="CE501" s="286"/>
      <c r="CF501" s="286"/>
      <c r="CG501" s="286"/>
      <c r="CH501" s="286"/>
      <c r="CI501" s="286"/>
      <c r="CJ501" s="286"/>
      <c r="CK501" s="286"/>
      <c r="CL501" s="286"/>
      <c r="CM501" s="286"/>
      <c r="CN501" s="286"/>
      <c r="CO501" s="286"/>
      <c r="CP501" s="286"/>
      <c r="CQ501" s="286"/>
      <c r="CR501" s="286"/>
      <c r="CS501" s="286"/>
      <c r="CT501" s="286"/>
      <c r="CU501" s="286"/>
      <c r="CV501" s="286"/>
      <c r="CW501" s="286"/>
      <c r="CX501" s="286"/>
      <c r="CY501" s="286"/>
      <c r="CZ501" s="286"/>
      <c r="DA501" s="286"/>
      <c r="DB501" s="286"/>
      <c r="DC501" s="286"/>
      <c r="DD501" s="286"/>
      <c r="DE501" s="286"/>
      <c r="DF501" s="286"/>
      <c r="DG501" s="286"/>
      <c r="DH501" s="286"/>
      <c r="DI501" s="286"/>
      <c r="DJ501" s="286"/>
      <c r="DK501" s="286"/>
      <c r="DL501" s="286"/>
      <c r="DM501" s="286"/>
      <c r="DN501" s="286"/>
      <c r="DO501" s="286"/>
      <c r="DP501" s="286"/>
      <c r="DQ501" s="286"/>
      <c r="DR501" s="286"/>
      <c r="DS501" s="286"/>
      <c r="DT501" s="286"/>
      <c r="DU501" s="286"/>
      <c r="DV501" s="286"/>
      <c r="DW501" s="286"/>
      <c r="DX501" s="286"/>
      <c r="DY501" s="286"/>
      <c r="DZ501" s="286"/>
      <c r="EA501" s="286"/>
      <c r="EB501" s="286"/>
      <c r="EC501" s="286"/>
      <c r="ED501" s="286"/>
      <c r="EE501" s="286"/>
      <c r="EF501" s="286"/>
      <c r="EG501" s="286"/>
      <c r="EH501" s="286"/>
      <c r="EI501" s="286"/>
      <c r="EJ501" s="286"/>
      <c r="EK501" s="286"/>
      <c r="EL501" s="286"/>
      <c r="EM501" s="286"/>
      <c r="EN501" s="286"/>
      <c r="EO501" s="286"/>
      <c r="EP501" s="286"/>
      <c r="EQ501" s="286"/>
      <c r="ER501" s="286"/>
      <c r="ES501" s="286"/>
      <c r="ET501" s="286"/>
      <c r="EU501" s="286"/>
      <c r="EV501" s="286"/>
      <c r="EW501" s="286"/>
      <c r="EX501" s="286"/>
      <c r="EY501" s="286"/>
      <c r="EZ501" s="286"/>
      <c r="FA501" s="286"/>
      <c r="FB501" s="286"/>
      <c r="FC501" s="286"/>
      <c r="FD501" s="286"/>
      <c r="FE501" s="286"/>
      <c r="FF501" s="286"/>
      <c r="FG501" s="286"/>
      <c r="FH501" s="286"/>
      <c r="FI501" s="286"/>
      <c r="FJ501" s="286"/>
      <c r="FK501" s="286"/>
      <c r="FL501" s="286"/>
      <c r="FM501" s="286"/>
      <c r="FN501" s="286"/>
      <c r="FO501" s="286"/>
      <c r="FP501" s="286"/>
      <c r="FQ501" s="286"/>
      <c r="FR501" s="286"/>
      <c r="FS501" s="286"/>
      <c r="FT501" s="286"/>
      <c r="FU501" s="286"/>
      <c r="FV501" s="286"/>
      <c r="FW501" s="286"/>
      <c r="FX501" s="286"/>
      <c r="FY501" s="286"/>
      <c r="FZ501" s="286"/>
      <c r="GA501" s="286"/>
      <c r="GB501" s="286"/>
      <c r="GC501" s="286"/>
      <c r="GD501" s="286"/>
      <c r="GE501" s="286"/>
      <c r="GF501" s="286"/>
      <c r="GG501" s="286"/>
      <c r="GH501" s="286"/>
      <c r="GI501" s="286"/>
      <c r="GJ501" s="286"/>
      <c r="GK501" s="286"/>
      <c r="GL501" s="286"/>
      <c r="GM501" s="286"/>
      <c r="GN501" s="286"/>
      <c r="GO501" s="286"/>
      <c r="GP501" s="286"/>
      <c r="GQ501" s="286"/>
      <c r="GR501" s="286"/>
      <c r="GS501" s="286"/>
      <c r="GT501" s="286"/>
      <c r="GU501" s="286"/>
      <c r="GV501" s="286"/>
      <c r="GW501" s="286"/>
      <c r="GX501" s="286"/>
      <c r="GY501" s="286"/>
      <c r="GZ501" s="286"/>
      <c r="HA501" s="286"/>
      <c r="HB501" s="286"/>
      <c r="HC501" s="286"/>
      <c r="HD501" s="286"/>
      <c r="HE501" s="286"/>
      <c r="HF501" s="286"/>
      <c r="HG501" s="286"/>
      <c r="HH501" s="286"/>
      <c r="HI501" s="286"/>
      <c r="HJ501" s="286"/>
      <c r="HK501" s="286"/>
      <c r="HL501" s="286"/>
      <c r="HM501" s="286"/>
      <c r="HN501" s="286"/>
      <c r="HO501" s="286"/>
      <c r="HP501" s="286"/>
      <c r="HQ501" s="286"/>
      <c r="HR501" s="286"/>
      <c r="HS501" s="286"/>
      <c r="HT501" s="286"/>
      <c r="HU501" s="286"/>
      <c r="HV501" s="286"/>
      <c r="HW501" s="286"/>
      <c r="HX501" s="286"/>
      <c r="HY501" s="286"/>
      <c r="HZ501" s="286"/>
      <c r="IA501" s="286"/>
      <c r="IB501" s="286"/>
      <c r="IC501" s="286"/>
      <c r="ID501" s="286"/>
      <c r="IE501" s="286"/>
      <c r="IF501" s="286"/>
      <c r="IG501" s="286"/>
      <c r="IH501" s="286"/>
      <c r="II501" s="286"/>
      <c r="IJ501" s="286"/>
      <c r="IK501" s="286"/>
      <c r="IL501" s="286"/>
      <c r="IM501" s="286"/>
      <c r="IN501" s="286"/>
      <c r="IO501" s="286"/>
      <c r="IP501" s="286"/>
      <c r="IQ501" s="286"/>
      <c r="IR501" s="286"/>
      <c r="IS501" s="286"/>
      <c r="IT501" s="286"/>
      <c r="IU501" s="286"/>
      <c r="IV501" s="286"/>
      <c r="IW501" s="286"/>
      <c r="IX501" s="286"/>
      <c r="IY501" s="286"/>
      <c r="IZ501" s="286"/>
      <c r="JA501" s="286"/>
      <c r="JB501" s="286"/>
      <c r="JC501" s="286"/>
      <c r="JD501" s="286"/>
      <c r="JE501" s="286"/>
      <c r="JF501" s="286"/>
      <c r="JG501" s="286"/>
      <c r="JH501" s="286"/>
      <c r="JI501" s="286"/>
      <c r="JJ501" s="286"/>
      <c r="JK501" s="286"/>
      <c r="JL501" s="286"/>
      <c r="JM501" s="286"/>
      <c r="JN501" s="286"/>
      <c r="JO501" s="286"/>
      <c r="JP501" s="286"/>
      <c r="JQ501" s="286"/>
      <c r="JR501" s="286"/>
      <c r="JS501" s="286"/>
      <c r="JT501" s="286"/>
      <c r="JU501" s="286"/>
      <c r="JV501" s="286"/>
      <c r="JW501" s="286"/>
      <c r="JX501" s="286"/>
      <c r="JY501" s="286"/>
      <c r="JZ501" s="286"/>
      <c r="KA501" s="286"/>
      <c r="KB501" s="286"/>
      <c r="KC501" s="286"/>
      <c r="KD501" s="286"/>
      <c r="KE501" s="286"/>
      <c r="KF501" s="286"/>
      <c r="KG501" s="286"/>
      <c r="KH501" s="286"/>
      <c r="KI501" s="286"/>
      <c r="KJ501" s="286"/>
      <c r="KK501" s="286"/>
      <c r="KL501" s="286"/>
      <c r="KM501" s="286"/>
      <c r="KN501" s="286"/>
      <c r="KO501" s="286"/>
      <c r="KP501" s="286"/>
      <c r="KQ501" s="286"/>
      <c r="KR501" s="286"/>
      <c r="KS501" s="286"/>
      <c r="KT501" s="286"/>
      <c r="KU501" s="286"/>
      <c r="KV501" s="286"/>
      <c r="KW501" s="286"/>
      <c r="KX501" s="286"/>
      <c r="KY501" s="286"/>
      <c r="KZ501" s="286"/>
      <c r="LA501" s="286"/>
      <c r="LB501" s="286"/>
      <c r="LC501" s="286"/>
      <c r="LD501" s="286"/>
      <c r="LE501" s="286"/>
      <c r="LF501" s="286"/>
      <c r="LG501" s="286"/>
      <c r="LH501" s="286"/>
      <c r="LI501" s="286"/>
      <c r="LJ501" s="286"/>
      <c r="LK501" s="286"/>
      <c r="LL501" s="286"/>
      <c r="LM501" s="286"/>
      <c r="LN501" s="286"/>
      <c r="LO501" s="286"/>
      <c r="LP501" s="286"/>
      <c r="LQ501" s="286"/>
      <c r="LR501" s="286"/>
      <c r="LS501" s="286"/>
      <c r="LT501" s="286"/>
      <c r="LU501" s="286"/>
      <c r="LV501" s="286"/>
      <c r="LW501" s="286"/>
      <c r="LX501" s="286"/>
      <c r="LY501" s="286"/>
      <c r="LZ501" s="286"/>
      <c r="MA501" s="286"/>
      <c r="MB501" s="286"/>
      <c r="MC501" s="286"/>
      <c r="MD501" s="286"/>
      <c r="ME501" s="286"/>
      <c r="MF501" s="286"/>
      <c r="MG501" s="286"/>
      <c r="MH501" s="286"/>
      <c r="MI501" s="286"/>
      <c r="MJ501" s="286"/>
      <c r="MK501" s="286"/>
      <c r="ML501" s="286"/>
      <c r="MM501" s="286"/>
      <c r="MN501" s="286"/>
      <c r="MO501" s="286"/>
      <c r="MP501" s="286"/>
      <c r="MQ501" s="286"/>
      <c r="MR501" s="286"/>
      <c r="MS501" s="286"/>
      <c r="MT501" s="286"/>
      <c r="MU501" s="286"/>
      <c r="MV501" s="286"/>
      <c r="MW501" s="286"/>
      <c r="MX501" s="286"/>
      <c r="MY501" s="286"/>
      <c r="MZ501" s="286"/>
      <c r="NA501" s="286"/>
      <c r="NB501" s="286"/>
      <c r="NC501" s="286"/>
      <c r="ND501" s="286"/>
      <c r="NE501" s="286"/>
      <c r="NF501" s="286"/>
      <c r="NG501" s="286"/>
      <c r="NH501" s="286"/>
      <c r="NI501" s="286"/>
      <c r="NJ501" s="286"/>
      <c r="NK501" s="286"/>
      <c r="NL501" s="286"/>
      <c r="NM501" s="286"/>
      <c r="NN501" s="286"/>
      <c r="NO501" s="286"/>
      <c r="NP501" s="286"/>
      <c r="NQ501" s="286"/>
      <c r="NR501" s="286"/>
      <c r="NS501" s="286"/>
      <c r="NT501" s="286"/>
      <c r="NU501" s="286"/>
      <c r="NV501" s="286"/>
      <c r="NW501" s="286"/>
      <c r="NX501" s="286"/>
      <c r="NY501" s="286"/>
      <c r="NZ501" s="286"/>
      <c r="OA501" s="286"/>
      <c r="OB501" s="286"/>
      <c r="OC501" s="286"/>
      <c r="OD501" s="286"/>
      <c r="OE501" s="286"/>
      <c r="OF501" s="286"/>
      <c r="OG501" s="286"/>
      <c r="OH501" s="286"/>
      <c r="OI501" s="286"/>
      <c r="OJ501" s="286"/>
      <c r="OK501" s="286"/>
      <c r="OL501" s="286"/>
      <c r="OM501" s="286"/>
      <c r="ON501" s="286"/>
      <c r="OO501" s="286"/>
      <c r="OP501" s="286"/>
      <c r="OQ501" s="286"/>
      <c r="OR501" s="286"/>
      <c r="OS501" s="286"/>
      <c r="OT501" s="286"/>
      <c r="OU501" s="286"/>
      <c r="OV501" s="286"/>
      <c r="OW501" s="286"/>
      <c r="OX501" s="286"/>
      <c r="OY501" s="286"/>
      <c r="OZ501" s="286"/>
      <c r="PA501" s="286"/>
      <c r="PB501" s="286"/>
      <c r="PC501" s="286"/>
      <c r="PD501" s="286"/>
      <c r="PE501" s="286"/>
      <c r="PF501" s="286"/>
      <c r="PG501" s="286"/>
      <c r="PH501" s="286"/>
      <c r="PI501" s="286"/>
      <c r="PJ501" s="286"/>
      <c r="PK501" s="286"/>
      <c r="PL501" s="286"/>
      <c r="PM501" s="286"/>
      <c r="PN501" s="286"/>
      <c r="PO501" s="286"/>
      <c r="PP501" s="286"/>
      <c r="PQ501" s="286"/>
      <c r="PR501" s="286"/>
      <c r="PS501" s="286"/>
      <c r="PT501" s="286"/>
      <c r="PU501" s="286"/>
      <c r="PV501" s="286"/>
      <c r="PW501" s="286"/>
      <c r="PX501" s="286"/>
      <c r="PY501" s="286"/>
      <c r="PZ501" s="286"/>
      <c r="QA501" s="286"/>
      <c r="QB501" s="286"/>
      <c r="QC501" s="286"/>
      <c r="QD501" s="286"/>
      <c r="QE501" s="286"/>
      <c r="QF501" s="286"/>
      <c r="QG501" s="286"/>
      <c r="QH501" s="286"/>
      <c r="QI501" s="286"/>
      <c r="QJ501" s="286"/>
      <c r="QK501" s="286"/>
      <c r="QL501" s="286"/>
      <c r="QM501" s="286"/>
      <c r="QN501" s="286"/>
      <c r="QO501" s="286"/>
      <c r="QP501" s="286"/>
      <c r="QQ501" s="286"/>
      <c r="QR501" s="286"/>
      <c r="QS501" s="286"/>
      <c r="QT501" s="286"/>
      <c r="QU501" s="286"/>
      <c r="QV501" s="286"/>
      <c r="QW501" s="286"/>
      <c r="QX501" s="286"/>
      <c r="QY501" s="286"/>
      <c r="QZ501" s="286"/>
      <c r="RA501" s="286"/>
      <c r="RB501" s="286"/>
      <c r="RC501" s="286"/>
      <c r="RD501" s="286"/>
      <c r="RE501" s="286"/>
      <c r="RF501" s="286"/>
      <c r="RG501" s="286"/>
      <c r="RH501" s="286"/>
      <c r="RI501" s="286"/>
      <c r="RJ501" s="286"/>
      <c r="RK501" s="286"/>
      <c r="RL501" s="286"/>
      <c r="RM501" s="286"/>
      <c r="RN501" s="286"/>
      <c r="RO501" s="286"/>
      <c r="RP501" s="286"/>
      <c r="RQ501" s="286"/>
      <c r="RR501" s="286"/>
      <c r="RS501" s="286"/>
      <c r="RT501" s="286"/>
      <c r="RU501" s="286"/>
      <c r="RV501" s="286"/>
      <c r="RW501" s="286"/>
      <c r="RX501" s="286"/>
      <c r="RY501" s="286"/>
      <c r="RZ501" s="286"/>
      <c r="SA501" s="286"/>
      <c r="SB501" s="286"/>
      <c r="SC501" s="286"/>
      <c r="SD501" s="286"/>
      <c r="SE501" s="286"/>
      <c r="SF501" s="286"/>
      <c r="SG501" s="286"/>
      <c r="SH501" s="286"/>
      <c r="SI501" s="286"/>
      <c r="SJ501" s="286"/>
      <c r="SK501" s="286"/>
      <c r="SL501" s="286"/>
      <c r="SM501" s="286"/>
      <c r="SN501" s="286"/>
      <c r="SO501" s="286"/>
      <c r="SP501" s="286"/>
      <c r="SQ501" s="286"/>
      <c r="SR501" s="286"/>
      <c r="SS501" s="286"/>
      <c r="ST501" s="286"/>
      <c r="SU501" s="286"/>
      <c r="SV501" s="286"/>
      <c r="SW501" s="286"/>
      <c r="SX501" s="286"/>
      <c r="SY501" s="286"/>
      <c r="SZ501" s="286"/>
      <c r="TA501" s="286"/>
      <c r="TB501" s="286"/>
      <c r="TC501" s="286"/>
      <c r="TD501" s="286"/>
      <c r="TE501" s="286"/>
      <c r="TF501" s="286"/>
      <c r="TG501" s="286"/>
      <c r="TH501" s="286"/>
      <c r="TI501" s="286"/>
      <c r="TJ501" s="286"/>
      <c r="TK501" s="286"/>
      <c r="TL501" s="286"/>
      <c r="TM501" s="286"/>
      <c r="TN501" s="286"/>
      <c r="TO501" s="286"/>
      <c r="TP501" s="286"/>
      <c r="TQ501" s="286"/>
      <c r="TR501" s="286"/>
      <c r="TS501" s="286"/>
      <c r="TT501" s="286"/>
      <c r="TU501" s="286"/>
      <c r="TV501" s="286"/>
      <c r="TW501" s="286"/>
      <c r="TX501" s="286"/>
      <c r="TY501" s="286"/>
      <c r="TZ501" s="286"/>
      <c r="UA501" s="286"/>
      <c r="UB501" s="286"/>
      <c r="UC501" s="286"/>
      <c r="UD501" s="286"/>
      <c r="UE501" s="286"/>
      <c r="UF501" s="286"/>
      <c r="UG501" s="286"/>
      <c r="UH501" s="286"/>
      <c r="UI501" s="286"/>
      <c r="UJ501" s="286"/>
      <c r="UK501" s="286"/>
      <c r="UL501" s="286"/>
      <c r="UM501" s="286"/>
      <c r="UN501" s="286"/>
      <c r="UO501" s="286"/>
      <c r="UP501" s="286"/>
      <c r="UQ501" s="286"/>
      <c r="UR501" s="286"/>
      <c r="US501" s="286"/>
      <c r="UT501" s="286"/>
      <c r="UU501" s="286"/>
      <c r="UV501" s="286"/>
      <c r="UW501" s="286"/>
      <c r="UX501" s="286"/>
      <c r="UY501" s="286"/>
      <c r="UZ501" s="286"/>
      <c r="VA501" s="286"/>
      <c r="VB501" s="286"/>
      <c r="VC501" s="286"/>
      <c r="VD501" s="286"/>
      <c r="VE501" s="286"/>
      <c r="VF501" s="286"/>
      <c r="VG501" s="286"/>
      <c r="VH501" s="286"/>
      <c r="VI501" s="286"/>
      <c r="VJ501" s="286"/>
      <c r="VK501" s="286"/>
      <c r="VL501" s="286"/>
      <c r="VM501" s="286"/>
      <c r="VN501" s="286"/>
      <c r="VO501" s="286"/>
      <c r="VP501" s="286"/>
      <c r="VQ501" s="286"/>
      <c r="VR501" s="286"/>
      <c r="VS501" s="286"/>
      <c r="VT501" s="286"/>
      <c r="VU501" s="286"/>
      <c r="VV501" s="286"/>
      <c r="VW501" s="286"/>
      <c r="VX501" s="286"/>
      <c r="VY501" s="286"/>
      <c r="VZ501" s="286"/>
      <c r="WA501" s="286"/>
      <c r="WB501" s="286"/>
      <c r="WC501" s="286"/>
    </row>
    <row r="502" spans="1:601" s="285" customFormat="1" ht="49.5" customHeight="1">
      <c r="A502" s="1073"/>
      <c r="B502" s="666" t="s">
        <v>1151</v>
      </c>
      <c r="C502" s="650" t="s">
        <v>1152</v>
      </c>
      <c r="D502" s="652" t="s">
        <v>1059</v>
      </c>
      <c r="E502" s="654" t="s">
        <v>1153</v>
      </c>
      <c r="F502" s="646" t="s">
        <v>60</v>
      </c>
      <c r="G502" s="657">
        <v>45548</v>
      </c>
      <c r="H502" s="657" t="s">
        <v>31</v>
      </c>
      <c r="I502" s="381" t="s">
        <v>501</v>
      </c>
      <c r="J502" s="381" t="s">
        <v>393</v>
      </c>
      <c r="K502" s="381" t="s">
        <v>1154</v>
      </c>
      <c r="L502" s="381" t="s">
        <v>35</v>
      </c>
      <c r="M502" s="284"/>
      <c r="N502" s="284"/>
      <c r="O502" s="284">
        <f>O503</f>
        <v>208300</v>
      </c>
      <c r="P502" s="391">
        <f t="shared" ref="P502:R502" si="41">P503</f>
        <v>0</v>
      </c>
      <c r="Q502" s="392">
        <f t="shared" si="41"/>
        <v>0</v>
      </c>
      <c r="R502" s="392">
        <f t="shared" si="41"/>
        <v>0</v>
      </c>
      <c r="S502" s="535"/>
      <c r="BA502" s="286"/>
      <c r="BB502" s="286"/>
      <c r="BC502" s="286"/>
      <c r="BD502" s="286"/>
      <c r="BE502" s="286"/>
      <c r="BF502" s="286"/>
      <c r="BG502" s="286"/>
      <c r="BH502" s="286"/>
      <c r="BI502" s="286"/>
      <c r="BJ502" s="286"/>
      <c r="BK502" s="286"/>
      <c r="BL502" s="286"/>
      <c r="BM502" s="286"/>
      <c r="BN502" s="286"/>
      <c r="BO502" s="286"/>
      <c r="BP502" s="286"/>
      <c r="BQ502" s="286"/>
      <c r="BR502" s="286"/>
      <c r="BS502" s="286"/>
      <c r="BT502" s="286"/>
      <c r="BU502" s="286"/>
      <c r="BV502" s="286"/>
      <c r="BW502" s="286"/>
      <c r="BX502" s="286"/>
      <c r="BY502" s="286"/>
      <c r="BZ502" s="286"/>
      <c r="CA502" s="286"/>
      <c r="CB502" s="286"/>
      <c r="CC502" s="286"/>
      <c r="CD502" s="286"/>
      <c r="CE502" s="286"/>
      <c r="CF502" s="286"/>
      <c r="CG502" s="286"/>
      <c r="CH502" s="286"/>
      <c r="CI502" s="286"/>
      <c r="CJ502" s="286"/>
      <c r="CK502" s="286"/>
      <c r="CL502" s="286"/>
      <c r="CM502" s="286"/>
      <c r="CN502" s="286"/>
      <c r="CO502" s="286"/>
      <c r="CP502" s="286"/>
      <c r="CQ502" s="286"/>
      <c r="CR502" s="286"/>
      <c r="CS502" s="286"/>
      <c r="CT502" s="286"/>
      <c r="CU502" s="286"/>
      <c r="CV502" s="286"/>
      <c r="CW502" s="286"/>
      <c r="CX502" s="286"/>
      <c r="CY502" s="286"/>
      <c r="CZ502" s="286"/>
      <c r="DA502" s="286"/>
      <c r="DB502" s="286"/>
      <c r="DC502" s="286"/>
      <c r="DD502" s="286"/>
      <c r="DE502" s="286"/>
      <c r="DF502" s="286"/>
      <c r="DG502" s="286"/>
      <c r="DH502" s="286"/>
      <c r="DI502" s="286"/>
      <c r="DJ502" s="286"/>
      <c r="DK502" s="286"/>
      <c r="DL502" s="286"/>
      <c r="DM502" s="286"/>
      <c r="DN502" s="286"/>
      <c r="DO502" s="286"/>
      <c r="DP502" s="286"/>
      <c r="DQ502" s="286"/>
      <c r="DR502" s="286"/>
      <c r="DS502" s="286"/>
      <c r="DT502" s="286"/>
      <c r="DU502" s="286"/>
      <c r="DV502" s="286"/>
      <c r="DW502" s="286"/>
      <c r="DX502" s="286"/>
      <c r="DY502" s="286"/>
      <c r="DZ502" s="286"/>
      <c r="EA502" s="286"/>
      <c r="EB502" s="286"/>
      <c r="EC502" s="286"/>
      <c r="ED502" s="286"/>
      <c r="EE502" s="286"/>
      <c r="EF502" s="286"/>
      <c r="EG502" s="286"/>
      <c r="EH502" s="286"/>
      <c r="EI502" s="286"/>
      <c r="EJ502" s="286"/>
      <c r="EK502" s="286"/>
      <c r="EL502" s="286"/>
      <c r="EM502" s="286"/>
      <c r="EN502" s="286"/>
      <c r="EO502" s="286"/>
      <c r="EP502" s="286"/>
      <c r="EQ502" s="286"/>
      <c r="ER502" s="286"/>
      <c r="ES502" s="286"/>
      <c r="ET502" s="286"/>
      <c r="EU502" s="286"/>
      <c r="EV502" s="286"/>
      <c r="EW502" s="286"/>
      <c r="EX502" s="286"/>
      <c r="EY502" s="286"/>
      <c r="EZ502" s="286"/>
      <c r="FA502" s="286"/>
      <c r="FB502" s="286"/>
      <c r="FC502" s="286"/>
      <c r="FD502" s="286"/>
      <c r="FE502" s="286"/>
      <c r="FF502" s="286"/>
      <c r="FG502" s="286"/>
      <c r="FH502" s="286"/>
      <c r="FI502" s="286"/>
      <c r="FJ502" s="286"/>
      <c r="FK502" s="286"/>
      <c r="FL502" s="286"/>
      <c r="FM502" s="286"/>
      <c r="FN502" s="286"/>
      <c r="FO502" s="286"/>
      <c r="FP502" s="286"/>
      <c r="FQ502" s="286"/>
      <c r="FR502" s="286"/>
      <c r="FS502" s="286"/>
      <c r="FT502" s="286"/>
      <c r="FU502" s="286"/>
      <c r="FV502" s="286"/>
      <c r="FW502" s="286"/>
      <c r="FX502" s="286"/>
      <c r="FY502" s="286"/>
      <c r="FZ502" s="286"/>
      <c r="GA502" s="286"/>
      <c r="GB502" s="286"/>
      <c r="GC502" s="286"/>
      <c r="GD502" s="286"/>
      <c r="GE502" s="286"/>
      <c r="GF502" s="286"/>
      <c r="GG502" s="286"/>
      <c r="GH502" s="286"/>
      <c r="GI502" s="286"/>
      <c r="GJ502" s="286"/>
      <c r="GK502" s="286"/>
      <c r="GL502" s="286"/>
      <c r="GM502" s="286"/>
      <c r="GN502" s="286"/>
      <c r="GO502" s="286"/>
      <c r="GP502" s="286"/>
      <c r="GQ502" s="286"/>
      <c r="GR502" s="286"/>
      <c r="GS502" s="286"/>
      <c r="GT502" s="286"/>
      <c r="GU502" s="286"/>
      <c r="GV502" s="286"/>
      <c r="GW502" s="286"/>
      <c r="GX502" s="286"/>
      <c r="GY502" s="286"/>
      <c r="GZ502" s="286"/>
      <c r="HA502" s="286"/>
      <c r="HB502" s="286"/>
      <c r="HC502" s="286"/>
      <c r="HD502" s="286"/>
      <c r="HE502" s="286"/>
      <c r="HF502" s="286"/>
      <c r="HG502" s="286"/>
      <c r="HH502" s="286"/>
      <c r="HI502" s="286"/>
      <c r="HJ502" s="286"/>
      <c r="HK502" s="286"/>
      <c r="HL502" s="286"/>
      <c r="HM502" s="286"/>
      <c r="HN502" s="286"/>
      <c r="HO502" s="286"/>
      <c r="HP502" s="286"/>
      <c r="HQ502" s="286"/>
      <c r="HR502" s="286"/>
      <c r="HS502" s="286"/>
      <c r="HT502" s="286"/>
      <c r="HU502" s="286"/>
      <c r="HV502" s="286"/>
      <c r="HW502" s="286"/>
      <c r="HX502" s="286"/>
      <c r="HY502" s="286"/>
      <c r="HZ502" s="286"/>
      <c r="IA502" s="286"/>
      <c r="IB502" s="286"/>
      <c r="IC502" s="286"/>
      <c r="ID502" s="286"/>
      <c r="IE502" s="286"/>
      <c r="IF502" s="286"/>
      <c r="IG502" s="286"/>
      <c r="IH502" s="286"/>
      <c r="II502" s="286"/>
      <c r="IJ502" s="286"/>
      <c r="IK502" s="286"/>
      <c r="IL502" s="286"/>
      <c r="IM502" s="286"/>
      <c r="IN502" s="286"/>
      <c r="IO502" s="286"/>
      <c r="IP502" s="286"/>
      <c r="IQ502" s="286"/>
      <c r="IR502" s="286"/>
      <c r="IS502" s="286"/>
      <c r="IT502" s="286"/>
      <c r="IU502" s="286"/>
      <c r="IV502" s="286"/>
      <c r="IW502" s="286"/>
      <c r="IX502" s="286"/>
      <c r="IY502" s="286"/>
      <c r="IZ502" s="286"/>
      <c r="JA502" s="286"/>
      <c r="JB502" s="286"/>
      <c r="JC502" s="286"/>
      <c r="JD502" s="286"/>
      <c r="JE502" s="286"/>
      <c r="JF502" s="286"/>
      <c r="JG502" s="286"/>
      <c r="JH502" s="286"/>
      <c r="JI502" s="286"/>
      <c r="JJ502" s="286"/>
      <c r="JK502" s="286"/>
      <c r="JL502" s="286"/>
      <c r="JM502" s="286"/>
      <c r="JN502" s="286"/>
      <c r="JO502" s="286"/>
      <c r="JP502" s="286"/>
      <c r="JQ502" s="286"/>
      <c r="JR502" s="286"/>
      <c r="JS502" s="286"/>
      <c r="JT502" s="286"/>
      <c r="JU502" s="286"/>
      <c r="JV502" s="286"/>
      <c r="JW502" s="286"/>
      <c r="JX502" s="286"/>
      <c r="JY502" s="286"/>
      <c r="JZ502" s="286"/>
      <c r="KA502" s="286"/>
      <c r="KB502" s="286"/>
      <c r="KC502" s="286"/>
      <c r="KD502" s="286"/>
      <c r="KE502" s="286"/>
      <c r="KF502" s="286"/>
      <c r="KG502" s="286"/>
      <c r="KH502" s="286"/>
      <c r="KI502" s="286"/>
      <c r="KJ502" s="286"/>
      <c r="KK502" s="286"/>
      <c r="KL502" s="286"/>
      <c r="KM502" s="286"/>
      <c r="KN502" s="286"/>
      <c r="KO502" s="286"/>
      <c r="KP502" s="286"/>
      <c r="KQ502" s="286"/>
      <c r="KR502" s="286"/>
      <c r="KS502" s="286"/>
      <c r="KT502" s="286"/>
      <c r="KU502" s="286"/>
      <c r="KV502" s="286"/>
      <c r="KW502" s="286"/>
      <c r="KX502" s="286"/>
      <c r="KY502" s="286"/>
      <c r="KZ502" s="286"/>
      <c r="LA502" s="286"/>
      <c r="LB502" s="286"/>
      <c r="LC502" s="286"/>
      <c r="LD502" s="286"/>
      <c r="LE502" s="286"/>
      <c r="LF502" s="286"/>
      <c r="LG502" s="286"/>
      <c r="LH502" s="286"/>
      <c r="LI502" s="286"/>
      <c r="LJ502" s="286"/>
      <c r="LK502" s="286"/>
      <c r="LL502" s="286"/>
      <c r="LM502" s="286"/>
      <c r="LN502" s="286"/>
      <c r="LO502" s="286"/>
      <c r="LP502" s="286"/>
      <c r="LQ502" s="286"/>
      <c r="LR502" s="286"/>
      <c r="LS502" s="286"/>
      <c r="LT502" s="286"/>
      <c r="LU502" s="286"/>
      <c r="LV502" s="286"/>
      <c r="LW502" s="286"/>
      <c r="LX502" s="286"/>
      <c r="LY502" s="286"/>
      <c r="LZ502" s="286"/>
      <c r="MA502" s="286"/>
      <c r="MB502" s="286"/>
      <c r="MC502" s="286"/>
      <c r="MD502" s="286"/>
      <c r="ME502" s="286"/>
      <c r="MF502" s="286"/>
      <c r="MG502" s="286"/>
      <c r="MH502" s="286"/>
      <c r="MI502" s="286"/>
      <c r="MJ502" s="286"/>
      <c r="MK502" s="286"/>
      <c r="ML502" s="286"/>
      <c r="MM502" s="286"/>
      <c r="MN502" s="286"/>
      <c r="MO502" s="286"/>
      <c r="MP502" s="286"/>
      <c r="MQ502" s="286"/>
      <c r="MR502" s="286"/>
      <c r="MS502" s="286"/>
      <c r="MT502" s="286"/>
      <c r="MU502" s="286"/>
      <c r="MV502" s="286"/>
      <c r="MW502" s="286"/>
      <c r="MX502" s="286"/>
      <c r="MY502" s="286"/>
      <c r="MZ502" s="286"/>
      <c r="NA502" s="286"/>
      <c r="NB502" s="286"/>
      <c r="NC502" s="286"/>
      <c r="ND502" s="286"/>
      <c r="NE502" s="286"/>
      <c r="NF502" s="286"/>
      <c r="NG502" s="286"/>
      <c r="NH502" s="286"/>
      <c r="NI502" s="286"/>
      <c r="NJ502" s="286"/>
      <c r="NK502" s="286"/>
      <c r="NL502" s="286"/>
      <c r="NM502" s="286"/>
      <c r="NN502" s="286"/>
      <c r="NO502" s="286"/>
      <c r="NP502" s="286"/>
      <c r="NQ502" s="286"/>
      <c r="NR502" s="286"/>
      <c r="NS502" s="286"/>
      <c r="NT502" s="286"/>
      <c r="NU502" s="286"/>
      <c r="NV502" s="286"/>
      <c r="NW502" s="286"/>
      <c r="NX502" s="286"/>
      <c r="NY502" s="286"/>
      <c r="NZ502" s="286"/>
      <c r="OA502" s="286"/>
      <c r="OB502" s="286"/>
      <c r="OC502" s="286"/>
      <c r="OD502" s="286"/>
      <c r="OE502" s="286"/>
      <c r="OF502" s="286"/>
      <c r="OG502" s="286"/>
      <c r="OH502" s="286"/>
      <c r="OI502" s="286"/>
      <c r="OJ502" s="286"/>
      <c r="OK502" s="286"/>
      <c r="OL502" s="286"/>
      <c r="OM502" s="286"/>
      <c r="ON502" s="286"/>
      <c r="OO502" s="286"/>
      <c r="OP502" s="286"/>
      <c r="OQ502" s="286"/>
      <c r="OR502" s="286"/>
      <c r="OS502" s="286"/>
      <c r="OT502" s="286"/>
      <c r="OU502" s="286"/>
      <c r="OV502" s="286"/>
      <c r="OW502" s="286"/>
      <c r="OX502" s="286"/>
      <c r="OY502" s="286"/>
      <c r="OZ502" s="286"/>
      <c r="PA502" s="286"/>
      <c r="PB502" s="286"/>
      <c r="PC502" s="286"/>
      <c r="PD502" s="286"/>
      <c r="PE502" s="286"/>
      <c r="PF502" s="286"/>
      <c r="PG502" s="286"/>
      <c r="PH502" s="286"/>
      <c r="PI502" s="286"/>
      <c r="PJ502" s="286"/>
      <c r="PK502" s="286"/>
      <c r="PL502" s="286"/>
      <c r="PM502" s="286"/>
      <c r="PN502" s="286"/>
      <c r="PO502" s="286"/>
      <c r="PP502" s="286"/>
      <c r="PQ502" s="286"/>
      <c r="PR502" s="286"/>
      <c r="PS502" s="286"/>
      <c r="PT502" s="286"/>
      <c r="PU502" s="286"/>
      <c r="PV502" s="286"/>
      <c r="PW502" s="286"/>
      <c r="PX502" s="286"/>
      <c r="PY502" s="286"/>
      <c r="PZ502" s="286"/>
      <c r="QA502" s="286"/>
      <c r="QB502" s="286"/>
      <c r="QC502" s="286"/>
      <c r="QD502" s="286"/>
      <c r="QE502" s="286"/>
      <c r="QF502" s="286"/>
      <c r="QG502" s="286"/>
      <c r="QH502" s="286"/>
      <c r="QI502" s="286"/>
      <c r="QJ502" s="286"/>
      <c r="QK502" s="286"/>
      <c r="QL502" s="286"/>
      <c r="QM502" s="286"/>
      <c r="QN502" s="286"/>
      <c r="QO502" s="286"/>
      <c r="QP502" s="286"/>
      <c r="QQ502" s="286"/>
      <c r="QR502" s="286"/>
      <c r="QS502" s="286"/>
      <c r="QT502" s="286"/>
      <c r="QU502" s="286"/>
      <c r="QV502" s="286"/>
      <c r="QW502" s="286"/>
      <c r="QX502" s="286"/>
      <c r="QY502" s="286"/>
      <c r="QZ502" s="286"/>
      <c r="RA502" s="286"/>
      <c r="RB502" s="286"/>
      <c r="RC502" s="286"/>
      <c r="RD502" s="286"/>
      <c r="RE502" s="286"/>
      <c r="RF502" s="286"/>
      <c r="RG502" s="286"/>
      <c r="RH502" s="286"/>
      <c r="RI502" s="286"/>
      <c r="RJ502" s="286"/>
      <c r="RK502" s="286"/>
      <c r="RL502" s="286"/>
      <c r="RM502" s="286"/>
      <c r="RN502" s="286"/>
      <c r="RO502" s="286"/>
      <c r="RP502" s="286"/>
      <c r="RQ502" s="286"/>
      <c r="RR502" s="286"/>
      <c r="RS502" s="286"/>
      <c r="RT502" s="286"/>
      <c r="RU502" s="286"/>
      <c r="RV502" s="286"/>
      <c r="RW502" s="286"/>
      <c r="RX502" s="286"/>
      <c r="RY502" s="286"/>
      <c r="RZ502" s="286"/>
      <c r="SA502" s="286"/>
      <c r="SB502" s="286"/>
      <c r="SC502" s="286"/>
      <c r="SD502" s="286"/>
      <c r="SE502" s="286"/>
      <c r="SF502" s="286"/>
      <c r="SG502" s="286"/>
      <c r="SH502" s="286"/>
      <c r="SI502" s="286"/>
      <c r="SJ502" s="286"/>
      <c r="SK502" s="286"/>
      <c r="SL502" s="286"/>
      <c r="SM502" s="286"/>
      <c r="SN502" s="286"/>
      <c r="SO502" s="286"/>
      <c r="SP502" s="286"/>
      <c r="SQ502" s="286"/>
      <c r="SR502" s="286"/>
      <c r="SS502" s="286"/>
      <c r="ST502" s="286"/>
      <c r="SU502" s="286"/>
      <c r="SV502" s="286"/>
      <c r="SW502" s="286"/>
      <c r="SX502" s="286"/>
      <c r="SY502" s="286"/>
      <c r="SZ502" s="286"/>
      <c r="TA502" s="286"/>
      <c r="TB502" s="286"/>
      <c r="TC502" s="286"/>
      <c r="TD502" s="286"/>
      <c r="TE502" s="286"/>
      <c r="TF502" s="286"/>
      <c r="TG502" s="286"/>
      <c r="TH502" s="286"/>
      <c r="TI502" s="286"/>
      <c r="TJ502" s="286"/>
      <c r="TK502" s="286"/>
      <c r="TL502" s="286"/>
      <c r="TM502" s="286"/>
      <c r="TN502" s="286"/>
      <c r="TO502" s="286"/>
      <c r="TP502" s="286"/>
      <c r="TQ502" s="286"/>
      <c r="TR502" s="286"/>
      <c r="TS502" s="286"/>
      <c r="TT502" s="286"/>
      <c r="TU502" s="286"/>
      <c r="TV502" s="286"/>
      <c r="TW502" s="286"/>
      <c r="TX502" s="286"/>
      <c r="TY502" s="286"/>
      <c r="TZ502" s="286"/>
      <c r="UA502" s="286"/>
      <c r="UB502" s="286"/>
      <c r="UC502" s="286"/>
      <c r="UD502" s="286"/>
      <c r="UE502" s="286"/>
      <c r="UF502" s="286"/>
      <c r="UG502" s="286"/>
      <c r="UH502" s="286"/>
      <c r="UI502" s="286"/>
      <c r="UJ502" s="286"/>
      <c r="UK502" s="286"/>
      <c r="UL502" s="286"/>
      <c r="UM502" s="286"/>
      <c r="UN502" s="286"/>
      <c r="UO502" s="286"/>
      <c r="UP502" s="286"/>
      <c r="UQ502" s="286"/>
      <c r="UR502" s="286"/>
      <c r="US502" s="286"/>
      <c r="UT502" s="286"/>
      <c r="UU502" s="286"/>
      <c r="UV502" s="286"/>
      <c r="UW502" s="286"/>
      <c r="UX502" s="286"/>
      <c r="UY502" s="286"/>
      <c r="UZ502" s="286"/>
      <c r="VA502" s="286"/>
      <c r="VB502" s="286"/>
      <c r="VC502" s="286"/>
      <c r="VD502" s="286"/>
      <c r="VE502" s="286"/>
      <c r="VF502" s="286"/>
      <c r="VG502" s="286"/>
      <c r="VH502" s="286"/>
      <c r="VI502" s="286"/>
      <c r="VJ502" s="286"/>
      <c r="VK502" s="286"/>
      <c r="VL502" s="286"/>
      <c r="VM502" s="286"/>
      <c r="VN502" s="286"/>
      <c r="VO502" s="286"/>
      <c r="VP502" s="286"/>
      <c r="VQ502" s="286"/>
      <c r="VR502" s="286"/>
      <c r="VS502" s="286"/>
      <c r="VT502" s="286"/>
      <c r="VU502" s="286"/>
      <c r="VV502" s="286"/>
      <c r="VW502" s="286"/>
      <c r="VX502" s="286"/>
      <c r="VY502" s="286"/>
      <c r="VZ502" s="286"/>
      <c r="WA502" s="286"/>
      <c r="WB502" s="286"/>
      <c r="WC502" s="286"/>
    </row>
    <row r="503" spans="1:601" s="285" customFormat="1" ht="119.25" customHeight="1">
      <c r="A503" s="1073"/>
      <c r="B503" s="701"/>
      <c r="C503" s="651"/>
      <c r="D503" s="653"/>
      <c r="E503" s="655"/>
      <c r="F503" s="656"/>
      <c r="G503" s="658"/>
      <c r="H503" s="658"/>
      <c r="I503" s="309" t="s">
        <v>501</v>
      </c>
      <c r="J503" s="309" t="s">
        <v>393</v>
      </c>
      <c r="K503" s="309" t="s">
        <v>1154</v>
      </c>
      <c r="L503" s="309" t="s">
        <v>642</v>
      </c>
      <c r="M503" s="288"/>
      <c r="N503" s="288"/>
      <c r="O503" s="288">
        <v>208300</v>
      </c>
      <c r="P503" s="289"/>
      <c r="Q503" s="290"/>
      <c r="R503" s="290"/>
      <c r="S503" s="528">
        <v>3</v>
      </c>
      <c r="BA503" s="286"/>
      <c r="BB503" s="286"/>
      <c r="BC503" s="286"/>
      <c r="BD503" s="286"/>
      <c r="BE503" s="286"/>
      <c r="BF503" s="286"/>
      <c r="BG503" s="286"/>
      <c r="BH503" s="286"/>
      <c r="BI503" s="286"/>
      <c r="BJ503" s="286"/>
      <c r="BK503" s="286"/>
      <c r="BL503" s="286"/>
      <c r="BM503" s="286"/>
      <c r="BN503" s="286"/>
      <c r="BO503" s="286"/>
      <c r="BP503" s="286"/>
      <c r="BQ503" s="286"/>
      <c r="BR503" s="286"/>
      <c r="BS503" s="286"/>
      <c r="BT503" s="286"/>
      <c r="BU503" s="286"/>
      <c r="BV503" s="286"/>
      <c r="BW503" s="286"/>
      <c r="BX503" s="286"/>
      <c r="BY503" s="286"/>
      <c r="BZ503" s="286"/>
      <c r="CA503" s="286"/>
      <c r="CB503" s="286"/>
      <c r="CC503" s="286"/>
      <c r="CD503" s="286"/>
      <c r="CE503" s="286"/>
      <c r="CF503" s="286"/>
      <c r="CG503" s="286"/>
      <c r="CH503" s="286"/>
      <c r="CI503" s="286"/>
      <c r="CJ503" s="286"/>
      <c r="CK503" s="286"/>
      <c r="CL503" s="286"/>
      <c r="CM503" s="286"/>
      <c r="CN503" s="286"/>
      <c r="CO503" s="286"/>
      <c r="CP503" s="286"/>
      <c r="CQ503" s="286"/>
      <c r="CR503" s="286"/>
      <c r="CS503" s="286"/>
      <c r="CT503" s="286"/>
      <c r="CU503" s="286"/>
      <c r="CV503" s="286"/>
      <c r="CW503" s="286"/>
      <c r="CX503" s="286"/>
      <c r="CY503" s="286"/>
      <c r="CZ503" s="286"/>
      <c r="DA503" s="286"/>
      <c r="DB503" s="286"/>
      <c r="DC503" s="286"/>
      <c r="DD503" s="286"/>
      <c r="DE503" s="286"/>
      <c r="DF503" s="286"/>
      <c r="DG503" s="286"/>
      <c r="DH503" s="286"/>
      <c r="DI503" s="286"/>
      <c r="DJ503" s="286"/>
      <c r="DK503" s="286"/>
      <c r="DL503" s="286"/>
      <c r="DM503" s="286"/>
      <c r="DN503" s="286"/>
      <c r="DO503" s="286"/>
      <c r="DP503" s="286"/>
      <c r="DQ503" s="286"/>
      <c r="DR503" s="286"/>
      <c r="DS503" s="286"/>
      <c r="DT503" s="286"/>
      <c r="DU503" s="286"/>
      <c r="DV503" s="286"/>
      <c r="DW503" s="286"/>
      <c r="DX503" s="286"/>
      <c r="DY503" s="286"/>
      <c r="DZ503" s="286"/>
      <c r="EA503" s="286"/>
      <c r="EB503" s="286"/>
      <c r="EC503" s="286"/>
      <c r="ED503" s="286"/>
      <c r="EE503" s="286"/>
      <c r="EF503" s="286"/>
      <c r="EG503" s="286"/>
      <c r="EH503" s="286"/>
      <c r="EI503" s="286"/>
      <c r="EJ503" s="286"/>
      <c r="EK503" s="286"/>
      <c r="EL503" s="286"/>
      <c r="EM503" s="286"/>
      <c r="EN503" s="286"/>
      <c r="EO503" s="286"/>
      <c r="EP503" s="286"/>
      <c r="EQ503" s="286"/>
      <c r="ER503" s="286"/>
      <c r="ES503" s="286"/>
      <c r="ET503" s="286"/>
      <c r="EU503" s="286"/>
      <c r="EV503" s="286"/>
      <c r="EW503" s="286"/>
      <c r="EX503" s="286"/>
      <c r="EY503" s="286"/>
      <c r="EZ503" s="286"/>
      <c r="FA503" s="286"/>
      <c r="FB503" s="286"/>
      <c r="FC503" s="286"/>
      <c r="FD503" s="286"/>
      <c r="FE503" s="286"/>
      <c r="FF503" s="286"/>
      <c r="FG503" s="286"/>
      <c r="FH503" s="286"/>
      <c r="FI503" s="286"/>
      <c r="FJ503" s="286"/>
      <c r="FK503" s="286"/>
      <c r="FL503" s="286"/>
      <c r="FM503" s="286"/>
      <c r="FN503" s="286"/>
      <c r="FO503" s="286"/>
      <c r="FP503" s="286"/>
      <c r="FQ503" s="286"/>
      <c r="FR503" s="286"/>
      <c r="FS503" s="286"/>
      <c r="FT503" s="286"/>
      <c r="FU503" s="286"/>
      <c r="FV503" s="286"/>
      <c r="FW503" s="286"/>
      <c r="FX503" s="286"/>
      <c r="FY503" s="286"/>
      <c r="FZ503" s="286"/>
      <c r="GA503" s="286"/>
      <c r="GB503" s="286"/>
      <c r="GC503" s="286"/>
      <c r="GD503" s="286"/>
      <c r="GE503" s="286"/>
      <c r="GF503" s="286"/>
      <c r="GG503" s="286"/>
      <c r="GH503" s="286"/>
      <c r="GI503" s="286"/>
      <c r="GJ503" s="286"/>
      <c r="GK503" s="286"/>
      <c r="GL503" s="286"/>
      <c r="GM503" s="286"/>
      <c r="GN503" s="286"/>
      <c r="GO503" s="286"/>
      <c r="GP503" s="286"/>
      <c r="GQ503" s="286"/>
      <c r="GR503" s="286"/>
      <c r="GS503" s="286"/>
      <c r="GT503" s="286"/>
      <c r="GU503" s="286"/>
      <c r="GV503" s="286"/>
      <c r="GW503" s="286"/>
      <c r="GX503" s="286"/>
      <c r="GY503" s="286"/>
      <c r="GZ503" s="286"/>
      <c r="HA503" s="286"/>
      <c r="HB503" s="286"/>
      <c r="HC503" s="286"/>
      <c r="HD503" s="286"/>
      <c r="HE503" s="286"/>
      <c r="HF503" s="286"/>
      <c r="HG503" s="286"/>
      <c r="HH503" s="286"/>
      <c r="HI503" s="286"/>
      <c r="HJ503" s="286"/>
      <c r="HK503" s="286"/>
      <c r="HL503" s="286"/>
      <c r="HM503" s="286"/>
      <c r="HN503" s="286"/>
      <c r="HO503" s="286"/>
      <c r="HP503" s="286"/>
      <c r="HQ503" s="286"/>
      <c r="HR503" s="286"/>
      <c r="HS503" s="286"/>
      <c r="HT503" s="286"/>
      <c r="HU503" s="286"/>
      <c r="HV503" s="286"/>
      <c r="HW503" s="286"/>
      <c r="HX503" s="286"/>
      <c r="HY503" s="286"/>
      <c r="HZ503" s="286"/>
      <c r="IA503" s="286"/>
      <c r="IB503" s="286"/>
      <c r="IC503" s="286"/>
      <c r="ID503" s="286"/>
      <c r="IE503" s="286"/>
      <c r="IF503" s="286"/>
      <c r="IG503" s="286"/>
      <c r="IH503" s="286"/>
      <c r="II503" s="286"/>
      <c r="IJ503" s="286"/>
      <c r="IK503" s="286"/>
      <c r="IL503" s="286"/>
      <c r="IM503" s="286"/>
      <c r="IN503" s="286"/>
      <c r="IO503" s="286"/>
      <c r="IP503" s="286"/>
      <c r="IQ503" s="286"/>
      <c r="IR503" s="286"/>
      <c r="IS503" s="286"/>
      <c r="IT503" s="286"/>
      <c r="IU503" s="286"/>
      <c r="IV503" s="286"/>
      <c r="IW503" s="286"/>
      <c r="IX503" s="286"/>
      <c r="IY503" s="286"/>
      <c r="IZ503" s="286"/>
      <c r="JA503" s="286"/>
      <c r="JB503" s="286"/>
      <c r="JC503" s="286"/>
      <c r="JD503" s="286"/>
      <c r="JE503" s="286"/>
      <c r="JF503" s="286"/>
      <c r="JG503" s="286"/>
      <c r="JH503" s="286"/>
      <c r="JI503" s="286"/>
      <c r="JJ503" s="286"/>
      <c r="JK503" s="286"/>
      <c r="JL503" s="286"/>
      <c r="JM503" s="286"/>
      <c r="JN503" s="286"/>
      <c r="JO503" s="286"/>
      <c r="JP503" s="286"/>
      <c r="JQ503" s="286"/>
      <c r="JR503" s="286"/>
      <c r="JS503" s="286"/>
      <c r="JT503" s="286"/>
      <c r="JU503" s="286"/>
      <c r="JV503" s="286"/>
      <c r="JW503" s="286"/>
      <c r="JX503" s="286"/>
      <c r="JY503" s="286"/>
      <c r="JZ503" s="286"/>
      <c r="KA503" s="286"/>
      <c r="KB503" s="286"/>
      <c r="KC503" s="286"/>
      <c r="KD503" s="286"/>
      <c r="KE503" s="286"/>
      <c r="KF503" s="286"/>
      <c r="KG503" s="286"/>
      <c r="KH503" s="286"/>
      <c r="KI503" s="286"/>
      <c r="KJ503" s="286"/>
      <c r="KK503" s="286"/>
      <c r="KL503" s="286"/>
      <c r="KM503" s="286"/>
      <c r="KN503" s="286"/>
      <c r="KO503" s="286"/>
      <c r="KP503" s="286"/>
      <c r="KQ503" s="286"/>
      <c r="KR503" s="286"/>
      <c r="KS503" s="286"/>
      <c r="KT503" s="286"/>
      <c r="KU503" s="286"/>
      <c r="KV503" s="286"/>
      <c r="KW503" s="286"/>
      <c r="KX503" s="286"/>
      <c r="KY503" s="286"/>
      <c r="KZ503" s="286"/>
      <c r="LA503" s="286"/>
      <c r="LB503" s="286"/>
      <c r="LC503" s="286"/>
      <c r="LD503" s="286"/>
      <c r="LE503" s="286"/>
      <c r="LF503" s="286"/>
      <c r="LG503" s="286"/>
      <c r="LH503" s="286"/>
      <c r="LI503" s="286"/>
      <c r="LJ503" s="286"/>
      <c r="LK503" s="286"/>
      <c r="LL503" s="286"/>
      <c r="LM503" s="286"/>
      <c r="LN503" s="286"/>
      <c r="LO503" s="286"/>
      <c r="LP503" s="286"/>
      <c r="LQ503" s="286"/>
      <c r="LR503" s="286"/>
      <c r="LS503" s="286"/>
      <c r="LT503" s="286"/>
      <c r="LU503" s="286"/>
      <c r="LV503" s="286"/>
      <c r="LW503" s="286"/>
      <c r="LX503" s="286"/>
      <c r="LY503" s="286"/>
      <c r="LZ503" s="286"/>
      <c r="MA503" s="286"/>
      <c r="MB503" s="286"/>
      <c r="MC503" s="286"/>
      <c r="MD503" s="286"/>
      <c r="ME503" s="286"/>
      <c r="MF503" s="286"/>
      <c r="MG503" s="286"/>
      <c r="MH503" s="286"/>
      <c r="MI503" s="286"/>
      <c r="MJ503" s="286"/>
      <c r="MK503" s="286"/>
      <c r="ML503" s="286"/>
      <c r="MM503" s="286"/>
      <c r="MN503" s="286"/>
      <c r="MO503" s="286"/>
      <c r="MP503" s="286"/>
      <c r="MQ503" s="286"/>
      <c r="MR503" s="286"/>
      <c r="MS503" s="286"/>
      <c r="MT503" s="286"/>
      <c r="MU503" s="286"/>
      <c r="MV503" s="286"/>
      <c r="MW503" s="286"/>
      <c r="MX503" s="286"/>
      <c r="MY503" s="286"/>
      <c r="MZ503" s="286"/>
      <c r="NA503" s="286"/>
      <c r="NB503" s="286"/>
      <c r="NC503" s="286"/>
      <c r="ND503" s="286"/>
      <c r="NE503" s="286"/>
      <c r="NF503" s="286"/>
      <c r="NG503" s="286"/>
      <c r="NH503" s="286"/>
      <c r="NI503" s="286"/>
      <c r="NJ503" s="286"/>
      <c r="NK503" s="286"/>
      <c r="NL503" s="286"/>
      <c r="NM503" s="286"/>
      <c r="NN503" s="286"/>
      <c r="NO503" s="286"/>
      <c r="NP503" s="286"/>
      <c r="NQ503" s="286"/>
      <c r="NR503" s="286"/>
      <c r="NS503" s="286"/>
      <c r="NT503" s="286"/>
      <c r="NU503" s="286"/>
      <c r="NV503" s="286"/>
      <c r="NW503" s="286"/>
      <c r="NX503" s="286"/>
      <c r="NY503" s="286"/>
      <c r="NZ503" s="286"/>
      <c r="OA503" s="286"/>
      <c r="OB503" s="286"/>
      <c r="OC503" s="286"/>
      <c r="OD503" s="286"/>
      <c r="OE503" s="286"/>
      <c r="OF503" s="286"/>
      <c r="OG503" s="286"/>
      <c r="OH503" s="286"/>
      <c r="OI503" s="286"/>
      <c r="OJ503" s="286"/>
      <c r="OK503" s="286"/>
      <c r="OL503" s="286"/>
      <c r="OM503" s="286"/>
      <c r="ON503" s="286"/>
      <c r="OO503" s="286"/>
      <c r="OP503" s="286"/>
      <c r="OQ503" s="286"/>
      <c r="OR503" s="286"/>
      <c r="OS503" s="286"/>
      <c r="OT503" s="286"/>
      <c r="OU503" s="286"/>
      <c r="OV503" s="286"/>
      <c r="OW503" s="286"/>
      <c r="OX503" s="286"/>
      <c r="OY503" s="286"/>
      <c r="OZ503" s="286"/>
      <c r="PA503" s="286"/>
      <c r="PB503" s="286"/>
      <c r="PC503" s="286"/>
      <c r="PD503" s="286"/>
      <c r="PE503" s="286"/>
      <c r="PF503" s="286"/>
      <c r="PG503" s="286"/>
      <c r="PH503" s="286"/>
      <c r="PI503" s="286"/>
      <c r="PJ503" s="286"/>
      <c r="PK503" s="286"/>
      <c r="PL503" s="286"/>
      <c r="PM503" s="286"/>
      <c r="PN503" s="286"/>
      <c r="PO503" s="286"/>
      <c r="PP503" s="286"/>
      <c r="PQ503" s="286"/>
      <c r="PR503" s="286"/>
      <c r="PS503" s="286"/>
      <c r="PT503" s="286"/>
      <c r="PU503" s="286"/>
      <c r="PV503" s="286"/>
      <c r="PW503" s="286"/>
      <c r="PX503" s="286"/>
      <c r="PY503" s="286"/>
      <c r="PZ503" s="286"/>
      <c r="QA503" s="286"/>
      <c r="QB503" s="286"/>
      <c r="QC503" s="286"/>
      <c r="QD503" s="286"/>
      <c r="QE503" s="286"/>
      <c r="QF503" s="286"/>
      <c r="QG503" s="286"/>
      <c r="QH503" s="286"/>
      <c r="QI503" s="286"/>
      <c r="QJ503" s="286"/>
      <c r="QK503" s="286"/>
      <c r="QL503" s="286"/>
      <c r="QM503" s="286"/>
      <c r="QN503" s="286"/>
      <c r="QO503" s="286"/>
      <c r="QP503" s="286"/>
      <c r="QQ503" s="286"/>
      <c r="QR503" s="286"/>
      <c r="QS503" s="286"/>
      <c r="QT503" s="286"/>
      <c r="QU503" s="286"/>
      <c r="QV503" s="286"/>
      <c r="QW503" s="286"/>
      <c r="QX503" s="286"/>
      <c r="QY503" s="286"/>
      <c r="QZ503" s="286"/>
      <c r="RA503" s="286"/>
      <c r="RB503" s="286"/>
      <c r="RC503" s="286"/>
      <c r="RD503" s="286"/>
      <c r="RE503" s="286"/>
      <c r="RF503" s="286"/>
      <c r="RG503" s="286"/>
      <c r="RH503" s="286"/>
      <c r="RI503" s="286"/>
      <c r="RJ503" s="286"/>
      <c r="RK503" s="286"/>
      <c r="RL503" s="286"/>
      <c r="RM503" s="286"/>
      <c r="RN503" s="286"/>
      <c r="RO503" s="286"/>
      <c r="RP503" s="286"/>
      <c r="RQ503" s="286"/>
      <c r="RR503" s="286"/>
      <c r="RS503" s="286"/>
      <c r="RT503" s="286"/>
      <c r="RU503" s="286"/>
      <c r="RV503" s="286"/>
      <c r="RW503" s="286"/>
      <c r="RX503" s="286"/>
      <c r="RY503" s="286"/>
      <c r="RZ503" s="286"/>
      <c r="SA503" s="286"/>
      <c r="SB503" s="286"/>
      <c r="SC503" s="286"/>
      <c r="SD503" s="286"/>
      <c r="SE503" s="286"/>
      <c r="SF503" s="286"/>
      <c r="SG503" s="286"/>
      <c r="SH503" s="286"/>
      <c r="SI503" s="286"/>
      <c r="SJ503" s="286"/>
      <c r="SK503" s="286"/>
      <c r="SL503" s="286"/>
      <c r="SM503" s="286"/>
      <c r="SN503" s="286"/>
      <c r="SO503" s="286"/>
      <c r="SP503" s="286"/>
      <c r="SQ503" s="286"/>
      <c r="SR503" s="286"/>
      <c r="SS503" s="286"/>
      <c r="ST503" s="286"/>
      <c r="SU503" s="286"/>
      <c r="SV503" s="286"/>
      <c r="SW503" s="286"/>
      <c r="SX503" s="286"/>
      <c r="SY503" s="286"/>
      <c r="SZ503" s="286"/>
      <c r="TA503" s="286"/>
      <c r="TB503" s="286"/>
      <c r="TC503" s="286"/>
      <c r="TD503" s="286"/>
      <c r="TE503" s="286"/>
      <c r="TF503" s="286"/>
      <c r="TG503" s="286"/>
      <c r="TH503" s="286"/>
      <c r="TI503" s="286"/>
      <c r="TJ503" s="286"/>
      <c r="TK503" s="286"/>
      <c r="TL503" s="286"/>
      <c r="TM503" s="286"/>
      <c r="TN503" s="286"/>
      <c r="TO503" s="286"/>
      <c r="TP503" s="286"/>
      <c r="TQ503" s="286"/>
      <c r="TR503" s="286"/>
      <c r="TS503" s="286"/>
      <c r="TT503" s="286"/>
      <c r="TU503" s="286"/>
      <c r="TV503" s="286"/>
      <c r="TW503" s="286"/>
      <c r="TX503" s="286"/>
      <c r="TY503" s="286"/>
      <c r="TZ503" s="286"/>
      <c r="UA503" s="286"/>
      <c r="UB503" s="286"/>
      <c r="UC503" s="286"/>
      <c r="UD503" s="286"/>
      <c r="UE503" s="286"/>
      <c r="UF503" s="286"/>
      <c r="UG503" s="286"/>
      <c r="UH503" s="286"/>
      <c r="UI503" s="286"/>
      <c r="UJ503" s="286"/>
      <c r="UK503" s="286"/>
      <c r="UL503" s="286"/>
      <c r="UM503" s="286"/>
      <c r="UN503" s="286"/>
      <c r="UO503" s="286"/>
      <c r="UP503" s="286"/>
      <c r="UQ503" s="286"/>
      <c r="UR503" s="286"/>
      <c r="US503" s="286"/>
      <c r="UT503" s="286"/>
      <c r="UU503" s="286"/>
      <c r="UV503" s="286"/>
      <c r="UW503" s="286"/>
      <c r="UX503" s="286"/>
      <c r="UY503" s="286"/>
      <c r="UZ503" s="286"/>
      <c r="VA503" s="286"/>
      <c r="VB503" s="286"/>
      <c r="VC503" s="286"/>
      <c r="VD503" s="286"/>
      <c r="VE503" s="286"/>
      <c r="VF503" s="286"/>
      <c r="VG503" s="286"/>
      <c r="VH503" s="286"/>
      <c r="VI503" s="286"/>
      <c r="VJ503" s="286"/>
      <c r="VK503" s="286"/>
      <c r="VL503" s="286"/>
      <c r="VM503" s="286"/>
      <c r="VN503" s="286"/>
      <c r="VO503" s="286"/>
      <c r="VP503" s="286"/>
      <c r="VQ503" s="286"/>
      <c r="VR503" s="286"/>
      <c r="VS503" s="286"/>
      <c r="VT503" s="286"/>
      <c r="VU503" s="286"/>
      <c r="VV503" s="286"/>
      <c r="VW503" s="286"/>
      <c r="VX503" s="286"/>
      <c r="VY503" s="286"/>
      <c r="VZ503" s="286"/>
      <c r="WA503" s="286"/>
      <c r="WB503" s="286"/>
      <c r="WC503" s="286"/>
    </row>
    <row r="504" spans="1:601" s="285" customFormat="1" ht="49.5" customHeight="1">
      <c r="A504" s="1073"/>
      <c r="B504" s="666" t="s">
        <v>1155</v>
      </c>
      <c r="C504" s="650" t="s">
        <v>1156</v>
      </c>
      <c r="D504" s="650" t="s">
        <v>1059</v>
      </c>
      <c r="E504" s="768" t="s">
        <v>1157</v>
      </c>
      <c r="F504" s="646" t="s">
        <v>60</v>
      </c>
      <c r="G504" s="657">
        <v>45163</v>
      </c>
      <c r="H504" s="657" t="s">
        <v>31</v>
      </c>
      <c r="I504" s="381" t="s">
        <v>501</v>
      </c>
      <c r="J504" s="381" t="s">
        <v>393</v>
      </c>
      <c r="K504" s="381" t="s">
        <v>1158</v>
      </c>
      <c r="L504" s="381" t="s">
        <v>35</v>
      </c>
      <c r="M504" s="284">
        <f>M505+M506</f>
        <v>355700</v>
      </c>
      <c r="N504" s="284">
        <f>N505+N506</f>
        <v>355700</v>
      </c>
      <c r="O504" s="284">
        <f>SUM(O505:O506)</f>
        <v>2104200</v>
      </c>
      <c r="P504" s="284">
        <f>SUM(P505:P506)</f>
        <v>2104200</v>
      </c>
      <c r="Q504" s="284">
        <f t="shared" ref="Q504:R504" si="42">SUM(Q505:Q506)</f>
        <v>2128300</v>
      </c>
      <c r="R504" s="284">
        <f t="shared" si="42"/>
        <v>2128300</v>
      </c>
      <c r="S504" s="535"/>
      <c r="BA504" s="286"/>
      <c r="BB504" s="286"/>
      <c r="BC504" s="286"/>
      <c r="BD504" s="286"/>
      <c r="BE504" s="286"/>
      <c r="BF504" s="286"/>
      <c r="BG504" s="286"/>
      <c r="BH504" s="286"/>
      <c r="BI504" s="286"/>
      <c r="BJ504" s="286"/>
      <c r="BK504" s="286"/>
      <c r="BL504" s="286"/>
      <c r="BM504" s="286"/>
      <c r="BN504" s="286"/>
      <c r="BO504" s="286"/>
      <c r="BP504" s="286"/>
      <c r="BQ504" s="286"/>
      <c r="BR504" s="286"/>
      <c r="BS504" s="286"/>
      <c r="BT504" s="286"/>
      <c r="BU504" s="286"/>
      <c r="BV504" s="286"/>
      <c r="BW504" s="286"/>
      <c r="BX504" s="286"/>
      <c r="BY504" s="286"/>
      <c r="BZ504" s="286"/>
      <c r="CA504" s="286"/>
      <c r="CB504" s="286"/>
      <c r="CC504" s="286"/>
      <c r="CD504" s="286"/>
      <c r="CE504" s="286"/>
      <c r="CF504" s="286"/>
      <c r="CG504" s="286"/>
      <c r="CH504" s="286"/>
      <c r="CI504" s="286"/>
      <c r="CJ504" s="286"/>
      <c r="CK504" s="286"/>
      <c r="CL504" s="286"/>
      <c r="CM504" s="286"/>
      <c r="CN504" s="286"/>
      <c r="CO504" s="286"/>
      <c r="CP504" s="286"/>
      <c r="CQ504" s="286"/>
      <c r="CR504" s="286"/>
      <c r="CS504" s="286"/>
      <c r="CT504" s="286"/>
      <c r="CU504" s="286"/>
      <c r="CV504" s="286"/>
      <c r="CW504" s="286"/>
      <c r="CX504" s="286"/>
      <c r="CY504" s="286"/>
      <c r="CZ504" s="286"/>
      <c r="DA504" s="286"/>
      <c r="DB504" s="286"/>
      <c r="DC504" s="286"/>
      <c r="DD504" s="286"/>
      <c r="DE504" s="286"/>
      <c r="DF504" s="286"/>
      <c r="DG504" s="286"/>
      <c r="DH504" s="286"/>
      <c r="DI504" s="286"/>
      <c r="DJ504" s="286"/>
      <c r="DK504" s="286"/>
      <c r="DL504" s="286"/>
      <c r="DM504" s="286"/>
      <c r="DN504" s="286"/>
      <c r="DO504" s="286"/>
      <c r="DP504" s="286"/>
      <c r="DQ504" s="286"/>
      <c r="DR504" s="286"/>
      <c r="DS504" s="286"/>
      <c r="DT504" s="286"/>
      <c r="DU504" s="286"/>
      <c r="DV504" s="286"/>
      <c r="DW504" s="286"/>
      <c r="DX504" s="286"/>
      <c r="DY504" s="286"/>
      <c r="DZ504" s="286"/>
      <c r="EA504" s="286"/>
      <c r="EB504" s="286"/>
      <c r="EC504" s="286"/>
      <c r="ED504" s="286"/>
      <c r="EE504" s="286"/>
      <c r="EF504" s="286"/>
      <c r="EG504" s="286"/>
      <c r="EH504" s="286"/>
      <c r="EI504" s="286"/>
      <c r="EJ504" s="286"/>
      <c r="EK504" s="286"/>
      <c r="EL504" s="286"/>
      <c r="EM504" s="286"/>
      <c r="EN504" s="286"/>
      <c r="EO504" s="286"/>
      <c r="EP504" s="286"/>
      <c r="EQ504" s="286"/>
      <c r="ER504" s="286"/>
      <c r="ES504" s="286"/>
      <c r="ET504" s="286"/>
      <c r="EU504" s="286"/>
      <c r="EV504" s="286"/>
      <c r="EW504" s="286"/>
      <c r="EX504" s="286"/>
      <c r="EY504" s="286"/>
      <c r="EZ504" s="286"/>
      <c r="FA504" s="286"/>
      <c r="FB504" s="286"/>
      <c r="FC504" s="286"/>
      <c r="FD504" s="286"/>
      <c r="FE504" s="286"/>
      <c r="FF504" s="286"/>
      <c r="FG504" s="286"/>
      <c r="FH504" s="286"/>
      <c r="FI504" s="286"/>
      <c r="FJ504" s="286"/>
      <c r="FK504" s="286"/>
      <c r="FL504" s="286"/>
      <c r="FM504" s="286"/>
      <c r="FN504" s="286"/>
      <c r="FO504" s="286"/>
      <c r="FP504" s="286"/>
      <c r="FQ504" s="286"/>
      <c r="FR504" s="286"/>
      <c r="FS504" s="286"/>
      <c r="FT504" s="286"/>
      <c r="FU504" s="286"/>
      <c r="FV504" s="286"/>
      <c r="FW504" s="286"/>
      <c r="FX504" s="286"/>
      <c r="FY504" s="286"/>
      <c r="FZ504" s="286"/>
      <c r="GA504" s="286"/>
      <c r="GB504" s="286"/>
      <c r="GC504" s="286"/>
      <c r="GD504" s="286"/>
      <c r="GE504" s="286"/>
      <c r="GF504" s="286"/>
      <c r="GG504" s="286"/>
      <c r="GH504" s="286"/>
      <c r="GI504" s="286"/>
      <c r="GJ504" s="286"/>
      <c r="GK504" s="286"/>
      <c r="GL504" s="286"/>
      <c r="GM504" s="286"/>
      <c r="GN504" s="286"/>
      <c r="GO504" s="286"/>
      <c r="GP504" s="286"/>
      <c r="GQ504" s="286"/>
      <c r="GR504" s="286"/>
      <c r="GS504" s="286"/>
      <c r="GT504" s="286"/>
      <c r="GU504" s="286"/>
      <c r="GV504" s="286"/>
      <c r="GW504" s="286"/>
      <c r="GX504" s="286"/>
      <c r="GY504" s="286"/>
      <c r="GZ504" s="286"/>
      <c r="HA504" s="286"/>
      <c r="HB504" s="286"/>
      <c r="HC504" s="286"/>
      <c r="HD504" s="286"/>
      <c r="HE504" s="286"/>
      <c r="HF504" s="286"/>
      <c r="HG504" s="286"/>
      <c r="HH504" s="286"/>
      <c r="HI504" s="286"/>
      <c r="HJ504" s="286"/>
      <c r="HK504" s="286"/>
      <c r="HL504" s="286"/>
      <c r="HM504" s="286"/>
      <c r="HN504" s="286"/>
      <c r="HO504" s="286"/>
      <c r="HP504" s="286"/>
      <c r="HQ504" s="286"/>
      <c r="HR504" s="286"/>
      <c r="HS504" s="286"/>
      <c r="HT504" s="286"/>
      <c r="HU504" s="286"/>
      <c r="HV504" s="286"/>
      <c r="HW504" s="286"/>
      <c r="HX504" s="286"/>
      <c r="HY504" s="286"/>
      <c r="HZ504" s="286"/>
      <c r="IA504" s="286"/>
      <c r="IB504" s="286"/>
      <c r="IC504" s="286"/>
      <c r="ID504" s="286"/>
      <c r="IE504" s="286"/>
      <c r="IF504" s="286"/>
      <c r="IG504" s="286"/>
      <c r="IH504" s="286"/>
      <c r="II504" s="286"/>
      <c r="IJ504" s="286"/>
      <c r="IK504" s="286"/>
      <c r="IL504" s="286"/>
      <c r="IM504" s="286"/>
      <c r="IN504" s="286"/>
      <c r="IO504" s="286"/>
      <c r="IP504" s="286"/>
      <c r="IQ504" s="286"/>
      <c r="IR504" s="286"/>
      <c r="IS504" s="286"/>
      <c r="IT504" s="286"/>
      <c r="IU504" s="286"/>
      <c r="IV504" s="286"/>
      <c r="IW504" s="286"/>
      <c r="IX504" s="286"/>
      <c r="IY504" s="286"/>
      <c r="IZ504" s="286"/>
      <c r="JA504" s="286"/>
      <c r="JB504" s="286"/>
      <c r="JC504" s="286"/>
      <c r="JD504" s="286"/>
      <c r="JE504" s="286"/>
      <c r="JF504" s="286"/>
      <c r="JG504" s="286"/>
      <c r="JH504" s="286"/>
      <c r="JI504" s="286"/>
      <c r="JJ504" s="286"/>
      <c r="JK504" s="286"/>
      <c r="JL504" s="286"/>
      <c r="JM504" s="286"/>
      <c r="JN504" s="286"/>
      <c r="JO504" s="286"/>
      <c r="JP504" s="286"/>
      <c r="JQ504" s="286"/>
      <c r="JR504" s="286"/>
      <c r="JS504" s="286"/>
      <c r="JT504" s="286"/>
      <c r="JU504" s="286"/>
      <c r="JV504" s="286"/>
      <c r="JW504" s="286"/>
      <c r="JX504" s="286"/>
      <c r="JY504" s="286"/>
      <c r="JZ504" s="286"/>
      <c r="KA504" s="286"/>
      <c r="KB504" s="286"/>
      <c r="KC504" s="286"/>
      <c r="KD504" s="286"/>
      <c r="KE504" s="286"/>
      <c r="KF504" s="286"/>
      <c r="KG504" s="286"/>
      <c r="KH504" s="286"/>
      <c r="KI504" s="286"/>
      <c r="KJ504" s="286"/>
      <c r="KK504" s="286"/>
      <c r="KL504" s="286"/>
      <c r="KM504" s="286"/>
      <c r="KN504" s="286"/>
      <c r="KO504" s="286"/>
      <c r="KP504" s="286"/>
      <c r="KQ504" s="286"/>
      <c r="KR504" s="286"/>
      <c r="KS504" s="286"/>
      <c r="KT504" s="286"/>
      <c r="KU504" s="286"/>
      <c r="KV504" s="286"/>
      <c r="KW504" s="286"/>
      <c r="KX504" s="286"/>
      <c r="KY504" s="286"/>
      <c r="KZ504" s="286"/>
      <c r="LA504" s="286"/>
      <c r="LB504" s="286"/>
      <c r="LC504" s="286"/>
      <c r="LD504" s="286"/>
      <c r="LE504" s="286"/>
      <c r="LF504" s="286"/>
      <c r="LG504" s="286"/>
      <c r="LH504" s="286"/>
      <c r="LI504" s="286"/>
      <c r="LJ504" s="286"/>
      <c r="LK504" s="286"/>
      <c r="LL504" s="286"/>
      <c r="LM504" s="286"/>
      <c r="LN504" s="286"/>
      <c r="LO504" s="286"/>
      <c r="LP504" s="286"/>
      <c r="LQ504" s="286"/>
      <c r="LR504" s="286"/>
      <c r="LS504" s="286"/>
      <c r="LT504" s="286"/>
      <c r="LU504" s="286"/>
      <c r="LV504" s="286"/>
      <c r="LW504" s="286"/>
      <c r="LX504" s="286"/>
      <c r="LY504" s="286"/>
      <c r="LZ504" s="286"/>
      <c r="MA504" s="286"/>
      <c r="MB504" s="286"/>
      <c r="MC504" s="286"/>
      <c r="MD504" s="286"/>
      <c r="ME504" s="286"/>
      <c r="MF504" s="286"/>
      <c r="MG504" s="286"/>
      <c r="MH504" s="286"/>
      <c r="MI504" s="286"/>
      <c r="MJ504" s="286"/>
      <c r="MK504" s="286"/>
      <c r="ML504" s="286"/>
      <c r="MM504" s="286"/>
      <c r="MN504" s="286"/>
      <c r="MO504" s="286"/>
      <c r="MP504" s="286"/>
      <c r="MQ504" s="286"/>
      <c r="MR504" s="286"/>
      <c r="MS504" s="286"/>
      <c r="MT504" s="286"/>
      <c r="MU504" s="286"/>
      <c r="MV504" s="286"/>
      <c r="MW504" s="286"/>
      <c r="MX504" s="286"/>
      <c r="MY504" s="286"/>
      <c r="MZ504" s="286"/>
      <c r="NA504" s="286"/>
      <c r="NB504" s="286"/>
      <c r="NC504" s="286"/>
      <c r="ND504" s="286"/>
      <c r="NE504" s="286"/>
      <c r="NF504" s="286"/>
      <c r="NG504" s="286"/>
      <c r="NH504" s="286"/>
      <c r="NI504" s="286"/>
      <c r="NJ504" s="286"/>
      <c r="NK504" s="286"/>
      <c r="NL504" s="286"/>
      <c r="NM504" s="286"/>
      <c r="NN504" s="286"/>
      <c r="NO504" s="286"/>
      <c r="NP504" s="286"/>
      <c r="NQ504" s="286"/>
      <c r="NR504" s="286"/>
      <c r="NS504" s="286"/>
      <c r="NT504" s="286"/>
      <c r="NU504" s="286"/>
      <c r="NV504" s="286"/>
      <c r="NW504" s="286"/>
      <c r="NX504" s="286"/>
      <c r="NY504" s="286"/>
      <c r="NZ504" s="286"/>
      <c r="OA504" s="286"/>
      <c r="OB504" s="286"/>
      <c r="OC504" s="286"/>
      <c r="OD504" s="286"/>
      <c r="OE504" s="286"/>
      <c r="OF504" s="286"/>
      <c r="OG504" s="286"/>
      <c r="OH504" s="286"/>
      <c r="OI504" s="286"/>
      <c r="OJ504" s="286"/>
      <c r="OK504" s="286"/>
      <c r="OL504" s="286"/>
      <c r="OM504" s="286"/>
      <c r="ON504" s="286"/>
      <c r="OO504" s="286"/>
      <c r="OP504" s="286"/>
      <c r="OQ504" s="286"/>
      <c r="OR504" s="286"/>
      <c r="OS504" s="286"/>
      <c r="OT504" s="286"/>
      <c r="OU504" s="286"/>
      <c r="OV504" s="286"/>
      <c r="OW504" s="286"/>
      <c r="OX504" s="286"/>
      <c r="OY504" s="286"/>
      <c r="OZ504" s="286"/>
      <c r="PA504" s="286"/>
      <c r="PB504" s="286"/>
      <c r="PC504" s="286"/>
      <c r="PD504" s="286"/>
      <c r="PE504" s="286"/>
      <c r="PF504" s="286"/>
      <c r="PG504" s="286"/>
      <c r="PH504" s="286"/>
      <c r="PI504" s="286"/>
      <c r="PJ504" s="286"/>
      <c r="PK504" s="286"/>
      <c r="PL504" s="286"/>
      <c r="PM504" s="286"/>
      <c r="PN504" s="286"/>
      <c r="PO504" s="286"/>
      <c r="PP504" s="286"/>
      <c r="PQ504" s="286"/>
      <c r="PR504" s="286"/>
      <c r="PS504" s="286"/>
      <c r="PT504" s="286"/>
      <c r="PU504" s="286"/>
      <c r="PV504" s="286"/>
      <c r="PW504" s="286"/>
      <c r="PX504" s="286"/>
      <c r="PY504" s="286"/>
      <c r="PZ504" s="286"/>
      <c r="QA504" s="286"/>
      <c r="QB504" s="286"/>
      <c r="QC504" s="286"/>
      <c r="QD504" s="286"/>
      <c r="QE504" s="286"/>
      <c r="QF504" s="286"/>
      <c r="QG504" s="286"/>
      <c r="QH504" s="286"/>
      <c r="QI504" s="286"/>
      <c r="QJ504" s="286"/>
      <c r="QK504" s="286"/>
      <c r="QL504" s="286"/>
      <c r="QM504" s="286"/>
      <c r="QN504" s="286"/>
      <c r="QO504" s="286"/>
      <c r="QP504" s="286"/>
      <c r="QQ504" s="286"/>
      <c r="QR504" s="286"/>
      <c r="QS504" s="286"/>
      <c r="QT504" s="286"/>
      <c r="QU504" s="286"/>
      <c r="QV504" s="286"/>
      <c r="QW504" s="286"/>
      <c r="QX504" s="286"/>
      <c r="QY504" s="286"/>
      <c r="QZ504" s="286"/>
      <c r="RA504" s="286"/>
      <c r="RB504" s="286"/>
      <c r="RC504" s="286"/>
      <c r="RD504" s="286"/>
      <c r="RE504" s="286"/>
      <c r="RF504" s="286"/>
      <c r="RG504" s="286"/>
      <c r="RH504" s="286"/>
      <c r="RI504" s="286"/>
      <c r="RJ504" s="286"/>
      <c r="RK504" s="286"/>
      <c r="RL504" s="286"/>
      <c r="RM504" s="286"/>
      <c r="RN504" s="286"/>
      <c r="RO504" s="286"/>
      <c r="RP504" s="286"/>
      <c r="RQ504" s="286"/>
      <c r="RR504" s="286"/>
      <c r="RS504" s="286"/>
      <c r="RT504" s="286"/>
      <c r="RU504" s="286"/>
      <c r="RV504" s="286"/>
      <c r="RW504" s="286"/>
      <c r="RX504" s="286"/>
      <c r="RY504" s="286"/>
      <c r="RZ504" s="286"/>
      <c r="SA504" s="286"/>
      <c r="SB504" s="286"/>
      <c r="SC504" s="286"/>
      <c r="SD504" s="286"/>
      <c r="SE504" s="286"/>
      <c r="SF504" s="286"/>
      <c r="SG504" s="286"/>
      <c r="SH504" s="286"/>
      <c r="SI504" s="286"/>
      <c r="SJ504" s="286"/>
      <c r="SK504" s="286"/>
      <c r="SL504" s="286"/>
      <c r="SM504" s="286"/>
      <c r="SN504" s="286"/>
      <c r="SO504" s="286"/>
      <c r="SP504" s="286"/>
      <c r="SQ504" s="286"/>
      <c r="SR504" s="286"/>
      <c r="SS504" s="286"/>
      <c r="ST504" s="286"/>
      <c r="SU504" s="286"/>
      <c r="SV504" s="286"/>
      <c r="SW504" s="286"/>
      <c r="SX504" s="286"/>
      <c r="SY504" s="286"/>
      <c r="SZ504" s="286"/>
      <c r="TA504" s="286"/>
      <c r="TB504" s="286"/>
      <c r="TC504" s="286"/>
      <c r="TD504" s="286"/>
      <c r="TE504" s="286"/>
      <c r="TF504" s="286"/>
      <c r="TG504" s="286"/>
      <c r="TH504" s="286"/>
      <c r="TI504" s="286"/>
      <c r="TJ504" s="286"/>
      <c r="TK504" s="286"/>
      <c r="TL504" s="286"/>
      <c r="TM504" s="286"/>
      <c r="TN504" s="286"/>
      <c r="TO504" s="286"/>
      <c r="TP504" s="286"/>
      <c r="TQ504" s="286"/>
      <c r="TR504" s="286"/>
      <c r="TS504" s="286"/>
      <c r="TT504" s="286"/>
      <c r="TU504" s="286"/>
      <c r="TV504" s="286"/>
      <c r="TW504" s="286"/>
      <c r="TX504" s="286"/>
      <c r="TY504" s="286"/>
      <c r="TZ504" s="286"/>
      <c r="UA504" s="286"/>
      <c r="UB504" s="286"/>
      <c r="UC504" s="286"/>
      <c r="UD504" s="286"/>
      <c r="UE504" s="286"/>
      <c r="UF504" s="286"/>
      <c r="UG504" s="286"/>
      <c r="UH504" s="286"/>
      <c r="UI504" s="286"/>
      <c r="UJ504" s="286"/>
      <c r="UK504" s="286"/>
      <c r="UL504" s="286"/>
      <c r="UM504" s="286"/>
      <c r="UN504" s="286"/>
      <c r="UO504" s="286"/>
      <c r="UP504" s="286"/>
      <c r="UQ504" s="286"/>
      <c r="UR504" s="286"/>
      <c r="US504" s="286"/>
      <c r="UT504" s="286"/>
      <c r="UU504" s="286"/>
      <c r="UV504" s="286"/>
      <c r="UW504" s="286"/>
      <c r="UX504" s="286"/>
      <c r="UY504" s="286"/>
      <c r="UZ504" s="286"/>
      <c r="VA504" s="286"/>
      <c r="VB504" s="286"/>
      <c r="VC504" s="286"/>
      <c r="VD504" s="286"/>
      <c r="VE504" s="286"/>
      <c r="VF504" s="286"/>
      <c r="VG504" s="286"/>
      <c r="VH504" s="286"/>
      <c r="VI504" s="286"/>
      <c r="VJ504" s="286"/>
      <c r="VK504" s="286"/>
      <c r="VL504" s="286"/>
      <c r="VM504" s="286"/>
      <c r="VN504" s="286"/>
      <c r="VO504" s="286"/>
      <c r="VP504" s="286"/>
      <c r="VQ504" s="286"/>
      <c r="VR504" s="286"/>
      <c r="VS504" s="286"/>
      <c r="VT504" s="286"/>
      <c r="VU504" s="286"/>
      <c r="VV504" s="286"/>
      <c r="VW504" s="286"/>
      <c r="VX504" s="286"/>
      <c r="VY504" s="286"/>
      <c r="VZ504" s="286"/>
      <c r="WA504" s="286"/>
      <c r="WB504" s="286"/>
      <c r="WC504" s="286"/>
    </row>
    <row r="505" spans="1:601" s="285" customFormat="1" ht="38.25" customHeight="1">
      <c r="A505" s="1073"/>
      <c r="B505" s="701"/>
      <c r="C505" s="669"/>
      <c r="D505" s="669"/>
      <c r="E505" s="769"/>
      <c r="F505" s="647"/>
      <c r="G505" s="674"/>
      <c r="H505" s="674"/>
      <c r="I505" s="309" t="s">
        <v>501</v>
      </c>
      <c r="J505" s="309" t="s">
        <v>393</v>
      </c>
      <c r="K505" s="309" t="s">
        <v>1158</v>
      </c>
      <c r="L505" s="309" t="s">
        <v>642</v>
      </c>
      <c r="M505" s="288">
        <v>348600</v>
      </c>
      <c r="N505" s="288">
        <v>348600</v>
      </c>
      <c r="O505" s="288">
        <v>2062100</v>
      </c>
      <c r="P505" s="289">
        <v>2062100</v>
      </c>
      <c r="Q505" s="290">
        <v>2085700</v>
      </c>
      <c r="R505" s="290">
        <v>2085700</v>
      </c>
      <c r="S505" s="528">
        <v>3</v>
      </c>
      <c r="BA505" s="286"/>
      <c r="BB505" s="286"/>
      <c r="BC505" s="286"/>
      <c r="BD505" s="286"/>
      <c r="BE505" s="286"/>
      <c r="BF505" s="286"/>
      <c r="BG505" s="286"/>
      <c r="BH505" s="286"/>
      <c r="BI505" s="286"/>
      <c r="BJ505" s="286"/>
      <c r="BK505" s="286"/>
      <c r="BL505" s="286"/>
      <c r="BM505" s="286"/>
      <c r="BN505" s="286"/>
      <c r="BO505" s="286"/>
      <c r="BP505" s="286"/>
      <c r="BQ505" s="286"/>
      <c r="BR505" s="286"/>
      <c r="BS505" s="286"/>
      <c r="BT505" s="286"/>
      <c r="BU505" s="286"/>
      <c r="BV505" s="286"/>
      <c r="BW505" s="286"/>
      <c r="BX505" s="286"/>
      <c r="BY505" s="286"/>
      <c r="BZ505" s="286"/>
      <c r="CA505" s="286"/>
      <c r="CB505" s="286"/>
      <c r="CC505" s="286"/>
      <c r="CD505" s="286"/>
      <c r="CE505" s="286"/>
      <c r="CF505" s="286"/>
      <c r="CG505" s="286"/>
      <c r="CH505" s="286"/>
      <c r="CI505" s="286"/>
      <c r="CJ505" s="286"/>
      <c r="CK505" s="286"/>
      <c r="CL505" s="286"/>
      <c r="CM505" s="286"/>
      <c r="CN505" s="286"/>
      <c r="CO505" s="286"/>
      <c r="CP505" s="286"/>
      <c r="CQ505" s="286"/>
      <c r="CR505" s="286"/>
      <c r="CS505" s="286"/>
      <c r="CT505" s="286"/>
      <c r="CU505" s="286"/>
      <c r="CV505" s="286"/>
      <c r="CW505" s="286"/>
      <c r="CX505" s="286"/>
      <c r="CY505" s="286"/>
      <c r="CZ505" s="286"/>
      <c r="DA505" s="286"/>
      <c r="DB505" s="286"/>
      <c r="DC505" s="286"/>
      <c r="DD505" s="286"/>
      <c r="DE505" s="286"/>
      <c r="DF505" s="286"/>
      <c r="DG505" s="286"/>
      <c r="DH505" s="286"/>
      <c r="DI505" s="286"/>
      <c r="DJ505" s="286"/>
      <c r="DK505" s="286"/>
      <c r="DL505" s="286"/>
      <c r="DM505" s="286"/>
      <c r="DN505" s="286"/>
      <c r="DO505" s="286"/>
      <c r="DP505" s="286"/>
      <c r="DQ505" s="286"/>
      <c r="DR505" s="286"/>
      <c r="DS505" s="286"/>
      <c r="DT505" s="286"/>
      <c r="DU505" s="286"/>
      <c r="DV505" s="286"/>
      <c r="DW505" s="286"/>
      <c r="DX505" s="286"/>
      <c r="DY505" s="286"/>
      <c r="DZ505" s="286"/>
      <c r="EA505" s="286"/>
      <c r="EB505" s="286"/>
      <c r="EC505" s="286"/>
      <c r="ED505" s="286"/>
      <c r="EE505" s="286"/>
      <c r="EF505" s="286"/>
      <c r="EG505" s="286"/>
      <c r="EH505" s="286"/>
      <c r="EI505" s="286"/>
      <c r="EJ505" s="286"/>
      <c r="EK505" s="286"/>
      <c r="EL505" s="286"/>
      <c r="EM505" s="286"/>
      <c r="EN505" s="286"/>
      <c r="EO505" s="286"/>
      <c r="EP505" s="286"/>
      <c r="EQ505" s="286"/>
      <c r="ER505" s="286"/>
      <c r="ES505" s="286"/>
      <c r="ET505" s="286"/>
      <c r="EU505" s="286"/>
      <c r="EV505" s="286"/>
      <c r="EW505" s="286"/>
      <c r="EX505" s="286"/>
      <c r="EY505" s="286"/>
      <c r="EZ505" s="286"/>
      <c r="FA505" s="286"/>
      <c r="FB505" s="286"/>
      <c r="FC505" s="286"/>
      <c r="FD505" s="286"/>
      <c r="FE505" s="286"/>
      <c r="FF505" s="286"/>
      <c r="FG505" s="286"/>
      <c r="FH505" s="286"/>
      <c r="FI505" s="286"/>
      <c r="FJ505" s="286"/>
      <c r="FK505" s="286"/>
      <c r="FL505" s="286"/>
      <c r="FM505" s="286"/>
      <c r="FN505" s="286"/>
      <c r="FO505" s="286"/>
      <c r="FP505" s="286"/>
      <c r="FQ505" s="286"/>
      <c r="FR505" s="286"/>
      <c r="FS505" s="286"/>
      <c r="FT505" s="286"/>
      <c r="FU505" s="286"/>
      <c r="FV505" s="286"/>
      <c r="FW505" s="286"/>
      <c r="FX505" s="286"/>
      <c r="FY505" s="286"/>
      <c r="FZ505" s="286"/>
      <c r="GA505" s="286"/>
      <c r="GB505" s="286"/>
      <c r="GC505" s="286"/>
      <c r="GD505" s="286"/>
      <c r="GE505" s="286"/>
      <c r="GF505" s="286"/>
      <c r="GG505" s="286"/>
      <c r="GH505" s="286"/>
      <c r="GI505" s="286"/>
      <c r="GJ505" s="286"/>
      <c r="GK505" s="286"/>
      <c r="GL505" s="286"/>
      <c r="GM505" s="286"/>
      <c r="GN505" s="286"/>
      <c r="GO505" s="286"/>
      <c r="GP505" s="286"/>
      <c r="GQ505" s="286"/>
      <c r="GR505" s="286"/>
      <c r="GS505" s="286"/>
      <c r="GT505" s="286"/>
      <c r="GU505" s="286"/>
      <c r="GV505" s="286"/>
      <c r="GW505" s="286"/>
      <c r="GX505" s="286"/>
      <c r="GY505" s="286"/>
      <c r="GZ505" s="286"/>
      <c r="HA505" s="286"/>
      <c r="HB505" s="286"/>
      <c r="HC505" s="286"/>
      <c r="HD505" s="286"/>
      <c r="HE505" s="286"/>
      <c r="HF505" s="286"/>
      <c r="HG505" s="286"/>
      <c r="HH505" s="286"/>
      <c r="HI505" s="286"/>
      <c r="HJ505" s="286"/>
      <c r="HK505" s="286"/>
      <c r="HL505" s="286"/>
      <c r="HM505" s="286"/>
      <c r="HN505" s="286"/>
      <c r="HO505" s="286"/>
      <c r="HP505" s="286"/>
      <c r="HQ505" s="286"/>
      <c r="HR505" s="286"/>
      <c r="HS505" s="286"/>
      <c r="HT505" s="286"/>
      <c r="HU505" s="286"/>
      <c r="HV505" s="286"/>
      <c r="HW505" s="286"/>
      <c r="HX505" s="286"/>
      <c r="HY505" s="286"/>
      <c r="HZ505" s="286"/>
      <c r="IA505" s="286"/>
      <c r="IB505" s="286"/>
      <c r="IC505" s="286"/>
      <c r="ID505" s="286"/>
      <c r="IE505" s="286"/>
      <c r="IF505" s="286"/>
      <c r="IG505" s="286"/>
      <c r="IH505" s="286"/>
      <c r="II505" s="286"/>
      <c r="IJ505" s="286"/>
      <c r="IK505" s="286"/>
      <c r="IL505" s="286"/>
      <c r="IM505" s="286"/>
      <c r="IN505" s="286"/>
      <c r="IO505" s="286"/>
      <c r="IP505" s="286"/>
      <c r="IQ505" s="286"/>
      <c r="IR505" s="286"/>
      <c r="IS505" s="286"/>
      <c r="IT505" s="286"/>
      <c r="IU505" s="286"/>
      <c r="IV505" s="286"/>
      <c r="IW505" s="286"/>
      <c r="IX505" s="286"/>
      <c r="IY505" s="286"/>
      <c r="IZ505" s="286"/>
      <c r="JA505" s="286"/>
      <c r="JB505" s="286"/>
      <c r="JC505" s="286"/>
      <c r="JD505" s="286"/>
      <c r="JE505" s="286"/>
      <c r="JF505" s="286"/>
      <c r="JG505" s="286"/>
      <c r="JH505" s="286"/>
      <c r="JI505" s="286"/>
      <c r="JJ505" s="286"/>
      <c r="JK505" s="286"/>
      <c r="JL505" s="286"/>
      <c r="JM505" s="286"/>
      <c r="JN505" s="286"/>
      <c r="JO505" s="286"/>
      <c r="JP505" s="286"/>
      <c r="JQ505" s="286"/>
      <c r="JR505" s="286"/>
      <c r="JS505" s="286"/>
      <c r="JT505" s="286"/>
      <c r="JU505" s="286"/>
      <c r="JV505" s="286"/>
      <c r="JW505" s="286"/>
      <c r="JX505" s="286"/>
      <c r="JY505" s="286"/>
      <c r="JZ505" s="286"/>
      <c r="KA505" s="286"/>
      <c r="KB505" s="286"/>
      <c r="KC505" s="286"/>
      <c r="KD505" s="286"/>
      <c r="KE505" s="286"/>
      <c r="KF505" s="286"/>
      <c r="KG505" s="286"/>
      <c r="KH505" s="286"/>
      <c r="KI505" s="286"/>
      <c r="KJ505" s="286"/>
      <c r="KK505" s="286"/>
      <c r="KL505" s="286"/>
      <c r="KM505" s="286"/>
      <c r="KN505" s="286"/>
      <c r="KO505" s="286"/>
      <c r="KP505" s="286"/>
      <c r="KQ505" s="286"/>
      <c r="KR505" s="286"/>
      <c r="KS505" s="286"/>
      <c r="KT505" s="286"/>
      <c r="KU505" s="286"/>
      <c r="KV505" s="286"/>
      <c r="KW505" s="286"/>
      <c r="KX505" s="286"/>
      <c r="KY505" s="286"/>
      <c r="KZ505" s="286"/>
      <c r="LA505" s="286"/>
      <c r="LB505" s="286"/>
      <c r="LC505" s="286"/>
      <c r="LD505" s="286"/>
      <c r="LE505" s="286"/>
      <c r="LF505" s="286"/>
      <c r="LG505" s="286"/>
      <c r="LH505" s="286"/>
      <c r="LI505" s="286"/>
      <c r="LJ505" s="286"/>
      <c r="LK505" s="286"/>
      <c r="LL505" s="286"/>
      <c r="LM505" s="286"/>
      <c r="LN505" s="286"/>
      <c r="LO505" s="286"/>
      <c r="LP505" s="286"/>
      <c r="LQ505" s="286"/>
      <c r="LR505" s="286"/>
      <c r="LS505" s="286"/>
      <c r="LT505" s="286"/>
      <c r="LU505" s="286"/>
      <c r="LV505" s="286"/>
      <c r="LW505" s="286"/>
      <c r="LX505" s="286"/>
      <c r="LY505" s="286"/>
      <c r="LZ505" s="286"/>
      <c r="MA505" s="286"/>
      <c r="MB505" s="286"/>
      <c r="MC505" s="286"/>
      <c r="MD505" s="286"/>
      <c r="ME505" s="286"/>
      <c r="MF505" s="286"/>
      <c r="MG505" s="286"/>
      <c r="MH505" s="286"/>
      <c r="MI505" s="286"/>
      <c r="MJ505" s="286"/>
      <c r="MK505" s="286"/>
      <c r="ML505" s="286"/>
      <c r="MM505" s="286"/>
      <c r="MN505" s="286"/>
      <c r="MO505" s="286"/>
      <c r="MP505" s="286"/>
      <c r="MQ505" s="286"/>
      <c r="MR505" s="286"/>
      <c r="MS505" s="286"/>
      <c r="MT505" s="286"/>
      <c r="MU505" s="286"/>
      <c r="MV505" s="286"/>
      <c r="MW505" s="286"/>
      <c r="MX505" s="286"/>
      <c r="MY505" s="286"/>
      <c r="MZ505" s="286"/>
      <c r="NA505" s="286"/>
      <c r="NB505" s="286"/>
      <c r="NC505" s="286"/>
      <c r="ND505" s="286"/>
      <c r="NE505" s="286"/>
      <c r="NF505" s="286"/>
      <c r="NG505" s="286"/>
      <c r="NH505" s="286"/>
      <c r="NI505" s="286"/>
      <c r="NJ505" s="286"/>
      <c r="NK505" s="286"/>
      <c r="NL505" s="286"/>
      <c r="NM505" s="286"/>
      <c r="NN505" s="286"/>
      <c r="NO505" s="286"/>
      <c r="NP505" s="286"/>
      <c r="NQ505" s="286"/>
      <c r="NR505" s="286"/>
      <c r="NS505" s="286"/>
      <c r="NT505" s="286"/>
      <c r="NU505" s="286"/>
      <c r="NV505" s="286"/>
      <c r="NW505" s="286"/>
      <c r="NX505" s="286"/>
      <c r="NY505" s="286"/>
      <c r="NZ505" s="286"/>
      <c r="OA505" s="286"/>
      <c r="OB505" s="286"/>
      <c r="OC505" s="286"/>
      <c r="OD505" s="286"/>
      <c r="OE505" s="286"/>
      <c r="OF505" s="286"/>
      <c r="OG505" s="286"/>
      <c r="OH505" s="286"/>
      <c r="OI505" s="286"/>
      <c r="OJ505" s="286"/>
      <c r="OK505" s="286"/>
      <c r="OL505" s="286"/>
      <c r="OM505" s="286"/>
      <c r="ON505" s="286"/>
      <c r="OO505" s="286"/>
      <c r="OP505" s="286"/>
      <c r="OQ505" s="286"/>
      <c r="OR505" s="286"/>
      <c r="OS505" s="286"/>
      <c r="OT505" s="286"/>
      <c r="OU505" s="286"/>
      <c r="OV505" s="286"/>
      <c r="OW505" s="286"/>
      <c r="OX505" s="286"/>
      <c r="OY505" s="286"/>
      <c r="OZ505" s="286"/>
      <c r="PA505" s="286"/>
      <c r="PB505" s="286"/>
      <c r="PC505" s="286"/>
      <c r="PD505" s="286"/>
      <c r="PE505" s="286"/>
      <c r="PF505" s="286"/>
      <c r="PG505" s="286"/>
      <c r="PH505" s="286"/>
      <c r="PI505" s="286"/>
      <c r="PJ505" s="286"/>
      <c r="PK505" s="286"/>
      <c r="PL505" s="286"/>
      <c r="PM505" s="286"/>
      <c r="PN505" s="286"/>
      <c r="PO505" s="286"/>
      <c r="PP505" s="286"/>
      <c r="PQ505" s="286"/>
      <c r="PR505" s="286"/>
      <c r="PS505" s="286"/>
      <c r="PT505" s="286"/>
      <c r="PU505" s="286"/>
      <c r="PV505" s="286"/>
      <c r="PW505" s="286"/>
      <c r="PX505" s="286"/>
      <c r="PY505" s="286"/>
      <c r="PZ505" s="286"/>
      <c r="QA505" s="286"/>
      <c r="QB505" s="286"/>
      <c r="QC505" s="286"/>
      <c r="QD505" s="286"/>
      <c r="QE505" s="286"/>
      <c r="QF505" s="286"/>
      <c r="QG505" s="286"/>
      <c r="QH505" s="286"/>
      <c r="QI505" s="286"/>
      <c r="QJ505" s="286"/>
      <c r="QK505" s="286"/>
      <c r="QL505" s="286"/>
      <c r="QM505" s="286"/>
      <c r="QN505" s="286"/>
      <c r="QO505" s="286"/>
      <c r="QP505" s="286"/>
      <c r="QQ505" s="286"/>
      <c r="QR505" s="286"/>
      <c r="QS505" s="286"/>
      <c r="QT505" s="286"/>
      <c r="QU505" s="286"/>
      <c r="QV505" s="286"/>
      <c r="QW505" s="286"/>
      <c r="QX505" s="286"/>
      <c r="QY505" s="286"/>
      <c r="QZ505" s="286"/>
      <c r="RA505" s="286"/>
      <c r="RB505" s="286"/>
      <c r="RC505" s="286"/>
      <c r="RD505" s="286"/>
      <c r="RE505" s="286"/>
      <c r="RF505" s="286"/>
      <c r="RG505" s="286"/>
      <c r="RH505" s="286"/>
      <c r="RI505" s="286"/>
      <c r="RJ505" s="286"/>
      <c r="RK505" s="286"/>
      <c r="RL505" s="286"/>
      <c r="RM505" s="286"/>
      <c r="RN505" s="286"/>
      <c r="RO505" s="286"/>
      <c r="RP505" s="286"/>
      <c r="RQ505" s="286"/>
      <c r="RR505" s="286"/>
      <c r="RS505" s="286"/>
      <c r="RT505" s="286"/>
      <c r="RU505" s="286"/>
      <c r="RV505" s="286"/>
      <c r="RW505" s="286"/>
      <c r="RX505" s="286"/>
      <c r="RY505" s="286"/>
      <c r="RZ505" s="286"/>
      <c r="SA505" s="286"/>
      <c r="SB505" s="286"/>
      <c r="SC505" s="286"/>
      <c r="SD505" s="286"/>
      <c r="SE505" s="286"/>
      <c r="SF505" s="286"/>
      <c r="SG505" s="286"/>
      <c r="SH505" s="286"/>
      <c r="SI505" s="286"/>
      <c r="SJ505" s="286"/>
      <c r="SK505" s="286"/>
      <c r="SL505" s="286"/>
      <c r="SM505" s="286"/>
      <c r="SN505" s="286"/>
      <c r="SO505" s="286"/>
      <c r="SP505" s="286"/>
      <c r="SQ505" s="286"/>
      <c r="SR505" s="286"/>
      <c r="SS505" s="286"/>
      <c r="ST505" s="286"/>
      <c r="SU505" s="286"/>
      <c r="SV505" s="286"/>
      <c r="SW505" s="286"/>
      <c r="SX505" s="286"/>
      <c r="SY505" s="286"/>
      <c r="SZ505" s="286"/>
      <c r="TA505" s="286"/>
      <c r="TB505" s="286"/>
      <c r="TC505" s="286"/>
      <c r="TD505" s="286"/>
      <c r="TE505" s="286"/>
      <c r="TF505" s="286"/>
      <c r="TG505" s="286"/>
      <c r="TH505" s="286"/>
      <c r="TI505" s="286"/>
      <c r="TJ505" s="286"/>
      <c r="TK505" s="286"/>
      <c r="TL505" s="286"/>
      <c r="TM505" s="286"/>
      <c r="TN505" s="286"/>
      <c r="TO505" s="286"/>
      <c r="TP505" s="286"/>
      <c r="TQ505" s="286"/>
      <c r="TR505" s="286"/>
      <c r="TS505" s="286"/>
      <c r="TT505" s="286"/>
      <c r="TU505" s="286"/>
      <c r="TV505" s="286"/>
      <c r="TW505" s="286"/>
      <c r="TX505" s="286"/>
      <c r="TY505" s="286"/>
      <c r="TZ505" s="286"/>
      <c r="UA505" s="286"/>
      <c r="UB505" s="286"/>
      <c r="UC505" s="286"/>
      <c r="UD505" s="286"/>
      <c r="UE505" s="286"/>
      <c r="UF505" s="286"/>
      <c r="UG505" s="286"/>
      <c r="UH505" s="286"/>
      <c r="UI505" s="286"/>
      <c r="UJ505" s="286"/>
      <c r="UK505" s="286"/>
      <c r="UL505" s="286"/>
      <c r="UM505" s="286"/>
      <c r="UN505" s="286"/>
      <c r="UO505" s="286"/>
      <c r="UP505" s="286"/>
      <c r="UQ505" s="286"/>
      <c r="UR505" s="286"/>
      <c r="US505" s="286"/>
      <c r="UT505" s="286"/>
      <c r="UU505" s="286"/>
      <c r="UV505" s="286"/>
      <c r="UW505" s="286"/>
      <c r="UX505" s="286"/>
      <c r="UY505" s="286"/>
      <c r="UZ505" s="286"/>
      <c r="VA505" s="286"/>
      <c r="VB505" s="286"/>
      <c r="VC505" s="286"/>
      <c r="VD505" s="286"/>
      <c r="VE505" s="286"/>
      <c r="VF505" s="286"/>
      <c r="VG505" s="286"/>
      <c r="VH505" s="286"/>
      <c r="VI505" s="286"/>
      <c r="VJ505" s="286"/>
      <c r="VK505" s="286"/>
      <c r="VL505" s="286"/>
      <c r="VM505" s="286"/>
      <c r="VN505" s="286"/>
      <c r="VO505" s="286"/>
      <c r="VP505" s="286"/>
      <c r="VQ505" s="286"/>
      <c r="VR505" s="286"/>
      <c r="VS505" s="286"/>
      <c r="VT505" s="286"/>
      <c r="VU505" s="286"/>
      <c r="VV505" s="286"/>
      <c r="VW505" s="286"/>
      <c r="VX505" s="286"/>
      <c r="VY505" s="286"/>
      <c r="VZ505" s="286"/>
      <c r="WA505" s="286"/>
      <c r="WB505" s="286"/>
      <c r="WC505" s="286"/>
    </row>
    <row r="506" spans="1:601" s="285" customFormat="1" ht="34.5" customHeight="1">
      <c r="A506" s="1073"/>
      <c r="B506" s="408" t="s">
        <v>1159</v>
      </c>
      <c r="C506" s="651"/>
      <c r="D506" s="651"/>
      <c r="E506" s="770"/>
      <c r="F506" s="656"/>
      <c r="G506" s="658"/>
      <c r="H506" s="658"/>
      <c r="I506" s="309" t="s">
        <v>501</v>
      </c>
      <c r="J506" s="309" t="s">
        <v>393</v>
      </c>
      <c r="K506" s="309" t="s">
        <v>1158</v>
      </c>
      <c r="L506" s="309" t="s">
        <v>642</v>
      </c>
      <c r="M506" s="288">
        <v>7100</v>
      </c>
      <c r="N506" s="288">
        <v>7100</v>
      </c>
      <c r="O506" s="288">
        <v>42100</v>
      </c>
      <c r="P506" s="289">
        <v>42100</v>
      </c>
      <c r="Q506" s="290">
        <v>42600</v>
      </c>
      <c r="R506" s="290">
        <v>42600</v>
      </c>
      <c r="S506" s="528">
        <v>3</v>
      </c>
      <c r="BA506" s="286"/>
      <c r="BB506" s="286"/>
      <c r="BC506" s="286"/>
      <c r="BD506" s="286"/>
      <c r="BE506" s="286"/>
      <c r="BF506" s="286"/>
      <c r="BG506" s="286"/>
      <c r="BH506" s="286"/>
      <c r="BI506" s="286"/>
      <c r="BJ506" s="286"/>
      <c r="BK506" s="286"/>
      <c r="BL506" s="286"/>
      <c r="BM506" s="286"/>
      <c r="BN506" s="286"/>
      <c r="BO506" s="286"/>
      <c r="BP506" s="286"/>
      <c r="BQ506" s="286"/>
      <c r="BR506" s="286"/>
      <c r="BS506" s="286"/>
      <c r="BT506" s="286"/>
      <c r="BU506" s="286"/>
      <c r="BV506" s="286"/>
      <c r="BW506" s="286"/>
      <c r="BX506" s="286"/>
      <c r="BY506" s="286"/>
      <c r="BZ506" s="286"/>
      <c r="CA506" s="286"/>
      <c r="CB506" s="286"/>
      <c r="CC506" s="286"/>
      <c r="CD506" s="286"/>
      <c r="CE506" s="286"/>
      <c r="CF506" s="286"/>
      <c r="CG506" s="286"/>
      <c r="CH506" s="286"/>
      <c r="CI506" s="286"/>
      <c r="CJ506" s="286"/>
      <c r="CK506" s="286"/>
      <c r="CL506" s="286"/>
      <c r="CM506" s="286"/>
      <c r="CN506" s="286"/>
      <c r="CO506" s="286"/>
      <c r="CP506" s="286"/>
      <c r="CQ506" s="286"/>
      <c r="CR506" s="286"/>
      <c r="CS506" s="286"/>
      <c r="CT506" s="286"/>
      <c r="CU506" s="286"/>
      <c r="CV506" s="286"/>
      <c r="CW506" s="286"/>
      <c r="CX506" s="286"/>
      <c r="CY506" s="286"/>
      <c r="CZ506" s="286"/>
      <c r="DA506" s="286"/>
      <c r="DB506" s="286"/>
      <c r="DC506" s="286"/>
      <c r="DD506" s="286"/>
      <c r="DE506" s="286"/>
      <c r="DF506" s="286"/>
      <c r="DG506" s="286"/>
      <c r="DH506" s="286"/>
      <c r="DI506" s="286"/>
      <c r="DJ506" s="286"/>
      <c r="DK506" s="286"/>
      <c r="DL506" s="286"/>
      <c r="DM506" s="286"/>
      <c r="DN506" s="286"/>
      <c r="DO506" s="286"/>
      <c r="DP506" s="286"/>
      <c r="DQ506" s="286"/>
      <c r="DR506" s="286"/>
      <c r="DS506" s="286"/>
      <c r="DT506" s="286"/>
      <c r="DU506" s="286"/>
      <c r="DV506" s="286"/>
      <c r="DW506" s="286"/>
      <c r="DX506" s="286"/>
      <c r="DY506" s="286"/>
      <c r="DZ506" s="286"/>
      <c r="EA506" s="286"/>
      <c r="EB506" s="286"/>
      <c r="EC506" s="286"/>
      <c r="ED506" s="286"/>
      <c r="EE506" s="286"/>
      <c r="EF506" s="286"/>
      <c r="EG506" s="286"/>
      <c r="EH506" s="286"/>
      <c r="EI506" s="286"/>
      <c r="EJ506" s="286"/>
      <c r="EK506" s="286"/>
      <c r="EL506" s="286"/>
      <c r="EM506" s="286"/>
      <c r="EN506" s="286"/>
      <c r="EO506" s="286"/>
      <c r="EP506" s="286"/>
      <c r="EQ506" s="286"/>
      <c r="ER506" s="286"/>
      <c r="ES506" s="286"/>
      <c r="ET506" s="286"/>
      <c r="EU506" s="286"/>
      <c r="EV506" s="286"/>
      <c r="EW506" s="286"/>
      <c r="EX506" s="286"/>
      <c r="EY506" s="286"/>
      <c r="EZ506" s="286"/>
      <c r="FA506" s="286"/>
      <c r="FB506" s="286"/>
      <c r="FC506" s="286"/>
      <c r="FD506" s="286"/>
      <c r="FE506" s="286"/>
      <c r="FF506" s="286"/>
      <c r="FG506" s="286"/>
      <c r="FH506" s="286"/>
      <c r="FI506" s="286"/>
      <c r="FJ506" s="286"/>
      <c r="FK506" s="286"/>
      <c r="FL506" s="286"/>
      <c r="FM506" s="286"/>
      <c r="FN506" s="286"/>
      <c r="FO506" s="286"/>
      <c r="FP506" s="286"/>
      <c r="FQ506" s="286"/>
      <c r="FR506" s="286"/>
      <c r="FS506" s="286"/>
      <c r="FT506" s="286"/>
      <c r="FU506" s="286"/>
      <c r="FV506" s="286"/>
      <c r="FW506" s="286"/>
      <c r="FX506" s="286"/>
      <c r="FY506" s="286"/>
      <c r="FZ506" s="286"/>
      <c r="GA506" s="286"/>
      <c r="GB506" s="286"/>
      <c r="GC506" s="286"/>
      <c r="GD506" s="286"/>
      <c r="GE506" s="286"/>
      <c r="GF506" s="286"/>
      <c r="GG506" s="286"/>
      <c r="GH506" s="286"/>
      <c r="GI506" s="286"/>
      <c r="GJ506" s="286"/>
      <c r="GK506" s="286"/>
      <c r="GL506" s="286"/>
      <c r="GM506" s="286"/>
      <c r="GN506" s="286"/>
      <c r="GO506" s="286"/>
      <c r="GP506" s="286"/>
      <c r="GQ506" s="286"/>
      <c r="GR506" s="286"/>
      <c r="GS506" s="286"/>
      <c r="GT506" s="286"/>
      <c r="GU506" s="286"/>
      <c r="GV506" s="286"/>
      <c r="GW506" s="286"/>
      <c r="GX506" s="286"/>
      <c r="GY506" s="286"/>
      <c r="GZ506" s="286"/>
      <c r="HA506" s="286"/>
      <c r="HB506" s="286"/>
      <c r="HC506" s="286"/>
      <c r="HD506" s="286"/>
      <c r="HE506" s="286"/>
      <c r="HF506" s="286"/>
      <c r="HG506" s="286"/>
      <c r="HH506" s="286"/>
      <c r="HI506" s="286"/>
      <c r="HJ506" s="286"/>
      <c r="HK506" s="286"/>
      <c r="HL506" s="286"/>
      <c r="HM506" s="286"/>
      <c r="HN506" s="286"/>
      <c r="HO506" s="286"/>
      <c r="HP506" s="286"/>
      <c r="HQ506" s="286"/>
      <c r="HR506" s="286"/>
      <c r="HS506" s="286"/>
      <c r="HT506" s="286"/>
      <c r="HU506" s="286"/>
      <c r="HV506" s="286"/>
      <c r="HW506" s="286"/>
      <c r="HX506" s="286"/>
      <c r="HY506" s="286"/>
      <c r="HZ506" s="286"/>
      <c r="IA506" s="286"/>
      <c r="IB506" s="286"/>
      <c r="IC506" s="286"/>
      <c r="ID506" s="286"/>
      <c r="IE506" s="286"/>
      <c r="IF506" s="286"/>
      <c r="IG506" s="286"/>
      <c r="IH506" s="286"/>
      <c r="II506" s="286"/>
      <c r="IJ506" s="286"/>
      <c r="IK506" s="286"/>
      <c r="IL506" s="286"/>
      <c r="IM506" s="286"/>
      <c r="IN506" s="286"/>
      <c r="IO506" s="286"/>
      <c r="IP506" s="286"/>
      <c r="IQ506" s="286"/>
      <c r="IR506" s="286"/>
      <c r="IS506" s="286"/>
      <c r="IT506" s="286"/>
      <c r="IU506" s="286"/>
      <c r="IV506" s="286"/>
      <c r="IW506" s="286"/>
      <c r="IX506" s="286"/>
      <c r="IY506" s="286"/>
      <c r="IZ506" s="286"/>
      <c r="JA506" s="286"/>
      <c r="JB506" s="286"/>
      <c r="JC506" s="286"/>
      <c r="JD506" s="286"/>
      <c r="JE506" s="286"/>
      <c r="JF506" s="286"/>
      <c r="JG506" s="286"/>
      <c r="JH506" s="286"/>
      <c r="JI506" s="286"/>
      <c r="JJ506" s="286"/>
      <c r="JK506" s="286"/>
      <c r="JL506" s="286"/>
      <c r="JM506" s="286"/>
      <c r="JN506" s="286"/>
      <c r="JO506" s="286"/>
      <c r="JP506" s="286"/>
      <c r="JQ506" s="286"/>
      <c r="JR506" s="286"/>
      <c r="JS506" s="286"/>
      <c r="JT506" s="286"/>
      <c r="JU506" s="286"/>
      <c r="JV506" s="286"/>
      <c r="JW506" s="286"/>
      <c r="JX506" s="286"/>
      <c r="JY506" s="286"/>
      <c r="JZ506" s="286"/>
      <c r="KA506" s="286"/>
      <c r="KB506" s="286"/>
      <c r="KC506" s="286"/>
      <c r="KD506" s="286"/>
      <c r="KE506" s="286"/>
      <c r="KF506" s="286"/>
      <c r="KG506" s="286"/>
      <c r="KH506" s="286"/>
      <c r="KI506" s="286"/>
      <c r="KJ506" s="286"/>
      <c r="KK506" s="286"/>
      <c r="KL506" s="286"/>
      <c r="KM506" s="286"/>
      <c r="KN506" s="286"/>
      <c r="KO506" s="286"/>
      <c r="KP506" s="286"/>
      <c r="KQ506" s="286"/>
      <c r="KR506" s="286"/>
      <c r="KS506" s="286"/>
      <c r="KT506" s="286"/>
      <c r="KU506" s="286"/>
      <c r="KV506" s="286"/>
      <c r="KW506" s="286"/>
      <c r="KX506" s="286"/>
      <c r="KY506" s="286"/>
      <c r="KZ506" s="286"/>
      <c r="LA506" s="286"/>
      <c r="LB506" s="286"/>
      <c r="LC506" s="286"/>
      <c r="LD506" s="286"/>
      <c r="LE506" s="286"/>
      <c r="LF506" s="286"/>
      <c r="LG506" s="286"/>
      <c r="LH506" s="286"/>
      <c r="LI506" s="286"/>
      <c r="LJ506" s="286"/>
      <c r="LK506" s="286"/>
      <c r="LL506" s="286"/>
      <c r="LM506" s="286"/>
      <c r="LN506" s="286"/>
      <c r="LO506" s="286"/>
      <c r="LP506" s="286"/>
      <c r="LQ506" s="286"/>
      <c r="LR506" s="286"/>
      <c r="LS506" s="286"/>
      <c r="LT506" s="286"/>
      <c r="LU506" s="286"/>
      <c r="LV506" s="286"/>
      <c r="LW506" s="286"/>
      <c r="LX506" s="286"/>
      <c r="LY506" s="286"/>
      <c r="LZ506" s="286"/>
      <c r="MA506" s="286"/>
      <c r="MB506" s="286"/>
      <c r="MC506" s="286"/>
      <c r="MD506" s="286"/>
      <c r="ME506" s="286"/>
      <c r="MF506" s="286"/>
      <c r="MG506" s="286"/>
      <c r="MH506" s="286"/>
      <c r="MI506" s="286"/>
      <c r="MJ506" s="286"/>
      <c r="MK506" s="286"/>
      <c r="ML506" s="286"/>
      <c r="MM506" s="286"/>
      <c r="MN506" s="286"/>
      <c r="MO506" s="286"/>
      <c r="MP506" s="286"/>
      <c r="MQ506" s="286"/>
      <c r="MR506" s="286"/>
      <c r="MS506" s="286"/>
      <c r="MT506" s="286"/>
      <c r="MU506" s="286"/>
      <c r="MV506" s="286"/>
      <c r="MW506" s="286"/>
      <c r="MX506" s="286"/>
      <c r="MY506" s="286"/>
      <c r="MZ506" s="286"/>
      <c r="NA506" s="286"/>
      <c r="NB506" s="286"/>
      <c r="NC506" s="286"/>
      <c r="ND506" s="286"/>
      <c r="NE506" s="286"/>
      <c r="NF506" s="286"/>
      <c r="NG506" s="286"/>
      <c r="NH506" s="286"/>
      <c r="NI506" s="286"/>
      <c r="NJ506" s="286"/>
      <c r="NK506" s="286"/>
      <c r="NL506" s="286"/>
      <c r="NM506" s="286"/>
      <c r="NN506" s="286"/>
      <c r="NO506" s="286"/>
      <c r="NP506" s="286"/>
      <c r="NQ506" s="286"/>
      <c r="NR506" s="286"/>
      <c r="NS506" s="286"/>
      <c r="NT506" s="286"/>
      <c r="NU506" s="286"/>
      <c r="NV506" s="286"/>
      <c r="NW506" s="286"/>
      <c r="NX506" s="286"/>
      <c r="NY506" s="286"/>
      <c r="NZ506" s="286"/>
      <c r="OA506" s="286"/>
      <c r="OB506" s="286"/>
      <c r="OC506" s="286"/>
      <c r="OD506" s="286"/>
      <c r="OE506" s="286"/>
      <c r="OF506" s="286"/>
      <c r="OG506" s="286"/>
      <c r="OH506" s="286"/>
      <c r="OI506" s="286"/>
      <c r="OJ506" s="286"/>
      <c r="OK506" s="286"/>
      <c r="OL506" s="286"/>
      <c r="OM506" s="286"/>
      <c r="ON506" s="286"/>
      <c r="OO506" s="286"/>
      <c r="OP506" s="286"/>
      <c r="OQ506" s="286"/>
      <c r="OR506" s="286"/>
      <c r="OS506" s="286"/>
      <c r="OT506" s="286"/>
      <c r="OU506" s="286"/>
      <c r="OV506" s="286"/>
      <c r="OW506" s="286"/>
      <c r="OX506" s="286"/>
      <c r="OY506" s="286"/>
      <c r="OZ506" s="286"/>
      <c r="PA506" s="286"/>
      <c r="PB506" s="286"/>
      <c r="PC506" s="286"/>
      <c r="PD506" s="286"/>
      <c r="PE506" s="286"/>
      <c r="PF506" s="286"/>
      <c r="PG506" s="286"/>
      <c r="PH506" s="286"/>
      <c r="PI506" s="286"/>
      <c r="PJ506" s="286"/>
      <c r="PK506" s="286"/>
      <c r="PL506" s="286"/>
      <c r="PM506" s="286"/>
      <c r="PN506" s="286"/>
      <c r="PO506" s="286"/>
      <c r="PP506" s="286"/>
      <c r="PQ506" s="286"/>
      <c r="PR506" s="286"/>
      <c r="PS506" s="286"/>
      <c r="PT506" s="286"/>
      <c r="PU506" s="286"/>
      <c r="PV506" s="286"/>
      <c r="PW506" s="286"/>
      <c r="PX506" s="286"/>
      <c r="PY506" s="286"/>
      <c r="PZ506" s="286"/>
      <c r="QA506" s="286"/>
      <c r="QB506" s="286"/>
      <c r="QC506" s="286"/>
      <c r="QD506" s="286"/>
      <c r="QE506" s="286"/>
      <c r="QF506" s="286"/>
      <c r="QG506" s="286"/>
      <c r="QH506" s="286"/>
      <c r="QI506" s="286"/>
      <c r="QJ506" s="286"/>
      <c r="QK506" s="286"/>
      <c r="QL506" s="286"/>
      <c r="QM506" s="286"/>
      <c r="QN506" s="286"/>
      <c r="QO506" s="286"/>
      <c r="QP506" s="286"/>
      <c r="QQ506" s="286"/>
      <c r="QR506" s="286"/>
      <c r="QS506" s="286"/>
      <c r="QT506" s="286"/>
      <c r="QU506" s="286"/>
      <c r="QV506" s="286"/>
      <c r="QW506" s="286"/>
      <c r="QX506" s="286"/>
      <c r="QY506" s="286"/>
      <c r="QZ506" s="286"/>
      <c r="RA506" s="286"/>
      <c r="RB506" s="286"/>
      <c r="RC506" s="286"/>
      <c r="RD506" s="286"/>
      <c r="RE506" s="286"/>
      <c r="RF506" s="286"/>
      <c r="RG506" s="286"/>
      <c r="RH506" s="286"/>
      <c r="RI506" s="286"/>
      <c r="RJ506" s="286"/>
      <c r="RK506" s="286"/>
      <c r="RL506" s="286"/>
      <c r="RM506" s="286"/>
      <c r="RN506" s="286"/>
      <c r="RO506" s="286"/>
      <c r="RP506" s="286"/>
      <c r="RQ506" s="286"/>
      <c r="RR506" s="286"/>
      <c r="RS506" s="286"/>
      <c r="RT506" s="286"/>
      <c r="RU506" s="286"/>
      <c r="RV506" s="286"/>
      <c r="RW506" s="286"/>
      <c r="RX506" s="286"/>
      <c r="RY506" s="286"/>
      <c r="RZ506" s="286"/>
      <c r="SA506" s="286"/>
      <c r="SB506" s="286"/>
      <c r="SC506" s="286"/>
      <c r="SD506" s="286"/>
      <c r="SE506" s="286"/>
      <c r="SF506" s="286"/>
      <c r="SG506" s="286"/>
      <c r="SH506" s="286"/>
      <c r="SI506" s="286"/>
      <c r="SJ506" s="286"/>
      <c r="SK506" s="286"/>
      <c r="SL506" s="286"/>
      <c r="SM506" s="286"/>
      <c r="SN506" s="286"/>
      <c r="SO506" s="286"/>
      <c r="SP506" s="286"/>
      <c r="SQ506" s="286"/>
      <c r="SR506" s="286"/>
      <c r="SS506" s="286"/>
      <c r="ST506" s="286"/>
      <c r="SU506" s="286"/>
      <c r="SV506" s="286"/>
      <c r="SW506" s="286"/>
      <c r="SX506" s="286"/>
      <c r="SY506" s="286"/>
      <c r="SZ506" s="286"/>
      <c r="TA506" s="286"/>
      <c r="TB506" s="286"/>
      <c r="TC506" s="286"/>
      <c r="TD506" s="286"/>
      <c r="TE506" s="286"/>
      <c r="TF506" s="286"/>
      <c r="TG506" s="286"/>
      <c r="TH506" s="286"/>
      <c r="TI506" s="286"/>
      <c r="TJ506" s="286"/>
      <c r="TK506" s="286"/>
      <c r="TL506" s="286"/>
      <c r="TM506" s="286"/>
      <c r="TN506" s="286"/>
      <c r="TO506" s="286"/>
      <c r="TP506" s="286"/>
      <c r="TQ506" s="286"/>
      <c r="TR506" s="286"/>
      <c r="TS506" s="286"/>
      <c r="TT506" s="286"/>
      <c r="TU506" s="286"/>
      <c r="TV506" s="286"/>
      <c r="TW506" s="286"/>
      <c r="TX506" s="286"/>
      <c r="TY506" s="286"/>
      <c r="TZ506" s="286"/>
      <c r="UA506" s="286"/>
      <c r="UB506" s="286"/>
      <c r="UC506" s="286"/>
      <c r="UD506" s="286"/>
      <c r="UE506" s="286"/>
      <c r="UF506" s="286"/>
      <c r="UG506" s="286"/>
      <c r="UH506" s="286"/>
      <c r="UI506" s="286"/>
      <c r="UJ506" s="286"/>
      <c r="UK506" s="286"/>
      <c r="UL506" s="286"/>
      <c r="UM506" s="286"/>
      <c r="UN506" s="286"/>
      <c r="UO506" s="286"/>
      <c r="UP506" s="286"/>
      <c r="UQ506" s="286"/>
      <c r="UR506" s="286"/>
      <c r="US506" s="286"/>
      <c r="UT506" s="286"/>
      <c r="UU506" s="286"/>
      <c r="UV506" s="286"/>
      <c r="UW506" s="286"/>
      <c r="UX506" s="286"/>
      <c r="UY506" s="286"/>
      <c r="UZ506" s="286"/>
      <c r="VA506" s="286"/>
      <c r="VB506" s="286"/>
      <c r="VC506" s="286"/>
      <c r="VD506" s="286"/>
      <c r="VE506" s="286"/>
      <c r="VF506" s="286"/>
      <c r="VG506" s="286"/>
      <c r="VH506" s="286"/>
      <c r="VI506" s="286"/>
      <c r="VJ506" s="286"/>
      <c r="VK506" s="286"/>
      <c r="VL506" s="286"/>
      <c r="VM506" s="286"/>
      <c r="VN506" s="286"/>
      <c r="VO506" s="286"/>
      <c r="VP506" s="286"/>
      <c r="VQ506" s="286"/>
      <c r="VR506" s="286"/>
      <c r="VS506" s="286"/>
      <c r="VT506" s="286"/>
      <c r="VU506" s="286"/>
      <c r="VV506" s="286"/>
      <c r="VW506" s="286"/>
      <c r="VX506" s="286"/>
      <c r="VY506" s="286"/>
      <c r="VZ506" s="286"/>
      <c r="WA506" s="286"/>
      <c r="WB506" s="286"/>
      <c r="WC506" s="286"/>
    </row>
    <row r="507" spans="1:601" s="285" customFormat="1" ht="96.75" customHeight="1">
      <c r="A507" s="1073"/>
      <c r="B507" s="666" t="s">
        <v>1160</v>
      </c>
      <c r="C507" s="650" t="s">
        <v>1161</v>
      </c>
      <c r="D507" s="652" t="s">
        <v>1162</v>
      </c>
      <c r="E507" s="654" t="s">
        <v>1163</v>
      </c>
      <c r="F507" s="646" t="s">
        <v>60</v>
      </c>
      <c r="G507" s="657">
        <v>43831</v>
      </c>
      <c r="H507" s="657" t="s">
        <v>31</v>
      </c>
      <c r="I507" s="381" t="s">
        <v>501</v>
      </c>
      <c r="J507" s="381" t="s">
        <v>393</v>
      </c>
      <c r="K507" s="381" t="s">
        <v>1164</v>
      </c>
      <c r="L507" s="381" t="s">
        <v>35</v>
      </c>
      <c r="M507" s="284">
        <f>M508</f>
        <v>429000</v>
      </c>
      <c r="N507" s="284">
        <f>N508</f>
        <v>429000</v>
      </c>
      <c r="O507" s="284">
        <f>O508</f>
        <v>0</v>
      </c>
      <c r="P507" s="284">
        <f t="shared" ref="P507:R507" si="43">P508</f>
        <v>0</v>
      </c>
      <c r="Q507" s="284">
        <f t="shared" si="43"/>
        <v>0</v>
      </c>
      <c r="R507" s="284">
        <f t="shared" si="43"/>
        <v>0</v>
      </c>
      <c r="S507" s="535"/>
      <c r="BA507" s="286"/>
      <c r="BB507" s="286"/>
      <c r="BC507" s="286"/>
      <c r="BD507" s="286"/>
      <c r="BE507" s="286"/>
      <c r="BF507" s="286"/>
      <c r="BG507" s="286"/>
      <c r="BH507" s="286"/>
      <c r="BI507" s="286"/>
      <c r="BJ507" s="286"/>
      <c r="BK507" s="286"/>
      <c r="BL507" s="286"/>
      <c r="BM507" s="286"/>
      <c r="BN507" s="286"/>
      <c r="BO507" s="286"/>
      <c r="BP507" s="286"/>
      <c r="BQ507" s="286"/>
      <c r="BR507" s="286"/>
      <c r="BS507" s="286"/>
      <c r="BT507" s="286"/>
      <c r="BU507" s="286"/>
      <c r="BV507" s="286"/>
      <c r="BW507" s="286"/>
      <c r="BX507" s="286"/>
      <c r="BY507" s="286"/>
      <c r="BZ507" s="286"/>
      <c r="CA507" s="286"/>
      <c r="CB507" s="286"/>
      <c r="CC507" s="286"/>
      <c r="CD507" s="286"/>
      <c r="CE507" s="286"/>
      <c r="CF507" s="286"/>
      <c r="CG507" s="286"/>
      <c r="CH507" s="286"/>
      <c r="CI507" s="286"/>
      <c r="CJ507" s="286"/>
      <c r="CK507" s="286"/>
      <c r="CL507" s="286"/>
      <c r="CM507" s="286"/>
      <c r="CN507" s="286"/>
      <c r="CO507" s="286"/>
      <c r="CP507" s="286"/>
      <c r="CQ507" s="286"/>
      <c r="CR507" s="286"/>
      <c r="CS507" s="286"/>
      <c r="CT507" s="286"/>
      <c r="CU507" s="286"/>
      <c r="CV507" s="286"/>
      <c r="CW507" s="286"/>
      <c r="CX507" s="286"/>
      <c r="CY507" s="286"/>
      <c r="CZ507" s="286"/>
      <c r="DA507" s="286"/>
      <c r="DB507" s="286"/>
      <c r="DC507" s="286"/>
      <c r="DD507" s="286"/>
      <c r="DE507" s="286"/>
      <c r="DF507" s="286"/>
      <c r="DG507" s="286"/>
      <c r="DH507" s="286"/>
      <c r="DI507" s="286"/>
      <c r="DJ507" s="286"/>
      <c r="DK507" s="286"/>
      <c r="DL507" s="286"/>
      <c r="DM507" s="286"/>
      <c r="DN507" s="286"/>
      <c r="DO507" s="286"/>
      <c r="DP507" s="286"/>
      <c r="DQ507" s="286"/>
      <c r="DR507" s="286"/>
      <c r="DS507" s="286"/>
      <c r="DT507" s="286"/>
      <c r="DU507" s="286"/>
      <c r="DV507" s="286"/>
      <c r="DW507" s="286"/>
      <c r="DX507" s="286"/>
      <c r="DY507" s="286"/>
      <c r="DZ507" s="286"/>
      <c r="EA507" s="286"/>
      <c r="EB507" s="286"/>
      <c r="EC507" s="286"/>
      <c r="ED507" s="286"/>
      <c r="EE507" s="286"/>
      <c r="EF507" s="286"/>
      <c r="EG507" s="286"/>
      <c r="EH507" s="286"/>
      <c r="EI507" s="286"/>
      <c r="EJ507" s="286"/>
      <c r="EK507" s="286"/>
      <c r="EL507" s="286"/>
      <c r="EM507" s="286"/>
      <c r="EN507" s="286"/>
      <c r="EO507" s="286"/>
      <c r="EP507" s="286"/>
      <c r="EQ507" s="286"/>
      <c r="ER507" s="286"/>
      <c r="ES507" s="286"/>
      <c r="ET507" s="286"/>
      <c r="EU507" s="286"/>
      <c r="EV507" s="286"/>
      <c r="EW507" s="286"/>
      <c r="EX507" s="286"/>
      <c r="EY507" s="286"/>
      <c r="EZ507" s="286"/>
      <c r="FA507" s="286"/>
      <c r="FB507" s="286"/>
      <c r="FC507" s="286"/>
      <c r="FD507" s="286"/>
      <c r="FE507" s="286"/>
      <c r="FF507" s="286"/>
      <c r="FG507" s="286"/>
      <c r="FH507" s="286"/>
      <c r="FI507" s="286"/>
      <c r="FJ507" s="286"/>
      <c r="FK507" s="286"/>
      <c r="FL507" s="286"/>
      <c r="FM507" s="286"/>
      <c r="FN507" s="286"/>
      <c r="FO507" s="286"/>
      <c r="FP507" s="286"/>
      <c r="FQ507" s="286"/>
      <c r="FR507" s="286"/>
      <c r="FS507" s="286"/>
      <c r="FT507" s="286"/>
      <c r="FU507" s="286"/>
      <c r="FV507" s="286"/>
      <c r="FW507" s="286"/>
      <c r="FX507" s="286"/>
      <c r="FY507" s="286"/>
      <c r="FZ507" s="286"/>
      <c r="GA507" s="286"/>
      <c r="GB507" s="286"/>
      <c r="GC507" s="286"/>
      <c r="GD507" s="286"/>
      <c r="GE507" s="286"/>
      <c r="GF507" s="286"/>
      <c r="GG507" s="286"/>
      <c r="GH507" s="286"/>
      <c r="GI507" s="286"/>
      <c r="GJ507" s="286"/>
      <c r="GK507" s="286"/>
      <c r="GL507" s="286"/>
      <c r="GM507" s="286"/>
      <c r="GN507" s="286"/>
      <c r="GO507" s="286"/>
      <c r="GP507" s="286"/>
      <c r="GQ507" s="286"/>
      <c r="GR507" s="286"/>
      <c r="GS507" s="286"/>
      <c r="GT507" s="286"/>
      <c r="GU507" s="286"/>
      <c r="GV507" s="286"/>
      <c r="GW507" s="286"/>
      <c r="GX507" s="286"/>
      <c r="GY507" s="286"/>
      <c r="GZ507" s="286"/>
      <c r="HA507" s="286"/>
      <c r="HB507" s="286"/>
      <c r="HC507" s="286"/>
      <c r="HD507" s="286"/>
      <c r="HE507" s="286"/>
      <c r="HF507" s="286"/>
      <c r="HG507" s="286"/>
      <c r="HH507" s="286"/>
      <c r="HI507" s="286"/>
      <c r="HJ507" s="286"/>
      <c r="HK507" s="286"/>
      <c r="HL507" s="286"/>
      <c r="HM507" s="286"/>
      <c r="HN507" s="286"/>
      <c r="HO507" s="286"/>
      <c r="HP507" s="286"/>
      <c r="HQ507" s="286"/>
      <c r="HR507" s="286"/>
      <c r="HS507" s="286"/>
      <c r="HT507" s="286"/>
      <c r="HU507" s="286"/>
      <c r="HV507" s="286"/>
      <c r="HW507" s="286"/>
      <c r="HX507" s="286"/>
      <c r="HY507" s="286"/>
      <c r="HZ507" s="286"/>
      <c r="IA507" s="286"/>
      <c r="IB507" s="286"/>
      <c r="IC507" s="286"/>
      <c r="ID507" s="286"/>
      <c r="IE507" s="286"/>
      <c r="IF507" s="286"/>
      <c r="IG507" s="286"/>
      <c r="IH507" s="286"/>
      <c r="II507" s="286"/>
      <c r="IJ507" s="286"/>
      <c r="IK507" s="286"/>
      <c r="IL507" s="286"/>
      <c r="IM507" s="286"/>
      <c r="IN507" s="286"/>
      <c r="IO507" s="286"/>
      <c r="IP507" s="286"/>
      <c r="IQ507" s="286"/>
      <c r="IR507" s="286"/>
      <c r="IS507" s="286"/>
      <c r="IT507" s="286"/>
      <c r="IU507" s="286"/>
      <c r="IV507" s="286"/>
      <c r="IW507" s="286"/>
      <c r="IX507" s="286"/>
      <c r="IY507" s="286"/>
      <c r="IZ507" s="286"/>
      <c r="JA507" s="286"/>
      <c r="JB507" s="286"/>
      <c r="JC507" s="286"/>
      <c r="JD507" s="286"/>
      <c r="JE507" s="286"/>
      <c r="JF507" s="286"/>
      <c r="JG507" s="286"/>
      <c r="JH507" s="286"/>
      <c r="JI507" s="286"/>
      <c r="JJ507" s="286"/>
      <c r="JK507" s="286"/>
      <c r="JL507" s="286"/>
      <c r="JM507" s="286"/>
      <c r="JN507" s="286"/>
      <c r="JO507" s="286"/>
      <c r="JP507" s="286"/>
      <c r="JQ507" s="286"/>
      <c r="JR507" s="286"/>
      <c r="JS507" s="286"/>
      <c r="JT507" s="286"/>
      <c r="JU507" s="286"/>
      <c r="JV507" s="286"/>
      <c r="JW507" s="286"/>
      <c r="JX507" s="286"/>
      <c r="JY507" s="286"/>
      <c r="JZ507" s="286"/>
      <c r="KA507" s="286"/>
      <c r="KB507" s="286"/>
      <c r="KC507" s="286"/>
      <c r="KD507" s="286"/>
      <c r="KE507" s="286"/>
      <c r="KF507" s="286"/>
      <c r="KG507" s="286"/>
      <c r="KH507" s="286"/>
      <c r="KI507" s="286"/>
      <c r="KJ507" s="286"/>
      <c r="KK507" s="286"/>
      <c r="KL507" s="286"/>
      <c r="KM507" s="286"/>
      <c r="KN507" s="286"/>
      <c r="KO507" s="286"/>
      <c r="KP507" s="286"/>
      <c r="KQ507" s="286"/>
      <c r="KR507" s="286"/>
      <c r="KS507" s="286"/>
      <c r="KT507" s="286"/>
      <c r="KU507" s="286"/>
      <c r="KV507" s="286"/>
      <c r="KW507" s="286"/>
      <c r="KX507" s="286"/>
      <c r="KY507" s="286"/>
      <c r="KZ507" s="286"/>
      <c r="LA507" s="286"/>
      <c r="LB507" s="286"/>
      <c r="LC507" s="286"/>
      <c r="LD507" s="286"/>
      <c r="LE507" s="286"/>
      <c r="LF507" s="286"/>
      <c r="LG507" s="286"/>
      <c r="LH507" s="286"/>
      <c r="LI507" s="286"/>
      <c r="LJ507" s="286"/>
      <c r="LK507" s="286"/>
      <c r="LL507" s="286"/>
      <c r="LM507" s="286"/>
      <c r="LN507" s="286"/>
      <c r="LO507" s="286"/>
      <c r="LP507" s="286"/>
      <c r="LQ507" s="286"/>
      <c r="LR507" s="286"/>
      <c r="LS507" s="286"/>
      <c r="LT507" s="286"/>
      <c r="LU507" s="286"/>
      <c r="LV507" s="286"/>
      <c r="LW507" s="286"/>
      <c r="LX507" s="286"/>
      <c r="LY507" s="286"/>
      <c r="LZ507" s="286"/>
      <c r="MA507" s="286"/>
      <c r="MB507" s="286"/>
      <c r="MC507" s="286"/>
      <c r="MD507" s="286"/>
      <c r="ME507" s="286"/>
      <c r="MF507" s="286"/>
      <c r="MG507" s="286"/>
      <c r="MH507" s="286"/>
      <c r="MI507" s="286"/>
      <c r="MJ507" s="286"/>
      <c r="MK507" s="286"/>
      <c r="ML507" s="286"/>
      <c r="MM507" s="286"/>
      <c r="MN507" s="286"/>
      <c r="MO507" s="286"/>
      <c r="MP507" s="286"/>
      <c r="MQ507" s="286"/>
      <c r="MR507" s="286"/>
      <c r="MS507" s="286"/>
      <c r="MT507" s="286"/>
      <c r="MU507" s="286"/>
      <c r="MV507" s="286"/>
      <c r="MW507" s="286"/>
      <c r="MX507" s="286"/>
      <c r="MY507" s="286"/>
      <c r="MZ507" s="286"/>
      <c r="NA507" s="286"/>
      <c r="NB507" s="286"/>
      <c r="NC507" s="286"/>
      <c r="ND507" s="286"/>
      <c r="NE507" s="286"/>
      <c r="NF507" s="286"/>
      <c r="NG507" s="286"/>
      <c r="NH507" s="286"/>
      <c r="NI507" s="286"/>
      <c r="NJ507" s="286"/>
      <c r="NK507" s="286"/>
      <c r="NL507" s="286"/>
      <c r="NM507" s="286"/>
      <c r="NN507" s="286"/>
      <c r="NO507" s="286"/>
      <c r="NP507" s="286"/>
      <c r="NQ507" s="286"/>
      <c r="NR507" s="286"/>
      <c r="NS507" s="286"/>
      <c r="NT507" s="286"/>
      <c r="NU507" s="286"/>
      <c r="NV507" s="286"/>
      <c r="NW507" s="286"/>
      <c r="NX507" s="286"/>
      <c r="NY507" s="286"/>
      <c r="NZ507" s="286"/>
      <c r="OA507" s="286"/>
      <c r="OB507" s="286"/>
      <c r="OC507" s="286"/>
      <c r="OD507" s="286"/>
      <c r="OE507" s="286"/>
      <c r="OF507" s="286"/>
      <c r="OG507" s="286"/>
      <c r="OH507" s="286"/>
      <c r="OI507" s="286"/>
      <c r="OJ507" s="286"/>
      <c r="OK507" s="286"/>
      <c r="OL507" s="286"/>
      <c r="OM507" s="286"/>
      <c r="ON507" s="286"/>
      <c r="OO507" s="286"/>
      <c r="OP507" s="286"/>
      <c r="OQ507" s="286"/>
      <c r="OR507" s="286"/>
      <c r="OS507" s="286"/>
      <c r="OT507" s="286"/>
      <c r="OU507" s="286"/>
      <c r="OV507" s="286"/>
      <c r="OW507" s="286"/>
      <c r="OX507" s="286"/>
      <c r="OY507" s="286"/>
      <c r="OZ507" s="286"/>
      <c r="PA507" s="286"/>
      <c r="PB507" s="286"/>
      <c r="PC507" s="286"/>
      <c r="PD507" s="286"/>
      <c r="PE507" s="286"/>
      <c r="PF507" s="286"/>
      <c r="PG507" s="286"/>
      <c r="PH507" s="286"/>
      <c r="PI507" s="286"/>
      <c r="PJ507" s="286"/>
      <c r="PK507" s="286"/>
      <c r="PL507" s="286"/>
      <c r="PM507" s="286"/>
      <c r="PN507" s="286"/>
      <c r="PO507" s="286"/>
      <c r="PP507" s="286"/>
      <c r="PQ507" s="286"/>
      <c r="PR507" s="286"/>
      <c r="PS507" s="286"/>
      <c r="PT507" s="286"/>
      <c r="PU507" s="286"/>
      <c r="PV507" s="286"/>
      <c r="PW507" s="286"/>
      <c r="PX507" s="286"/>
      <c r="PY507" s="286"/>
      <c r="PZ507" s="286"/>
      <c r="QA507" s="286"/>
      <c r="QB507" s="286"/>
      <c r="QC507" s="286"/>
      <c r="QD507" s="286"/>
      <c r="QE507" s="286"/>
      <c r="QF507" s="286"/>
      <c r="QG507" s="286"/>
      <c r="QH507" s="286"/>
      <c r="QI507" s="286"/>
      <c r="QJ507" s="286"/>
      <c r="QK507" s="286"/>
      <c r="QL507" s="286"/>
      <c r="QM507" s="286"/>
      <c r="QN507" s="286"/>
      <c r="QO507" s="286"/>
      <c r="QP507" s="286"/>
      <c r="QQ507" s="286"/>
      <c r="QR507" s="286"/>
      <c r="QS507" s="286"/>
      <c r="QT507" s="286"/>
      <c r="QU507" s="286"/>
      <c r="QV507" s="286"/>
      <c r="QW507" s="286"/>
      <c r="QX507" s="286"/>
      <c r="QY507" s="286"/>
      <c r="QZ507" s="286"/>
      <c r="RA507" s="286"/>
      <c r="RB507" s="286"/>
      <c r="RC507" s="286"/>
      <c r="RD507" s="286"/>
      <c r="RE507" s="286"/>
      <c r="RF507" s="286"/>
      <c r="RG507" s="286"/>
      <c r="RH507" s="286"/>
      <c r="RI507" s="286"/>
      <c r="RJ507" s="286"/>
      <c r="RK507" s="286"/>
      <c r="RL507" s="286"/>
      <c r="RM507" s="286"/>
      <c r="RN507" s="286"/>
      <c r="RO507" s="286"/>
      <c r="RP507" s="286"/>
      <c r="RQ507" s="286"/>
      <c r="RR507" s="286"/>
      <c r="RS507" s="286"/>
      <c r="RT507" s="286"/>
      <c r="RU507" s="286"/>
      <c r="RV507" s="286"/>
      <c r="RW507" s="286"/>
      <c r="RX507" s="286"/>
      <c r="RY507" s="286"/>
      <c r="RZ507" s="286"/>
      <c r="SA507" s="286"/>
      <c r="SB507" s="286"/>
      <c r="SC507" s="286"/>
      <c r="SD507" s="286"/>
      <c r="SE507" s="286"/>
      <c r="SF507" s="286"/>
      <c r="SG507" s="286"/>
      <c r="SH507" s="286"/>
      <c r="SI507" s="286"/>
      <c r="SJ507" s="286"/>
      <c r="SK507" s="286"/>
      <c r="SL507" s="286"/>
      <c r="SM507" s="286"/>
      <c r="SN507" s="286"/>
      <c r="SO507" s="286"/>
      <c r="SP507" s="286"/>
      <c r="SQ507" s="286"/>
      <c r="SR507" s="286"/>
      <c r="SS507" s="286"/>
      <c r="ST507" s="286"/>
      <c r="SU507" s="286"/>
      <c r="SV507" s="286"/>
      <c r="SW507" s="286"/>
      <c r="SX507" s="286"/>
      <c r="SY507" s="286"/>
      <c r="SZ507" s="286"/>
      <c r="TA507" s="286"/>
      <c r="TB507" s="286"/>
      <c r="TC507" s="286"/>
      <c r="TD507" s="286"/>
      <c r="TE507" s="286"/>
      <c r="TF507" s="286"/>
      <c r="TG507" s="286"/>
      <c r="TH507" s="286"/>
      <c r="TI507" s="286"/>
      <c r="TJ507" s="286"/>
      <c r="TK507" s="286"/>
      <c r="TL507" s="286"/>
      <c r="TM507" s="286"/>
      <c r="TN507" s="286"/>
      <c r="TO507" s="286"/>
      <c r="TP507" s="286"/>
      <c r="TQ507" s="286"/>
      <c r="TR507" s="286"/>
      <c r="TS507" s="286"/>
      <c r="TT507" s="286"/>
      <c r="TU507" s="286"/>
      <c r="TV507" s="286"/>
      <c r="TW507" s="286"/>
      <c r="TX507" s="286"/>
      <c r="TY507" s="286"/>
      <c r="TZ507" s="286"/>
      <c r="UA507" s="286"/>
      <c r="UB507" s="286"/>
      <c r="UC507" s="286"/>
      <c r="UD507" s="286"/>
      <c r="UE507" s="286"/>
      <c r="UF507" s="286"/>
      <c r="UG507" s="286"/>
      <c r="UH507" s="286"/>
      <c r="UI507" s="286"/>
      <c r="UJ507" s="286"/>
      <c r="UK507" s="286"/>
      <c r="UL507" s="286"/>
      <c r="UM507" s="286"/>
      <c r="UN507" s="286"/>
      <c r="UO507" s="286"/>
      <c r="UP507" s="286"/>
      <c r="UQ507" s="286"/>
      <c r="UR507" s="286"/>
      <c r="US507" s="286"/>
      <c r="UT507" s="286"/>
      <c r="UU507" s="286"/>
      <c r="UV507" s="286"/>
      <c r="UW507" s="286"/>
      <c r="UX507" s="286"/>
      <c r="UY507" s="286"/>
      <c r="UZ507" s="286"/>
      <c r="VA507" s="286"/>
      <c r="VB507" s="286"/>
      <c r="VC507" s="286"/>
      <c r="VD507" s="286"/>
      <c r="VE507" s="286"/>
      <c r="VF507" s="286"/>
      <c r="VG507" s="286"/>
      <c r="VH507" s="286"/>
      <c r="VI507" s="286"/>
      <c r="VJ507" s="286"/>
      <c r="VK507" s="286"/>
      <c r="VL507" s="286"/>
      <c r="VM507" s="286"/>
      <c r="VN507" s="286"/>
      <c r="VO507" s="286"/>
      <c r="VP507" s="286"/>
      <c r="VQ507" s="286"/>
      <c r="VR507" s="286"/>
      <c r="VS507" s="286"/>
      <c r="VT507" s="286"/>
      <c r="VU507" s="286"/>
      <c r="VV507" s="286"/>
      <c r="VW507" s="286"/>
      <c r="VX507" s="286"/>
      <c r="VY507" s="286"/>
      <c r="VZ507" s="286"/>
      <c r="WA507" s="286"/>
      <c r="WB507" s="286"/>
      <c r="WC507" s="286"/>
    </row>
    <row r="508" spans="1:601" s="285" customFormat="1" ht="105.75" customHeight="1">
      <c r="A508" s="1073"/>
      <c r="B508" s="701"/>
      <c r="C508" s="651"/>
      <c r="D508" s="653"/>
      <c r="E508" s="655"/>
      <c r="F508" s="656"/>
      <c r="G508" s="658"/>
      <c r="H508" s="658"/>
      <c r="I508" s="309" t="s">
        <v>501</v>
      </c>
      <c r="J508" s="309" t="s">
        <v>393</v>
      </c>
      <c r="K508" s="309" t="s">
        <v>1164</v>
      </c>
      <c r="L508" s="309" t="s">
        <v>649</v>
      </c>
      <c r="M508" s="288">
        <v>429000</v>
      </c>
      <c r="N508" s="288">
        <v>429000</v>
      </c>
      <c r="O508" s="288"/>
      <c r="P508" s="289"/>
      <c r="Q508" s="290"/>
      <c r="R508" s="290"/>
      <c r="S508" s="528">
        <v>3</v>
      </c>
      <c r="BA508" s="286"/>
      <c r="BB508" s="286"/>
      <c r="BC508" s="286"/>
      <c r="BD508" s="286"/>
      <c r="BE508" s="286"/>
      <c r="BF508" s="286"/>
      <c r="BG508" s="286"/>
      <c r="BH508" s="286"/>
      <c r="BI508" s="286"/>
      <c r="BJ508" s="286"/>
      <c r="BK508" s="286"/>
      <c r="BL508" s="286"/>
      <c r="BM508" s="286"/>
      <c r="BN508" s="286"/>
      <c r="BO508" s="286"/>
      <c r="BP508" s="286"/>
      <c r="BQ508" s="286"/>
      <c r="BR508" s="286"/>
      <c r="BS508" s="286"/>
      <c r="BT508" s="286"/>
      <c r="BU508" s="286"/>
      <c r="BV508" s="286"/>
      <c r="BW508" s="286"/>
      <c r="BX508" s="286"/>
      <c r="BY508" s="286"/>
      <c r="BZ508" s="286"/>
      <c r="CA508" s="286"/>
      <c r="CB508" s="286"/>
      <c r="CC508" s="286"/>
      <c r="CD508" s="286"/>
      <c r="CE508" s="286"/>
      <c r="CF508" s="286"/>
      <c r="CG508" s="286"/>
      <c r="CH508" s="286"/>
      <c r="CI508" s="286"/>
      <c r="CJ508" s="286"/>
      <c r="CK508" s="286"/>
      <c r="CL508" s="286"/>
      <c r="CM508" s="286"/>
      <c r="CN508" s="286"/>
      <c r="CO508" s="286"/>
      <c r="CP508" s="286"/>
      <c r="CQ508" s="286"/>
      <c r="CR508" s="286"/>
      <c r="CS508" s="286"/>
      <c r="CT508" s="286"/>
      <c r="CU508" s="286"/>
      <c r="CV508" s="286"/>
      <c r="CW508" s="286"/>
      <c r="CX508" s="286"/>
      <c r="CY508" s="286"/>
      <c r="CZ508" s="286"/>
      <c r="DA508" s="286"/>
      <c r="DB508" s="286"/>
      <c r="DC508" s="286"/>
      <c r="DD508" s="286"/>
      <c r="DE508" s="286"/>
      <c r="DF508" s="286"/>
      <c r="DG508" s="286"/>
      <c r="DH508" s="286"/>
      <c r="DI508" s="286"/>
      <c r="DJ508" s="286"/>
      <c r="DK508" s="286"/>
      <c r="DL508" s="286"/>
      <c r="DM508" s="286"/>
      <c r="DN508" s="286"/>
      <c r="DO508" s="286"/>
      <c r="DP508" s="286"/>
      <c r="DQ508" s="286"/>
      <c r="DR508" s="286"/>
      <c r="DS508" s="286"/>
      <c r="DT508" s="286"/>
      <c r="DU508" s="286"/>
      <c r="DV508" s="286"/>
      <c r="DW508" s="286"/>
      <c r="DX508" s="286"/>
      <c r="DY508" s="286"/>
      <c r="DZ508" s="286"/>
      <c r="EA508" s="286"/>
      <c r="EB508" s="286"/>
      <c r="EC508" s="286"/>
      <c r="ED508" s="286"/>
      <c r="EE508" s="286"/>
      <c r="EF508" s="286"/>
      <c r="EG508" s="286"/>
      <c r="EH508" s="286"/>
      <c r="EI508" s="286"/>
      <c r="EJ508" s="286"/>
      <c r="EK508" s="286"/>
      <c r="EL508" s="286"/>
      <c r="EM508" s="286"/>
      <c r="EN508" s="286"/>
      <c r="EO508" s="286"/>
      <c r="EP508" s="286"/>
      <c r="EQ508" s="286"/>
      <c r="ER508" s="286"/>
      <c r="ES508" s="286"/>
      <c r="ET508" s="286"/>
      <c r="EU508" s="286"/>
      <c r="EV508" s="286"/>
      <c r="EW508" s="286"/>
      <c r="EX508" s="286"/>
      <c r="EY508" s="286"/>
      <c r="EZ508" s="286"/>
      <c r="FA508" s="286"/>
      <c r="FB508" s="286"/>
      <c r="FC508" s="286"/>
      <c r="FD508" s="286"/>
      <c r="FE508" s="286"/>
      <c r="FF508" s="286"/>
      <c r="FG508" s="286"/>
      <c r="FH508" s="286"/>
      <c r="FI508" s="286"/>
      <c r="FJ508" s="286"/>
      <c r="FK508" s="286"/>
      <c r="FL508" s="286"/>
      <c r="FM508" s="286"/>
      <c r="FN508" s="286"/>
      <c r="FO508" s="286"/>
      <c r="FP508" s="286"/>
      <c r="FQ508" s="286"/>
      <c r="FR508" s="286"/>
      <c r="FS508" s="286"/>
      <c r="FT508" s="286"/>
      <c r="FU508" s="286"/>
      <c r="FV508" s="286"/>
      <c r="FW508" s="286"/>
      <c r="FX508" s="286"/>
      <c r="FY508" s="286"/>
      <c r="FZ508" s="286"/>
      <c r="GA508" s="286"/>
      <c r="GB508" s="286"/>
      <c r="GC508" s="286"/>
      <c r="GD508" s="286"/>
      <c r="GE508" s="286"/>
      <c r="GF508" s="286"/>
      <c r="GG508" s="286"/>
      <c r="GH508" s="286"/>
      <c r="GI508" s="286"/>
      <c r="GJ508" s="286"/>
      <c r="GK508" s="286"/>
      <c r="GL508" s="286"/>
      <c r="GM508" s="286"/>
      <c r="GN508" s="286"/>
      <c r="GO508" s="286"/>
      <c r="GP508" s="286"/>
      <c r="GQ508" s="286"/>
      <c r="GR508" s="286"/>
      <c r="GS508" s="286"/>
      <c r="GT508" s="286"/>
      <c r="GU508" s="286"/>
      <c r="GV508" s="286"/>
      <c r="GW508" s="286"/>
      <c r="GX508" s="286"/>
      <c r="GY508" s="286"/>
      <c r="GZ508" s="286"/>
      <c r="HA508" s="286"/>
      <c r="HB508" s="286"/>
      <c r="HC508" s="286"/>
      <c r="HD508" s="286"/>
      <c r="HE508" s="286"/>
      <c r="HF508" s="286"/>
      <c r="HG508" s="286"/>
      <c r="HH508" s="286"/>
      <c r="HI508" s="286"/>
      <c r="HJ508" s="286"/>
      <c r="HK508" s="286"/>
      <c r="HL508" s="286"/>
      <c r="HM508" s="286"/>
      <c r="HN508" s="286"/>
      <c r="HO508" s="286"/>
      <c r="HP508" s="286"/>
      <c r="HQ508" s="286"/>
      <c r="HR508" s="286"/>
      <c r="HS508" s="286"/>
      <c r="HT508" s="286"/>
      <c r="HU508" s="286"/>
      <c r="HV508" s="286"/>
      <c r="HW508" s="286"/>
      <c r="HX508" s="286"/>
      <c r="HY508" s="286"/>
      <c r="HZ508" s="286"/>
      <c r="IA508" s="286"/>
      <c r="IB508" s="286"/>
      <c r="IC508" s="286"/>
      <c r="ID508" s="286"/>
      <c r="IE508" s="286"/>
      <c r="IF508" s="286"/>
      <c r="IG508" s="286"/>
      <c r="IH508" s="286"/>
      <c r="II508" s="286"/>
      <c r="IJ508" s="286"/>
      <c r="IK508" s="286"/>
      <c r="IL508" s="286"/>
      <c r="IM508" s="286"/>
      <c r="IN508" s="286"/>
      <c r="IO508" s="286"/>
      <c r="IP508" s="286"/>
      <c r="IQ508" s="286"/>
      <c r="IR508" s="286"/>
      <c r="IS508" s="286"/>
      <c r="IT508" s="286"/>
      <c r="IU508" s="286"/>
      <c r="IV508" s="286"/>
      <c r="IW508" s="286"/>
      <c r="IX508" s="286"/>
      <c r="IY508" s="286"/>
      <c r="IZ508" s="286"/>
      <c r="JA508" s="286"/>
      <c r="JB508" s="286"/>
      <c r="JC508" s="286"/>
      <c r="JD508" s="286"/>
      <c r="JE508" s="286"/>
      <c r="JF508" s="286"/>
      <c r="JG508" s="286"/>
      <c r="JH508" s="286"/>
      <c r="JI508" s="286"/>
      <c r="JJ508" s="286"/>
      <c r="JK508" s="286"/>
      <c r="JL508" s="286"/>
      <c r="JM508" s="286"/>
      <c r="JN508" s="286"/>
      <c r="JO508" s="286"/>
      <c r="JP508" s="286"/>
      <c r="JQ508" s="286"/>
      <c r="JR508" s="286"/>
      <c r="JS508" s="286"/>
      <c r="JT508" s="286"/>
      <c r="JU508" s="286"/>
      <c r="JV508" s="286"/>
      <c r="JW508" s="286"/>
      <c r="JX508" s="286"/>
      <c r="JY508" s="286"/>
      <c r="JZ508" s="286"/>
      <c r="KA508" s="286"/>
      <c r="KB508" s="286"/>
      <c r="KC508" s="286"/>
      <c r="KD508" s="286"/>
      <c r="KE508" s="286"/>
      <c r="KF508" s="286"/>
      <c r="KG508" s="286"/>
      <c r="KH508" s="286"/>
      <c r="KI508" s="286"/>
      <c r="KJ508" s="286"/>
      <c r="KK508" s="286"/>
      <c r="KL508" s="286"/>
      <c r="KM508" s="286"/>
      <c r="KN508" s="286"/>
      <c r="KO508" s="286"/>
      <c r="KP508" s="286"/>
      <c r="KQ508" s="286"/>
      <c r="KR508" s="286"/>
      <c r="KS508" s="286"/>
      <c r="KT508" s="286"/>
      <c r="KU508" s="286"/>
      <c r="KV508" s="286"/>
      <c r="KW508" s="286"/>
      <c r="KX508" s="286"/>
      <c r="KY508" s="286"/>
      <c r="KZ508" s="286"/>
      <c r="LA508" s="286"/>
      <c r="LB508" s="286"/>
      <c r="LC508" s="286"/>
      <c r="LD508" s="286"/>
      <c r="LE508" s="286"/>
      <c r="LF508" s="286"/>
      <c r="LG508" s="286"/>
      <c r="LH508" s="286"/>
      <c r="LI508" s="286"/>
      <c r="LJ508" s="286"/>
      <c r="LK508" s="286"/>
      <c r="LL508" s="286"/>
      <c r="LM508" s="286"/>
      <c r="LN508" s="286"/>
      <c r="LO508" s="286"/>
      <c r="LP508" s="286"/>
      <c r="LQ508" s="286"/>
      <c r="LR508" s="286"/>
      <c r="LS508" s="286"/>
      <c r="LT508" s="286"/>
      <c r="LU508" s="286"/>
      <c r="LV508" s="286"/>
      <c r="LW508" s="286"/>
      <c r="LX508" s="286"/>
      <c r="LY508" s="286"/>
      <c r="LZ508" s="286"/>
      <c r="MA508" s="286"/>
      <c r="MB508" s="286"/>
      <c r="MC508" s="286"/>
      <c r="MD508" s="286"/>
      <c r="ME508" s="286"/>
      <c r="MF508" s="286"/>
      <c r="MG508" s="286"/>
      <c r="MH508" s="286"/>
      <c r="MI508" s="286"/>
      <c r="MJ508" s="286"/>
      <c r="MK508" s="286"/>
      <c r="ML508" s="286"/>
      <c r="MM508" s="286"/>
      <c r="MN508" s="286"/>
      <c r="MO508" s="286"/>
      <c r="MP508" s="286"/>
      <c r="MQ508" s="286"/>
      <c r="MR508" s="286"/>
      <c r="MS508" s="286"/>
      <c r="MT508" s="286"/>
      <c r="MU508" s="286"/>
      <c r="MV508" s="286"/>
      <c r="MW508" s="286"/>
      <c r="MX508" s="286"/>
      <c r="MY508" s="286"/>
      <c r="MZ508" s="286"/>
      <c r="NA508" s="286"/>
      <c r="NB508" s="286"/>
      <c r="NC508" s="286"/>
      <c r="ND508" s="286"/>
      <c r="NE508" s="286"/>
      <c r="NF508" s="286"/>
      <c r="NG508" s="286"/>
      <c r="NH508" s="286"/>
      <c r="NI508" s="286"/>
      <c r="NJ508" s="286"/>
      <c r="NK508" s="286"/>
      <c r="NL508" s="286"/>
      <c r="NM508" s="286"/>
      <c r="NN508" s="286"/>
      <c r="NO508" s="286"/>
      <c r="NP508" s="286"/>
      <c r="NQ508" s="286"/>
      <c r="NR508" s="286"/>
      <c r="NS508" s="286"/>
      <c r="NT508" s="286"/>
      <c r="NU508" s="286"/>
      <c r="NV508" s="286"/>
      <c r="NW508" s="286"/>
      <c r="NX508" s="286"/>
      <c r="NY508" s="286"/>
      <c r="NZ508" s="286"/>
      <c r="OA508" s="286"/>
      <c r="OB508" s="286"/>
      <c r="OC508" s="286"/>
      <c r="OD508" s="286"/>
      <c r="OE508" s="286"/>
      <c r="OF508" s="286"/>
      <c r="OG508" s="286"/>
      <c r="OH508" s="286"/>
      <c r="OI508" s="286"/>
      <c r="OJ508" s="286"/>
      <c r="OK508" s="286"/>
      <c r="OL508" s="286"/>
      <c r="OM508" s="286"/>
      <c r="ON508" s="286"/>
      <c r="OO508" s="286"/>
      <c r="OP508" s="286"/>
      <c r="OQ508" s="286"/>
      <c r="OR508" s="286"/>
      <c r="OS508" s="286"/>
      <c r="OT508" s="286"/>
      <c r="OU508" s="286"/>
      <c r="OV508" s="286"/>
      <c r="OW508" s="286"/>
      <c r="OX508" s="286"/>
      <c r="OY508" s="286"/>
      <c r="OZ508" s="286"/>
      <c r="PA508" s="286"/>
      <c r="PB508" s="286"/>
      <c r="PC508" s="286"/>
      <c r="PD508" s="286"/>
      <c r="PE508" s="286"/>
      <c r="PF508" s="286"/>
      <c r="PG508" s="286"/>
      <c r="PH508" s="286"/>
      <c r="PI508" s="286"/>
      <c r="PJ508" s="286"/>
      <c r="PK508" s="286"/>
      <c r="PL508" s="286"/>
      <c r="PM508" s="286"/>
      <c r="PN508" s="286"/>
      <c r="PO508" s="286"/>
      <c r="PP508" s="286"/>
      <c r="PQ508" s="286"/>
      <c r="PR508" s="286"/>
      <c r="PS508" s="286"/>
      <c r="PT508" s="286"/>
      <c r="PU508" s="286"/>
      <c r="PV508" s="286"/>
      <c r="PW508" s="286"/>
      <c r="PX508" s="286"/>
      <c r="PY508" s="286"/>
      <c r="PZ508" s="286"/>
      <c r="QA508" s="286"/>
      <c r="QB508" s="286"/>
      <c r="QC508" s="286"/>
      <c r="QD508" s="286"/>
      <c r="QE508" s="286"/>
      <c r="QF508" s="286"/>
      <c r="QG508" s="286"/>
      <c r="QH508" s="286"/>
      <c r="QI508" s="286"/>
      <c r="QJ508" s="286"/>
      <c r="QK508" s="286"/>
      <c r="QL508" s="286"/>
      <c r="QM508" s="286"/>
      <c r="QN508" s="286"/>
      <c r="QO508" s="286"/>
      <c r="QP508" s="286"/>
      <c r="QQ508" s="286"/>
      <c r="QR508" s="286"/>
      <c r="QS508" s="286"/>
      <c r="QT508" s="286"/>
      <c r="QU508" s="286"/>
      <c r="QV508" s="286"/>
      <c r="QW508" s="286"/>
      <c r="QX508" s="286"/>
      <c r="QY508" s="286"/>
      <c r="QZ508" s="286"/>
      <c r="RA508" s="286"/>
      <c r="RB508" s="286"/>
      <c r="RC508" s="286"/>
      <c r="RD508" s="286"/>
      <c r="RE508" s="286"/>
      <c r="RF508" s="286"/>
      <c r="RG508" s="286"/>
      <c r="RH508" s="286"/>
      <c r="RI508" s="286"/>
      <c r="RJ508" s="286"/>
      <c r="RK508" s="286"/>
      <c r="RL508" s="286"/>
      <c r="RM508" s="286"/>
      <c r="RN508" s="286"/>
      <c r="RO508" s="286"/>
      <c r="RP508" s="286"/>
      <c r="RQ508" s="286"/>
      <c r="RR508" s="286"/>
      <c r="RS508" s="286"/>
      <c r="RT508" s="286"/>
      <c r="RU508" s="286"/>
      <c r="RV508" s="286"/>
      <c r="RW508" s="286"/>
      <c r="RX508" s="286"/>
      <c r="RY508" s="286"/>
      <c r="RZ508" s="286"/>
      <c r="SA508" s="286"/>
      <c r="SB508" s="286"/>
      <c r="SC508" s="286"/>
      <c r="SD508" s="286"/>
      <c r="SE508" s="286"/>
      <c r="SF508" s="286"/>
      <c r="SG508" s="286"/>
      <c r="SH508" s="286"/>
      <c r="SI508" s="286"/>
      <c r="SJ508" s="286"/>
      <c r="SK508" s="286"/>
      <c r="SL508" s="286"/>
      <c r="SM508" s="286"/>
      <c r="SN508" s="286"/>
      <c r="SO508" s="286"/>
      <c r="SP508" s="286"/>
      <c r="SQ508" s="286"/>
      <c r="SR508" s="286"/>
      <c r="SS508" s="286"/>
      <c r="ST508" s="286"/>
      <c r="SU508" s="286"/>
      <c r="SV508" s="286"/>
      <c r="SW508" s="286"/>
      <c r="SX508" s="286"/>
      <c r="SY508" s="286"/>
      <c r="SZ508" s="286"/>
      <c r="TA508" s="286"/>
      <c r="TB508" s="286"/>
      <c r="TC508" s="286"/>
      <c r="TD508" s="286"/>
      <c r="TE508" s="286"/>
      <c r="TF508" s="286"/>
      <c r="TG508" s="286"/>
      <c r="TH508" s="286"/>
      <c r="TI508" s="286"/>
      <c r="TJ508" s="286"/>
      <c r="TK508" s="286"/>
      <c r="TL508" s="286"/>
      <c r="TM508" s="286"/>
      <c r="TN508" s="286"/>
      <c r="TO508" s="286"/>
      <c r="TP508" s="286"/>
      <c r="TQ508" s="286"/>
      <c r="TR508" s="286"/>
      <c r="TS508" s="286"/>
      <c r="TT508" s="286"/>
      <c r="TU508" s="286"/>
      <c r="TV508" s="286"/>
      <c r="TW508" s="286"/>
      <c r="TX508" s="286"/>
      <c r="TY508" s="286"/>
      <c r="TZ508" s="286"/>
      <c r="UA508" s="286"/>
      <c r="UB508" s="286"/>
      <c r="UC508" s="286"/>
      <c r="UD508" s="286"/>
      <c r="UE508" s="286"/>
      <c r="UF508" s="286"/>
      <c r="UG508" s="286"/>
      <c r="UH508" s="286"/>
      <c r="UI508" s="286"/>
      <c r="UJ508" s="286"/>
      <c r="UK508" s="286"/>
      <c r="UL508" s="286"/>
      <c r="UM508" s="286"/>
      <c r="UN508" s="286"/>
      <c r="UO508" s="286"/>
      <c r="UP508" s="286"/>
      <c r="UQ508" s="286"/>
      <c r="UR508" s="286"/>
      <c r="US508" s="286"/>
      <c r="UT508" s="286"/>
      <c r="UU508" s="286"/>
      <c r="UV508" s="286"/>
      <c r="UW508" s="286"/>
      <c r="UX508" s="286"/>
      <c r="UY508" s="286"/>
      <c r="UZ508" s="286"/>
      <c r="VA508" s="286"/>
      <c r="VB508" s="286"/>
      <c r="VC508" s="286"/>
      <c r="VD508" s="286"/>
      <c r="VE508" s="286"/>
      <c r="VF508" s="286"/>
      <c r="VG508" s="286"/>
      <c r="VH508" s="286"/>
      <c r="VI508" s="286"/>
      <c r="VJ508" s="286"/>
      <c r="VK508" s="286"/>
      <c r="VL508" s="286"/>
      <c r="VM508" s="286"/>
      <c r="VN508" s="286"/>
      <c r="VO508" s="286"/>
      <c r="VP508" s="286"/>
      <c r="VQ508" s="286"/>
      <c r="VR508" s="286"/>
      <c r="VS508" s="286"/>
      <c r="VT508" s="286"/>
      <c r="VU508" s="286"/>
      <c r="VV508" s="286"/>
      <c r="VW508" s="286"/>
      <c r="VX508" s="286"/>
      <c r="VY508" s="286"/>
      <c r="VZ508" s="286"/>
      <c r="WA508" s="286"/>
      <c r="WB508" s="286"/>
      <c r="WC508" s="286"/>
    </row>
    <row r="509" spans="1:601" s="285" customFormat="1" ht="105.75" customHeight="1">
      <c r="A509" s="1073"/>
      <c r="B509" s="666" t="s">
        <v>1165</v>
      </c>
      <c r="C509" s="650" t="s">
        <v>1161</v>
      </c>
      <c r="D509" s="652" t="s">
        <v>1166</v>
      </c>
      <c r="E509" s="654" t="s">
        <v>1129</v>
      </c>
      <c r="F509" s="646" t="s">
        <v>60</v>
      </c>
      <c r="G509" s="657">
        <v>43831</v>
      </c>
      <c r="H509" s="657" t="s">
        <v>31</v>
      </c>
      <c r="I509" s="381" t="s">
        <v>501</v>
      </c>
      <c r="J509" s="381" t="s">
        <v>393</v>
      </c>
      <c r="K509" s="381" t="s">
        <v>1167</v>
      </c>
      <c r="L509" s="381" t="s">
        <v>35</v>
      </c>
      <c r="M509" s="284">
        <f t="shared" ref="M509:R509" si="44">M510</f>
        <v>128200</v>
      </c>
      <c r="N509" s="284">
        <f t="shared" si="44"/>
        <v>128200</v>
      </c>
      <c r="O509" s="284">
        <f t="shared" si="44"/>
        <v>0</v>
      </c>
      <c r="P509" s="284">
        <f t="shared" si="44"/>
        <v>0</v>
      </c>
      <c r="Q509" s="284">
        <f t="shared" si="44"/>
        <v>0</v>
      </c>
      <c r="R509" s="284">
        <f t="shared" si="44"/>
        <v>0</v>
      </c>
      <c r="S509" s="535"/>
      <c r="BA509" s="286"/>
      <c r="BB509" s="286"/>
      <c r="BC509" s="286"/>
      <c r="BD509" s="286"/>
      <c r="BE509" s="286"/>
      <c r="BF509" s="286"/>
      <c r="BG509" s="286"/>
      <c r="BH509" s="286"/>
      <c r="BI509" s="286"/>
      <c r="BJ509" s="286"/>
      <c r="BK509" s="286"/>
      <c r="BL509" s="286"/>
      <c r="BM509" s="286"/>
      <c r="BN509" s="286"/>
      <c r="BO509" s="286"/>
      <c r="BP509" s="286"/>
      <c r="BQ509" s="286"/>
      <c r="BR509" s="286"/>
      <c r="BS509" s="286"/>
      <c r="BT509" s="286"/>
      <c r="BU509" s="286"/>
      <c r="BV509" s="286"/>
      <c r="BW509" s="286"/>
      <c r="BX509" s="286"/>
      <c r="BY509" s="286"/>
      <c r="BZ509" s="286"/>
      <c r="CA509" s="286"/>
      <c r="CB509" s="286"/>
      <c r="CC509" s="286"/>
      <c r="CD509" s="286"/>
      <c r="CE509" s="286"/>
      <c r="CF509" s="286"/>
      <c r="CG509" s="286"/>
      <c r="CH509" s="286"/>
      <c r="CI509" s="286"/>
      <c r="CJ509" s="286"/>
      <c r="CK509" s="286"/>
      <c r="CL509" s="286"/>
      <c r="CM509" s="286"/>
      <c r="CN509" s="286"/>
      <c r="CO509" s="286"/>
      <c r="CP509" s="286"/>
      <c r="CQ509" s="286"/>
      <c r="CR509" s="286"/>
      <c r="CS509" s="286"/>
      <c r="CT509" s="286"/>
      <c r="CU509" s="286"/>
      <c r="CV509" s="286"/>
      <c r="CW509" s="286"/>
      <c r="CX509" s="286"/>
      <c r="CY509" s="286"/>
      <c r="CZ509" s="286"/>
      <c r="DA509" s="286"/>
      <c r="DB509" s="286"/>
      <c r="DC509" s="286"/>
      <c r="DD509" s="286"/>
      <c r="DE509" s="286"/>
      <c r="DF509" s="286"/>
      <c r="DG509" s="286"/>
      <c r="DH509" s="286"/>
      <c r="DI509" s="286"/>
      <c r="DJ509" s="286"/>
      <c r="DK509" s="286"/>
      <c r="DL509" s="286"/>
      <c r="DM509" s="286"/>
      <c r="DN509" s="286"/>
      <c r="DO509" s="286"/>
      <c r="DP509" s="286"/>
      <c r="DQ509" s="286"/>
      <c r="DR509" s="286"/>
      <c r="DS509" s="286"/>
      <c r="DT509" s="286"/>
      <c r="DU509" s="286"/>
      <c r="DV509" s="286"/>
      <c r="DW509" s="286"/>
      <c r="DX509" s="286"/>
      <c r="DY509" s="286"/>
      <c r="DZ509" s="286"/>
      <c r="EA509" s="286"/>
      <c r="EB509" s="286"/>
      <c r="EC509" s="286"/>
      <c r="ED509" s="286"/>
      <c r="EE509" s="286"/>
      <c r="EF509" s="286"/>
      <c r="EG509" s="286"/>
      <c r="EH509" s="286"/>
      <c r="EI509" s="286"/>
      <c r="EJ509" s="286"/>
      <c r="EK509" s="286"/>
      <c r="EL509" s="286"/>
      <c r="EM509" s="286"/>
      <c r="EN509" s="286"/>
      <c r="EO509" s="286"/>
      <c r="EP509" s="286"/>
      <c r="EQ509" s="286"/>
      <c r="ER509" s="286"/>
      <c r="ES509" s="286"/>
      <c r="ET509" s="286"/>
      <c r="EU509" s="286"/>
      <c r="EV509" s="286"/>
      <c r="EW509" s="286"/>
      <c r="EX509" s="286"/>
      <c r="EY509" s="286"/>
      <c r="EZ509" s="286"/>
      <c r="FA509" s="286"/>
      <c r="FB509" s="286"/>
      <c r="FC509" s="286"/>
      <c r="FD509" s="286"/>
      <c r="FE509" s="286"/>
      <c r="FF509" s="286"/>
      <c r="FG509" s="286"/>
      <c r="FH509" s="286"/>
      <c r="FI509" s="286"/>
      <c r="FJ509" s="286"/>
      <c r="FK509" s="286"/>
      <c r="FL509" s="286"/>
      <c r="FM509" s="286"/>
      <c r="FN509" s="286"/>
      <c r="FO509" s="286"/>
      <c r="FP509" s="286"/>
      <c r="FQ509" s="286"/>
      <c r="FR509" s="286"/>
      <c r="FS509" s="286"/>
      <c r="FT509" s="286"/>
      <c r="FU509" s="286"/>
      <c r="FV509" s="286"/>
      <c r="FW509" s="286"/>
      <c r="FX509" s="286"/>
      <c r="FY509" s="286"/>
      <c r="FZ509" s="286"/>
      <c r="GA509" s="286"/>
      <c r="GB509" s="286"/>
      <c r="GC509" s="286"/>
      <c r="GD509" s="286"/>
      <c r="GE509" s="286"/>
      <c r="GF509" s="286"/>
      <c r="GG509" s="286"/>
      <c r="GH509" s="286"/>
      <c r="GI509" s="286"/>
      <c r="GJ509" s="286"/>
      <c r="GK509" s="286"/>
      <c r="GL509" s="286"/>
      <c r="GM509" s="286"/>
      <c r="GN509" s="286"/>
      <c r="GO509" s="286"/>
      <c r="GP509" s="286"/>
      <c r="GQ509" s="286"/>
      <c r="GR509" s="286"/>
      <c r="GS509" s="286"/>
      <c r="GT509" s="286"/>
      <c r="GU509" s="286"/>
      <c r="GV509" s="286"/>
      <c r="GW509" s="286"/>
      <c r="GX509" s="286"/>
      <c r="GY509" s="286"/>
      <c r="GZ509" s="286"/>
      <c r="HA509" s="286"/>
      <c r="HB509" s="286"/>
      <c r="HC509" s="286"/>
      <c r="HD509" s="286"/>
      <c r="HE509" s="286"/>
      <c r="HF509" s="286"/>
      <c r="HG509" s="286"/>
      <c r="HH509" s="286"/>
      <c r="HI509" s="286"/>
      <c r="HJ509" s="286"/>
      <c r="HK509" s="286"/>
      <c r="HL509" s="286"/>
      <c r="HM509" s="286"/>
      <c r="HN509" s="286"/>
      <c r="HO509" s="286"/>
      <c r="HP509" s="286"/>
      <c r="HQ509" s="286"/>
      <c r="HR509" s="286"/>
      <c r="HS509" s="286"/>
      <c r="HT509" s="286"/>
      <c r="HU509" s="286"/>
      <c r="HV509" s="286"/>
      <c r="HW509" s="286"/>
      <c r="HX509" s="286"/>
      <c r="HY509" s="286"/>
      <c r="HZ509" s="286"/>
      <c r="IA509" s="286"/>
      <c r="IB509" s="286"/>
      <c r="IC509" s="286"/>
      <c r="ID509" s="286"/>
      <c r="IE509" s="286"/>
      <c r="IF509" s="286"/>
      <c r="IG509" s="286"/>
      <c r="IH509" s="286"/>
      <c r="II509" s="286"/>
      <c r="IJ509" s="286"/>
      <c r="IK509" s="286"/>
      <c r="IL509" s="286"/>
      <c r="IM509" s="286"/>
      <c r="IN509" s="286"/>
      <c r="IO509" s="286"/>
      <c r="IP509" s="286"/>
      <c r="IQ509" s="286"/>
      <c r="IR509" s="286"/>
      <c r="IS509" s="286"/>
      <c r="IT509" s="286"/>
      <c r="IU509" s="286"/>
      <c r="IV509" s="286"/>
      <c r="IW509" s="286"/>
      <c r="IX509" s="286"/>
      <c r="IY509" s="286"/>
      <c r="IZ509" s="286"/>
      <c r="JA509" s="286"/>
      <c r="JB509" s="286"/>
      <c r="JC509" s="286"/>
      <c r="JD509" s="286"/>
      <c r="JE509" s="286"/>
      <c r="JF509" s="286"/>
      <c r="JG509" s="286"/>
      <c r="JH509" s="286"/>
      <c r="JI509" s="286"/>
      <c r="JJ509" s="286"/>
      <c r="JK509" s="286"/>
      <c r="JL509" s="286"/>
      <c r="JM509" s="286"/>
      <c r="JN509" s="286"/>
      <c r="JO509" s="286"/>
      <c r="JP509" s="286"/>
      <c r="JQ509" s="286"/>
      <c r="JR509" s="286"/>
      <c r="JS509" s="286"/>
      <c r="JT509" s="286"/>
      <c r="JU509" s="286"/>
      <c r="JV509" s="286"/>
      <c r="JW509" s="286"/>
      <c r="JX509" s="286"/>
      <c r="JY509" s="286"/>
      <c r="JZ509" s="286"/>
      <c r="KA509" s="286"/>
      <c r="KB509" s="286"/>
      <c r="KC509" s="286"/>
      <c r="KD509" s="286"/>
      <c r="KE509" s="286"/>
      <c r="KF509" s="286"/>
      <c r="KG509" s="286"/>
      <c r="KH509" s="286"/>
      <c r="KI509" s="286"/>
      <c r="KJ509" s="286"/>
      <c r="KK509" s="286"/>
      <c r="KL509" s="286"/>
      <c r="KM509" s="286"/>
      <c r="KN509" s="286"/>
      <c r="KO509" s="286"/>
      <c r="KP509" s="286"/>
      <c r="KQ509" s="286"/>
      <c r="KR509" s="286"/>
      <c r="KS509" s="286"/>
      <c r="KT509" s="286"/>
      <c r="KU509" s="286"/>
      <c r="KV509" s="286"/>
      <c r="KW509" s="286"/>
      <c r="KX509" s="286"/>
      <c r="KY509" s="286"/>
      <c r="KZ509" s="286"/>
      <c r="LA509" s="286"/>
      <c r="LB509" s="286"/>
      <c r="LC509" s="286"/>
      <c r="LD509" s="286"/>
      <c r="LE509" s="286"/>
      <c r="LF509" s="286"/>
      <c r="LG509" s="286"/>
      <c r="LH509" s="286"/>
      <c r="LI509" s="286"/>
      <c r="LJ509" s="286"/>
      <c r="LK509" s="286"/>
      <c r="LL509" s="286"/>
      <c r="LM509" s="286"/>
      <c r="LN509" s="286"/>
      <c r="LO509" s="286"/>
      <c r="LP509" s="286"/>
      <c r="LQ509" s="286"/>
      <c r="LR509" s="286"/>
      <c r="LS509" s="286"/>
      <c r="LT509" s="286"/>
      <c r="LU509" s="286"/>
      <c r="LV509" s="286"/>
      <c r="LW509" s="286"/>
      <c r="LX509" s="286"/>
      <c r="LY509" s="286"/>
      <c r="LZ509" s="286"/>
      <c r="MA509" s="286"/>
      <c r="MB509" s="286"/>
      <c r="MC509" s="286"/>
      <c r="MD509" s="286"/>
      <c r="ME509" s="286"/>
      <c r="MF509" s="286"/>
      <c r="MG509" s="286"/>
      <c r="MH509" s="286"/>
      <c r="MI509" s="286"/>
      <c r="MJ509" s="286"/>
      <c r="MK509" s="286"/>
      <c r="ML509" s="286"/>
      <c r="MM509" s="286"/>
      <c r="MN509" s="286"/>
      <c r="MO509" s="286"/>
      <c r="MP509" s="286"/>
      <c r="MQ509" s="286"/>
      <c r="MR509" s="286"/>
      <c r="MS509" s="286"/>
      <c r="MT509" s="286"/>
      <c r="MU509" s="286"/>
      <c r="MV509" s="286"/>
      <c r="MW509" s="286"/>
      <c r="MX509" s="286"/>
      <c r="MY509" s="286"/>
      <c r="MZ509" s="286"/>
      <c r="NA509" s="286"/>
      <c r="NB509" s="286"/>
      <c r="NC509" s="286"/>
      <c r="ND509" s="286"/>
      <c r="NE509" s="286"/>
      <c r="NF509" s="286"/>
      <c r="NG509" s="286"/>
      <c r="NH509" s="286"/>
      <c r="NI509" s="286"/>
      <c r="NJ509" s="286"/>
      <c r="NK509" s="286"/>
      <c r="NL509" s="286"/>
      <c r="NM509" s="286"/>
      <c r="NN509" s="286"/>
      <c r="NO509" s="286"/>
      <c r="NP509" s="286"/>
      <c r="NQ509" s="286"/>
      <c r="NR509" s="286"/>
      <c r="NS509" s="286"/>
      <c r="NT509" s="286"/>
      <c r="NU509" s="286"/>
      <c r="NV509" s="286"/>
      <c r="NW509" s="286"/>
      <c r="NX509" s="286"/>
      <c r="NY509" s="286"/>
      <c r="NZ509" s="286"/>
      <c r="OA509" s="286"/>
      <c r="OB509" s="286"/>
      <c r="OC509" s="286"/>
      <c r="OD509" s="286"/>
      <c r="OE509" s="286"/>
      <c r="OF509" s="286"/>
      <c r="OG509" s="286"/>
      <c r="OH509" s="286"/>
      <c r="OI509" s="286"/>
      <c r="OJ509" s="286"/>
      <c r="OK509" s="286"/>
      <c r="OL509" s="286"/>
      <c r="OM509" s="286"/>
      <c r="ON509" s="286"/>
      <c r="OO509" s="286"/>
      <c r="OP509" s="286"/>
      <c r="OQ509" s="286"/>
      <c r="OR509" s="286"/>
      <c r="OS509" s="286"/>
      <c r="OT509" s="286"/>
      <c r="OU509" s="286"/>
      <c r="OV509" s="286"/>
      <c r="OW509" s="286"/>
      <c r="OX509" s="286"/>
      <c r="OY509" s="286"/>
      <c r="OZ509" s="286"/>
      <c r="PA509" s="286"/>
      <c r="PB509" s="286"/>
      <c r="PC509" s="286"/>
      <c r="PD509" s="286"/>
      <c r="PE509" s="286"/>
      <c r="PF509" s="286"/>
      <c r="PG509" s="286"/>
      <c r="PH509" s="286"/>
      <c r="PI509" s="286"/>
      <c r="PJ509" s="286"/>
      <c r="PK509" s="286"/>
      <c r="PL509" s="286"/>
      <c r="PM509" s="286"/>
      <c r="PN509" s="286"/>
      <c r="PO509" s="286"/>
      <c r="PP509" s="286"/>
      <c r="PQ509" s="286"/>
      <c r="PR509" s="286"/>
      <c r="PS509" s="286"/>
      <c r="PT509" s="286"/>
      <c r="PU509" s="286"/>
      <c r="PV509" s="286"/>
      <c r="PW509" s="286"/>
      <c r="PX509" s="286"/>
      <c r="PY509" s="286"/>
      <c r="PZ509" s="286"/>
      <c r="QA509" s="286"/>
      <c r="QB509" s="286"/>
      <c r="QC509" s="286"/>
      <c r="QD509" s="286"/>
      <c r="QE509" s="286"/>
      <c r="QF509" s="286"/>
      <c r="QG509" s="286"/>
      <c r="QH509" s="286"/>
      <c r="QI509" s="286"/>
      <c r="QJ509" s="286"/>
      <c r="QK509" s="286"/>
      <c r="QL509" s="286"/>
      <c r="QM509" s="286"/>
      <c r="QN509" s="286"/>
      <c r="QO509" s="286"/>
      <c r="QP509" s="286"/>
      <c r="QQ509" s="286"/>
      <c r="QR509" s="286"/>
      <c r="QS509" s="286"/>
      <c r="QT509" s="286"/>
      <c r="QU509" s="286"/>
      <c r="QV509" s="286"/>
      <c r="QW509" s="286"/>
      <c r="QX509" s="286"/>
      <c r="QY509" s="286"/>
      <c r="QZ509" s="286"/>
      <c r="RA509" s="286"/>
      <c r="RB509" s="286"/>
      <c r="RC509" s="286"/>
      <c r="RD509" s="286"/>
      <c r="RE509" s="286"/>
      <c r="RF509" s="286"/>
      <c r="RG509" s="286"/>
      <c r="RH509" s="286"/>
      <c r="RI509" s="286"/>
      <c r="RJ509" s="286"/>
      <c r="RK509" s="286"/>
      <c r="RL509" s="286"/>
      <c r="RM509" s="286"/>
      <c r="RN509" s="286"/>
      <c r="RO509" s="286"/>
      <c r="RP509" s="286"/>
      <c r="RQ509" s="286"/>
      <c r="RR509" s="286"/>
      <c r="RS509" s="286"/>
      <c r="RT509" s="286"/>
      <c r="RU509" s="286"/>
      <c r="RV509" s="286"/>
      <c r="RW509" s="286"/>
      <c r="RX509" s="286"/>
      <c r="RY509" s="286"/>
      <c r="RZ509" s="286"/>
      <c r="SA509" s="286"/>
      <c r="SB509" s="286"/>
      <c r="SC509" s="286"/>
      <c r="SD509" s="286"/>
      <c r="SE509" s="286"/>
      <c r="SF509" s="286"/>
      <c r="SG509" s="286"/>
      <c r="SH509" s="286"/>
      <c r="SI509" s="286"/>
      <c r="SJ509" s="286"/>
      <c r="SK509" s="286"/>
      <c r="SL509" s="286"/>
      <c r="SM509" s="286"/>
      <c r="SN509" s="286"/>
      <c r="SO509" s="286"/>
      <c r="SP509" s="286"/>
      <c r="SQ509" s="286"/>
      <c r="SR509" s="286"/>
      <c r="SS509" s="286"/>
      <c r="ST509" s="286"/>
      <c r="SU509" s="286"/>
      <c r="SV509" s="286"/>
      <c r="SW509" s="286"/>
      <c r="SX509" s="286"/>
      <c r="SY509" s="286"/>
      <c r="SZ509" s="286"/>
      <c r="TA509" s="286"/>
      <c r="TB509" s="286"/>
      <c r="TC509" s="286"/>
      <c r="TD509" s="286"/>
      <c r="TE509" s="286"/>
      <c r="TF509" s="286"/>
      <c r="TG509" s="286"/>
      <c r="TH509" s="286"/>
      <c r="TI509" s="286"/>
      <c r="TJ509" s="286"/>
      <c r="TK509" s="286"/>
      <c r="TL509" s="286"/>
      <c r="TM509" s="286"/>
      <c r="TN509" s="286"/>
      <c r="TO509" s="286"/>
      <c r="TP509" s="286"/>
      <c r="TQ509" s="286"/>
      <c r="TR509" s="286"/>
      <c r="TS509" s="286"/>
      <c r="TT509" s="286"/>
      <c r="TU509" s="286"/>
      <c r="TV509" s="286"/>
      <c r="TW509" s="286"/>
      <c r="TX509" s="286"/>
      <c r="TY509" s="286"/>
      <c r="TZ509" s="286"/>
      <c r="UA509" s="286"/>
      <c r="UB509" s="286"/>
      <c r="UC509" s="286"/>
      <c r="UD509" s="286"/>
      <c r="UE509" s="286"/>
      <c r="UF509" s="286"/>
      <c r="UG509" s="286"/>
      <c r="UH509" s="286"/>
      <c r="UI509" s="286"/>
      <c r="UJ509" s="286"/>
      <c r="UK509" s="286"/>
      <c r="UL509" s="286"/>
      <c r="UM509" s="286"/>
      <c r="UN509" s="286"/>
      <c r="UO509" s="286"/>
      <c r="UP509" s="286"/>
      <c r="UQ509" s="286"/>
      <c r="UR509" s="286"/>
      <c r="US509" s="286"/>
      <c r="UT509" s="286"/>
      <c r="UU509" s="286"/>
      <c r="UV509" s="286"/>
      <c r="UW509" s="286"/>
      <c r="UX509" s="286"/>
      <c r="UY509" s="286"/>
      <c r="UZ509" s="286"/>
      <c r="VA509" s="286"/>
      <c r="VB509" s="286"/>
      <c r="VC509" s="286"/>
      <c r="VD509" s="286"/>
      <c r="VE509" s="286"/>
      <c r="VF509" s="286"/>
      <c r="VG509" s="286"/>
      <c r="VH509" s="286"/>
      <c r="VI509" s="286"/>
      <c r="VJ509" s="286"/>
      <c r="VK509" s="286"/>
      <c r="VL509" s="286"/>
      <c r="VM509" s="286"/>
      <c r="VN509" s="286"/>
      <c r="VO509" s="286"/>
      <c r="VP509" s="286"/>
      <c r="VQ509" s="286"/>
      <c r="VR509" s="286"/>
      <c r="VS509" s="286"/>
      <c r="VT509" s="286"/>
      <c r="VU509" s="286"/>
      <c r="VV509" s="286"/>
      <c r="VW509" s="286"/>
      <c r="VX509" s="286"/>
      <c r="VY509" s="286"/>
      <c r="VZ509" s="286"/>
      <c r="WA509" s="286"/>
      <c r="WB509" s="286"/>
      <c r="WC509" s="286"/>
    </row>
    <row r="510" spans="1:601" s="285" customFormat="1" ht="105.75" customHeight="1">
      <c r="A510" s="1073"/>
      <c r="B510" s="701"/>
      <c r="C510" s="651"/>
      <c r="D510" s="653"/>
      <c r="E510" s="655"/>
      <c r="F510" s="656"/>
      <c r="G510" s="658"/>
      <c r="H510" s="658"/>
      <c r="I510" s="309" t="s">
        <v>501</v>
      </c>
      <c r="J510" s="309" t="s">
        <v>393</v>
      </c>
      <c r="K510" s="309" t="s">
        <v>1167</v>
      </c>
      <c r="L510" s="309" t="s">
        <v>649</v>
      </c>
      <c r="M510" s="288">
        <v>128200</v>
      </c>
      <c r="N510" s="288">
        <v>128200</v>
      </c>
      <c r="O510" s="288"/>
      <c r="P510" s="289"/>
      <c r="Q510" s="290"/>
      <c r="R510" s="290"/>
      <c r="S510" s="528">
        <v>3</v>
      </c>
      <c r="BA510" s="286"/>
      <c r="BB510" s="286"/>
      <c r="BC510" s="286"/>
      <c r="BD510" s="286"/>
      <c r="BE510" s="286"/>
      <c r="BF510" s="286"/>
      <c r="BG510" s="286"/>
      <c r="BH510" s="286"/>
      <c r="BI510" s="286"/>
      <c r="BJ510" s="286"/>
      <c r="BK510" s="286"/>
      <c r="BL510" s="286"/>
      <c r="BM510" s="286"/>
      <c r="BN510" s="286"/>
      <c r="BO510" s="286"/>
      <c r="BP510" s="286"/>
      <c r="BQ510" s="286"/>
      <c r="BR510" s="286"/>
      <c r="BS510" s="286"/>
      <c r="BT510" s="286"/>
      <c r="BU510" s="286"/>
      <c r="BV510" s="286"/>
      <c r="BW510" s="286"/>
      <c r="BX510" s="286"/>
      <c r="BY510" s="286"/>
      <c r="BZ510" s="286"/>
      <c r="CA510" s="286"/>
      <c r="CB510" s="286"/>
      <c r="CC510" s="286"/>
      <c r="CD510" s="286"/>
      <c r="CE510" s="286"/>
      <c r="CF510" s="286"/>
      <c r="CG510" s="286"/>
      <c r="CH510" s="286"/>
      <c r="CI510" s="286"/>
      <c r="CJ510" s="286"/>
      <c r="CK510" s="286"/>
      <c r="CL510" s="286"/>
      <c r="CM510" s="286"/>
      <c r="CN510" s="286"/>
      <c r="CO510" s="286"/>
      <c r="CP510" s="286"/>
      <c r="CQ510" s="286"/>
      <c r="CR510" s="286"/>
      <c r="CS510" s="286"/>
      <c r="CT510" s="286"/>
      <c r="CU510" s="286"/>
      <c r="CV510" s="286"/>
      <c r="CW510" s="286"/>
      <c r="CX510" s="286"/>
      <c r="CY510" s="286"/>
      <c r="CZ510" s="286"/>
      <c r="DA510" s="286"/>
      <c r="DB510" s="286"/>
      <c r="DC510" s="286"/>
      <c r="DD510" s="286"/>
      <c r="DE510" s="286"/>
      <c r="DF510" s="286"/>
      <c r="DG510" s="286"/>
      <c r="DH510" s="286"/>
      <c r="DI510" s="286"/>
      <c r="DJ510" s="286"/>
      <c r="DK510" s="286"/>
      <c r="DL510" s="286"/>
      <c r="DM510" s="286"/>
      <c r="DN510" s="286"/>
      <c r="DO510" s="286"/>
      <c r="DP510" s="286"/>
      <c r="DQ510" s="286"/>
      <c r="DR510" s="286"/>
      <c r="DS510" s="286"/>
      <c r="DT510" s="286"/>
      <c r="DU510" s="286"/>
      <c r="DV510" s="286"/>
      <c r="DW510" s="286"/>
      <c r="DX510" s="286"/>
      <c r="DY510" s="286"/>
      <c r="DZ510" s="286"/>
      <c r="EA510" s="286"/>
      <c r="EB510" s="286"/>
      <c r="EC510" s="286"/>
      <c r="ED510" s="286"/>
      <c r="EE510" s="286"/>
      <c r="EF510" s="286"/>
      <c r="EG510" s="286"/>
      <c r="EH510" s="286"/>
      <c r="EI510" s="286"/>
      <c r="EJ510" s="286"/>
      <c r="EK510" s="286"/>
      <c r="EL510" s="286"/>
      <c r="EM510" s="286"/>
      <c r="EN510" s="286"/>
      <c r="EO510" s="286"/>
      <c r="EP510" s="286"/>
      <c r="EQ510" s="286"/>
      <c r="ER510" s="286"/>
      <c r="ES510" s="286"/>
      <c r="ET510" s="286"/>
      <c r="EU510" s="286"/>
      <c r="EV510" s="286"/>
      <c r="EW510" s="286"/>
      <c r="EX510" s="286"/>
      <c r="EY510" s="286"/>
      <c r="EZ510" s="286"/>
      <c r="FA510" s="286"/>
      <c r="FB510" s="286"/>
      <c r="FC510" s="286"/>
      <c r="FD510" s="286"/>
      <c r="FE510" s="286"/>
      <c r="FF510" s="286"/>
      <c r="FG510" s="286"/>
      <c r="FH510" s="286"/>
      <c r="FI510" s="286"/>
      <c r="FJ510" s="286"/>
      <c r="FK510" s="286"/>
      <c r="FL510" s="286"/>
      <c r="FM510" s="286"/>
      <c r="FN510" s="286"/>
      <c r="FO510" s="286"/>
      <c r="FP510" s="286"/>
      <c r="FQ510" s="286"/>
      <c r="FR510" s="286"/>
      <c r="FS510" s="286"/>
      <c r="FT510" s="286"/>
      <c r="FU510" s="286"/>
      <c r="FV510" s="286"/>
      <c r="FW510" s="286"/>
      <c r="FX510" s="286"/>
      <c r="FY510" s="286"/>
      <c r="FZ510" s="286"/>
      <c r="GA510" s="286"/>
      <c r="GB510" s="286"/>
      <c r="GC510" s="286"/>
      <c r="GD510" s="286"/>
      <c r="GE510" s="286"/>
      <c r="GF510" s="286"/>
      <c r="GG510" s="286"/>
      <c r="GH510" s="286"/>
      <c r="GI510" s="286"/>
      <c r="GJ510" s="286"/>
      <c r="GK510" s="286"/>
      <c r="GL510" s="286"/>
      <c r="GM510" s="286"/>
      <c r="GN510" s="286"/>
      <c r="GO510" s="286"/>
      <c r="GP510" s="286"/>
      <c r="GQ510" s="286"/>
      <c r="GR510" s="286"/>
      <c r="GS510" s="286"/>
      <c r="GT510" s="286"/>
      <c r="GU510" s="286"/>
      <c r="GV510" s="286"/>
      <c r="GW510" s="286"/>
      <c r="GX510" s="286"/>
      <c r="GY510" s="286"/>
      <c r="GZ510" s="286"/>
      <c r="HA510" s="286"/>
      <c r="HB510" s="286"/>
      <c r="HC510" s="286"/>
      <c r="HD510" s="286"/>
      <c r="HE510" s="286"/>
      <c r="HF510" s="286"/>
      <c r="HG510" s="286"/>
      <c r="HH510" s="286"/>
      <c r="HI510" s="286"/>
      <c r="HJ510" s="286"/>
      <c r="HK510" s="286"/>
      <c r="HL510" s="286"/>
      <c r="HM510" s="286"/>
      <c r="HN510" s="286"/>
      <c r="HO510" s="286"/>
      <c r="HP510" s="286"/>
      <c r="HQ510" s="286"/>
      <c r="HR510" s="286"/>
      <c r="HS510" s="286"/>
      <c r="HT510" s="286"/>
      <c r="HU510" s="286"/>
      <c r="HV510" s="286"/>
      <c r="HW510" s="286"/>
      <c r="HX510" s="286"/>
      <c r="HY510" s="286"/>
      <c r="HZ510" s="286"/>
      <c r="IA510" s="286"/>
      <c r="IB510" s="286"/>
      <c r="IC510" s="286"/>
      <c r="ID510" s="286"/>
      <c r="IE510" s="286"/>
      <c r="IF510" s="286"/>
      <c r="IG510" s="286"/>
      <c r="IH510" s="286"/>
      <c r="II510" s="286"/>
      <c r="IJ510" s="286"/>
      <c r="IK510" s="286"/>
      <c r="IL510" s="286"/>
      <c r="IM510" s="286"/>
      <c r="IN510" s="286"/>
      <c r="IO510" s="286"/>
      <c r="IP510" s="286"/>
      <c r="IQ510" s="286"/>
      <c r="IR510" s="286"/>
      <c r="IS510" s="286"/>
      <c r="IT510" s="286"/>
      <c r="IU510" s="286"/>
      <c r="IV510" s="286"/>
      <c r="IW510" s="286"/>
      <c r="IX510" s="286"/>
      <c r="IY510" s="286"/>
      <c r="IZ510" s="286"/>
      <c r="JA510" s="286"/>
      <c r="JB510" s="286"/>
      <c r="JC510" s="286"/>
      <c r="JD510" s="286"/>
      <c r="JE510" s="286"/>
      <c r="JF510" s="286"/>
      <c r="JG510" s="286"/>
      <c r="JH510" s="286"/>
      <c r="JI510" s="286"/>
      <c r="JJ510" s="286"/>
      <c r="JK510" s="286"/>
      <c r="JL510" s="286"/>
      <c r="JM510" s="286"/>
      <c r="JN510" s="286"/>
      <c r="JO510" s="286"/>
      <c r="JP510" s="286"/>
      <c r="JQ510" s="286"/>
      <c r="JR510" s="286"/>
      <c r="JS510" s="286"/>
      <c r="JT510" s="286"/>
      <c r="JU510" s="286"/>
      <c r="JV510" s="286"/>
      <c r="JW510" s="286"/>
      <c r="JX510" s="286"/>
      <c r="JY510" s="286"/>
      <c r="JZ510" s="286"/>
      <c r="KA510" s="286"/>
      <c r="KB510" s="286"/>
      <c r="KC510" s="286"/>
      <c r="KD510" s="286"/>
      <c r="KE510" s="286"/>
      <c r="KF510" s="286"/>
      <c r="KG510" s="286"/>
      <c r="KH510" s="286"/>
      <c r="KI510" s="286"/>
      <c r="KJ510" s="286"/>
      <c r="KK510" s="286"/>
      <c r="KL510" s="286"/>
      <c r="KM510" s="286"/>
      <c r="KN510" s="286"/>
      <c r="KO510" s="286"/>
      <c r="KP510" s="286"/>
      <c r="KQ510" s="286"/>
      <c r="KR510" s="286"/>
      <c r="KS510" s="286"/>
      <c r="KT510" s="286"/>
      <c r="KU510" s="286"/>
      <c r="KV510" s="286"/>
      <c r="KW510" s="286"/>
      <c r="KX510" s="286"/>
      <c r="KY510" s="286"/>
      <c r="KZ510" s="286"/>
      <c r="LA510" s="286"/>
      <c r="LB510" s="286"/>
      <c r="LC510" s="286"/>
      <c r="LD510" s="286"/>
      <c r="LE510" s="286"/>
      <c r="LF510" s="286"/>
      <c r="LG510" s="286"/>
      <c r="LH510" s="286"/>
      <c r="LI510" s="286"/>
      <c r="LJ510" s="286"/>
      <c r="LK510" s="286"/>
      <c r="LL510" s="286"/>
      <c r="LM510" s="286"/>
      <c r="LN510" s="286"/>
      <c r="LO510" s="286"/>
      <c r="LP510" s="286"/>
      <c r="LQ510" s="286"/>
      <c r="LR510" s="286"/>
      <c r="LS510" s="286"/>
      <c r="LT510" s="286"/>
      <c r="LU510" s="286"/>
      <c r="LV510" s="286"/>
      <c r="LW510" s="286"/>
      <c r="LX510" s="286"/>
      <c r="LY510" s="286"/>
      <c r="LZ510" s="286"/>
      <c r="MA510" s="286"/>
      <c r="MB510" s="286"/>
      <c r="MC510" s="286"/>
      <c r="MD510" s="286"/>
      <c r="ME510" s="286"/>
      <c r="MF510" s="286"/>
      <c r="MG510" s="286"/>
      <c r="MH510" s="286"/>
      <c r="MI510" s="286"/>
      <c r="MJ510" s="286"/>
      <c r="MK510" s="286"/>
      <c r="ML510" s="286"/>
      <c r="MM510" s="286"/>
      <c r="MN510" s="286"/>
      <c r="MO510" s="286"/>
      <c r="MP510" s="286"/>
      <c r="MQ510" s="286"/>
      <c r="MR510" s="286"/>
      <c r="MS510" s="286"/>
      <c r="MT510" s="286"/>
      <c r="MU510" s="286"/>
      <c r="MV510" s="286"/>
      <c r="MW510" s="286"/>
      <c r="MX510" s="286"/>
      <c r="MY510" s="286"/>
      <c r="MZ510" s="286"/>
      <c r="NA510" s="286"/>
      <c r="NB510" s="286"/>
      <c r="NC510" s="286"/>
      <c r="ND510" s="286"/>
      <c r="NE510" s="286"/>
      <c r="NF510" s="286"/>
      <c r="NG510" s="286"/>
      <c r="NH510" s="286"/>
      <c r="NI510" s="286"/>
      <c r="NJ510" s="286"/>
      <c r="NK510" s="286"/>
      <c r="NL510" s="286"/>
      <c r="NM510" s="286"/>
      <c r="NN510" s="286"/>
      <c r="NO510" s="286"/>
      <c r="NP510" s="286"/>
      <c r="NQ510" s="286"/>
      <c r="NR510" s="286"/>
      <c r="NS510" s="286"/>
      <c r="NT510" s="286"/>
      <c r="NU510" s="286"/>
      <c r="NV510" s="286"/>
      <c r="NW510" s="286"/>
      <c r="NX510" s="286"/>
      <c r="NY510" s="286"/>
      <c r="NZ510" s="286"/>
      <c r="OA510" s="286"/>
      <c r="OB510" s="286"/>
      <c r="OC510" s="286"/>
      <c r="OD510" s="286"/>
      <c r="OE510" s="286"/>
      <c r="OF510" s="286"/>
      <c r="OG510" s="286"/>
      <c r="OH510" s="286"/>
      <c r="OI510" s="286"/>
      <c r="OJ510" s="286"/>
      <c r="OK510" s="286"/>
      <c r="OL510" s="286"/>
      <c r="OM510" s="286"/>
      <c r="ON510" s="286"/>
      <c r="OO510" s="286"/>
      <c r="OP510" s="286"/>
      <c r="OQ510" s="286"/>
      <c r="OR510" s="286"/>
      <c r="OS510" s="286"/>
      <c r="OT510" s="286"/>
      <c r="OU510" s="286"/>
      <c r="OV510" s="286"/>
      <c r="OW510" s="286"/>
      <c r="OX510" s="286"/>
      <c r="OY510" s="286"/>
      <c r="OZ510" s="286"/>
      <c r="PA510" s="286"/>
      <c r="PB510" s="286"/>
      <c r="PC510" s="286"/>
      <c r="PD510" s="286"/>
      <c r="PE510" s="286"/>
      <c r="PF510" s="286"/>
      <c r="PG510" s="286"/>
      <c r="PH510" s="286"/>
      <c r="PI510" s="286"/>
      <c r="PJ510" s="286"/>
      <c r="PK510" s="286"/>
      <c r="PL510" s="286"/>
      <c r="PM510" s="286"/>
      <c r="PN510" s="286"/>
      <c r="PO510" s="286"/>
      <c r="PP510" s="286"/>
      <c r="PQ510" s="286"/>
      <c r="PR510" s="286"/>
      <c r="PS510" s="286"/>
      <c r="PT510" s="286"/>
      <c r="PU510" s="286"/>
      <c r="PV510" s="286"/>
      <c r="PW510" s="286"/>
      <c r="PX510" s="286"/>
      <c r="PY510" s="286"/>
      <c r="PZ510" s="286"/>
      <c r="QA510" s="286"/>
      <c r="QB510" s="286"/>
      <c r="QC510" s="286"/>
      <c r="QD510" s="286"/>
      <c r="QE510" s="286"/>
      <c r="QF510" s="286"/>
      <c r="QG510" s="286"/>
      <c r="QH510" s="286"/>
      <c r="QI510" s="286"/>
      <c r="QJ510" s="286"/>
      <c r="QK510" s="286"/>
      <c r="QL510" s="286"/>
      <c r="QM510" s="286"/>
      <c r="QN510" s="286"/>
      <c r="QO510" s="286"/>
      <c r="QP510" s="286"/>
      <c r="QQ510" s="286"/>
      <c r="QR510" s="286"/>
      <c r="QS510" s="286"/>
      <c r="QT510" s="286"/>
      <c r="QU510" s="286"/>
      <c r="QV510" s="286"/>
      <c r="QW510" s="286"/>
      <c r="QX510" s="286"/>
      <c r="QY510" s="286"/>
      <c r="QZ510" s="286"/>
      <c r="RA510" s="286"/>
      <c r="RB510" s="286"/>
      <c r="RC510" s="286"/>
      <c r="RD510" s="286"/>
      <c r="RE510" s="286"/>
      <c r="RF510" s="286"/>
      <c r="RG510" s="286"/>
      <c r="RH510" s="286"/>
      <c r="RI510" s="286"/>
      <c r="RJ510" s="286"/>
      <c r="RK510" s="286"/>
      <c r="RL510" s="286"/>
      <c r="RM510" s="286"/>
      <c r="RN510" s="286"/>
      <c r="RO510" s="286"/>
      <c r="RP510" s="286"/>
      <c r="RQ510" s="286"/>
      <c r="RR510" s="286"/>
      <c r="RS510" s="286"/>
      <c r="RT510" s="286"/>
      <c r="RU510" s="286"/>
      <c r="RV510" s="286"/>
      <c r="RW510" s="286"/>
      <c r="RX510" s="286"/>
      <c r="RY510" s="286"/>
      <c r="RZ510" s="286"/>
      <c r="SA510" s="286"/>
      <c r="SB510" s="286"/>
      <c r="SC510" s="286"/>
      <c r="SD510" s="286"/>
      <c r="SE510" s="286"/>
      <c r="SF510" s="286"/>
      <c r="SG510" s="286"/>
      <c r="SH510" s="286"/>
      <c r="SI510" s="286"/>
      <c r="SJ510" s="286"/>
      <c r="SK510" s="286"/>
      <c r="SL510" s="286"/>
      <c r="SM510" s="286"/>
      <c r="SN510" s="286"/>
      <c r="SO510" s="286"/>
      <c r="SP510" s="286"/>
      <c r="SQ510" s="286"/>
      <c r="SR510" s="286"/>
      <c r="SS510" s="286"/>
      <c r="ST510" s="286"/>
      <c r="SU510" s="286"/>
      <c r="SV510" s="286"/>
      <c r="SW510" s="286"/>
      <c r="SX510" s="286"/>
      <c r="SY510" s="286"/>
      <c r="SZ510" s="286"/>
      <c r="TA510" s="286"/>
      <c r="TB510" s="286"/>
      <c r="TC510" s="286"/>
      <c r="TD510" s="286"/>
      <c r="TE510" s="286"/>
      <c r="TF510" s="286"/>
      <c r="TG510" s="286"/>
      <c r="TH510" s="286"/>
      <c r="TI510" s="286"/>
      <c r="TJ510" s="286"/>
      <c r="TK510" s="286"/>
      <c r="TL510" s="286"/>
      <c r="TM510" s="286"/>
      <c r="TN510" s="286"/>
      <c r="TO510" s="286"/>
      <c r="TP510" s="286"/>
      <c r="TQ510" s="286"/>
      <c r="TR510" s="286"/>
      <c r="TS510" s="286"/>
      <c r="TT510" s="286"/>
      <c r="TU510" s="286"/>
      <c r="TV510" s="286"/>
      <c r="TW510" s="286"/>
      <c r="TX510" s="286"/>
      <c r="TY510" s="286"/>
      <c r="TZ510" s="286"/>
      <c r="UA510" s="286"/>
      <c r="UB510" s="286"/>
      <c r="UC510" s="286"/>
      <c r="UD510" s="286"/>
      <c r="UE510" s="286"/>
      <c r="UF510" s="286"/>
      <c r="UG510" s="286"/>
      <c r="UH510" s="286"/>
      <c r="UI510" s="286"/>
      <c r="UJ510" s="286"/>
      <c r="UK510" s="286"/>
      <c r="UL510" s="286"/>
      <c r="UM510" s="286"/>
      <c r="UN510" s="286"/>
      <c r="UO510" s="286"/>
      <c r="UP510" s="286"/>
      <c r="UQ510" s="286"/>
      <c r="UR510" s="286"/>
      <c r="US510" s="286"/>
      <c r="UT510" s="286"/>
      <c r="UU510" s="286"/>
      <c r="UV510" s="286"/>
      <c r="UW510" s="286"/>
      <c r="UX510" s="286"/>
      <c r="UY510" s="286"/>
      <c r="UZ510" s="286"/>
      <c r="VA510" s="286"/>
      <c r="VB510" s="286"/>
      <c r="VC510" s="286"/>
      <c r="VD510" s="286"/>
      <c r="VE510" s="286"/>
      <c r="VF510" s="286"/>
      <c r="VG510" s="286"/>
      <c r="VH510" s="286"/>
      <c r="VI510" s="286"/>
      <c r="VJ510" s="286"/>
      <c r="VK510" s="286"/>
      <c r="VL510" s="286"/>
      <c r="VM510" s="286"/>
      <c r="VN510" s="286"/>
      <c r="VO510" s="286"/>
      <c r="VP510" s="286"/>
      <c r="VQ510" s="286"/>
      <c r="VR510" s="286"/>
      <c r="VS510" s="286"/>
      <c r="VT510" s="286"/>
      <c r="VU510" s="286"/>
      <c r="VV510" s="286"/>
      <c r="VW510" s="286"/>
      <c r="VX510" s="286"/>
      <c r="VY510" s="286"/>
      <c r="VZ510" s="286"/>
      <c r="WA510" s="286"/>
      <c r="WB510" s="286"/>
      <c r="WC510" s="286"/>
    </row>
    <row r="511" spans="1:601" s="285" customFormat="1" ht="72" customHeight="1">
      <c r="A511" s="1073"/>
      <c r="B511" s="666" t="s">
        <v>1168</v>
      </c>
      <c r="C511" s="650" t="s">
        <v>1169</v>
      </c>
      <c r="D511" s="652" t="s">
        <v>1170</v>
      </c>
      <c r="E511" s="654" t="s">
        <v>1171</v>
      </c>
      <c r="F511" s="646" t="s">
        <v>60</v>
      </c>
      <c r="G511" s="657">
        <v>43466</v>
      </c>
      <c r="H511" s="657" t="s">
        <v>31</v>
      </c>
      <c r="I511" s="381" t="s">
        <v>501</v>
      </c>
      <c r="J511" s="381" t="s">
        <v>393</v>
      </c>
      <c r="K511" s="381" t="s">
        <v>1172</v>
      </c>
      <c r="L511" s="381" t="s">
        <v>35</v>
      </c>
      <c r="M511" s="284">
        <f t="shared" ref="M511:R511" si="45">M512</f>
        <v>0</v>
      </c>
      <c r="N511" s="284">
        <f t="shared" si="45"/>
        <v>0</v>
      </c>
      <c r="O511" s="284">
        <f t="shared" si="45"/>
        <v>946000</v>
      </c>
      <c r="P511" s="284">
        <f t="shared" si="45"/>
        <v>946000</v>
      </c>
      <c r="Q511" s="284">
        <f t="shared" si="45"/>
        <v>946000</v>
      </c>
      <c r="R511" s="284">
        <f t="shared" si="45"/>
        <v>946000</v>
      </c>
      <c r="S511" s="535"/>
      <c r="BA511" s="286"/>
      <c r="BB511" s="286"/>
      <c r="BC511" s="286"/>
      <c r="BD511" s="286"/>
      <c r="BE511" s="286"/>
      <c r="BF511" s="286"/>
      <c r="BG511" s="286"/>
      <c r="BH511" s="286"/>
      <c r="BI511" s="286"/>
      <c r="BJ511" s="286"/>
      <c r="BK511" s="286"/>
      <c r="BL511" s="286"/>
      <c r="BM511" s="286"/>
      <c r="BN511" s="286"/>
      <c r="BO511" s="286"/>
      <c r="BP511" s="286"/>
      <c r="BQ511" s="286"/>
      <c r="BR511" s="286"/>
      <c r="BS511" s="286"/>
      <c r="BT511" s="286"/>
      <c r="BU511" s="286"/>
      <c r="BV511" s="286"/>
      <c r="BW511" s="286"/>
      <c r="BX511" s="286"/>
      <c r="BY511" s="286"/>
      <c r="BZ511" s="286"/>
      <c r="CA511" s="286"/>
      <c r="CB511" s="286"/>
      <c r="CC511" s="286"/>
      <c r="CD511" s="286"/>
      <c r="CE511" s="286"/>
      <c r="CF511" s="286"/>
      <c r="CG511" s="286"/>
      <c r="CH511" s="286"/>
      <c r="CI511" s="286"/>
      <c r="CJ511" s="286"/>
      <c r="CK511" s="286"/>
      <c r="CL511" s="286"/>
      <c r="CM511" s="286"/>
      <c r="CN511" s="286"/>
      <c r="CO511" s="286"/>
      <c r="CP511" s="286"/>
      <c r="CQ511" s="286"/>
      <c r="CR511" s="286"/>
      <c r="CS511" s="286"/>
      <c r="CT511" s="286"/>
      <c r="CU511" s="286"/>
      <c r="CV511" s="286"/>
      <c r="CW511" s="286"/>
      <c r="CX511" s="286"/>
      <c r="CY511" s="286"/>
      <c r="CZ511" s="286"/>
      <c r="DA511" s="286"/>
      <c r="DB511" s="286"/>
      <c r="DC511" s="286"/>
      <c r="DD511" s="286"/>
      <c r="DE511" s="286"/>
      <c r="DF511" s="286"/>
      <c r="DG511" s="286"/>
      <c r="DH511" s="286"/>
      <c r="DI511" s="286"/>
      <c r="DJ511" s="286"/>
      <c r="DK511" s="286"/>
      <c r="DL511" s="286"/>
      <c r="DM511" s="286"/>
      <c r="DN511" s="286"/>
      <c r="DO511" s="286"/>
      <c r="DP511" s="286"/>
      <c r="DQ511" s="286"/>
      <c r="DR511" s="286"/>
      <c r="DS511" s="286"/>
      <c r="DT511" s="286"/>
      <c r="DU511" s="286"/>
      <c r="DV511" s="286"/>
      <c r="DW511" s="286"/>
      <c r="DX511" s="286"/>
      <c r="DY511" s="286"/>
      <c r="DZ511" s="286"/>
      <c r="EA511" s="286"/>
      <c r="EB511" s="286"/>
      <c r="EC511" s="286"/>
      <c r="ED511" s="286"/>
      <c r="EE511" s="286"/>
      <c r="EF511" s="286"/>
      <c r="EG511" s="286"/>
      <c r="EH511" s="286"/>
      <c r="EI511" s="286"/>
      <c r="EJ511" s="286"/>
      <c r="EK511" s="286"/>
      <c r="EL511" s="286"/>
      <c r="EM511" s="286"/>
      <c r="EN511" s="286"/>
      <c r="EO511" s="286"/>
      <c r="EP511" s="286"/>
      <c r="EQ511" s="286"/>
      <c r="ER511" s="286"/>
      <c r="ES511" s="286"/>
      <c r="ET511" s="286"/>
      <c r="EU511" s="286"/>
      <c r="EV511" s="286"/>
      <c r="EW511" s="286"/>
      <c r="EX511" s="286"/>
      <c r="EY511" s="286"/>
      <c r="EZ511" s="286"/>
      <c r="FA511" s="286"/>
      <c r="FB511" s="286"/>
      <c r="FC511" s="286"/>
      <c r="FD511" s="286"/>
      <c r="FE511" s="286"/>
      <c r="FF511" s="286"/>
      <c r="FG511" s="286"/>
      <c r="FH511" s="286"/>
      <c r="FI511" s="286"/>
      <c r="FJ511" s="286"/>
      <c r="FK511" s="286"/>
      <c r="FL511" s="286"/>
      <c r="FM511" s="286"/>
      <c r="FN511" s="286"/>
      <c r="FO511" s="286"/>
      <c r="FP511" s="286"/>
      <c r="FQ511" s="286"/>
      <c r="FR511" s="286"/>
      <c r="FS511" s="286"/>
      <c r="FT511" s="286"/>
      <c r="FU511" s="286"/>
      <c r="FV511" s="286"/>
      <c r="FW511" s="286"/>
      <c r="FX511" s="286"/>
      <c r="FY511" s="286"/>
      <c r="FZ511" s="286"/>
      <c r="GA511" s="286"/>
      <c r="GB511" s="286"/>
      <c r="GC511" s="286"/>
      <c r="GD511" s="286"/>
      <c r="GE511" s="286"/>
      <c r="GF511" s="286"/>
      <c r="GG511" s="286"/>
      <c r="GH511" s="286"/>
      <c r="GI511" s="286"/>
      <c r="GJ511" s="286"/>
      <c r="GK511" s="286"/>
      <c r="GL511" s="286"/>
      <c r="GM511" s="286"/>
      <c r="GN511" s="286"/>
      <c r="GO511" s="286"/>
      <c r="GP511" s="286"/>
      <c r="GQ511" s="286"/>
      <c r="GR511" s="286"/>
      <c r="GS511" s="286"/>
      <c r="GT511" s="286"/>
      <c r="GU511" s="286"/>
      <c r="GV511" s="286"/>
      <c r="GW511" s="286"/>
      <c r="GX511" s="286"/>
      <c r="GY511" s="286"/>
      <c r="GZ511" s="286"/>
      <c r="HA511" s="286"/>
      <c r="HB511" s="286"/>
      <c r="HC511" s="286"/>
      <c r="HD511" s="286"/>
      <c r="HE511" s="286"/>
      <c r="HF511" s="286"/>
      <c r="HG511" s="286"/>
      <c r="HH511" s="286"/>
      <c r="HI511" s="286"/>
      <c r="HJ511" s="286"/>
      <c r="HK511" s="286"/>
      <c r="HL511" s="286"/>
      <c r="HM511" s="286"/>
      <c r="HN511" s="286"/>
      <c r="HO511" s="286"/>
      <c r="HP511" s="286"/>
      <c r="HQ511" s="286"/>
      <c r="HR511" s="286"/>
      <c r="HS511" s="286"/>
      <c r="HT511" s="286"/>
      <c r="HU511" s="286"/>
      <c r="HV511" s="286"/>
      <c r="HW511" s="286"/>
      <c r="HX511" s="286"/>
      <c r="HY511" s="286"/>
      <c r="HZ511" s="286"/>
      <c r="IA511" s="286"/>
      <c r="IB511" s="286"/>
      <c r="IC511" s="286"/>
      <c r="ID511" s="286"/>
      <c r="IE511" s="286"/>
      <c r="IF511" s="286"/>
      <c r="IG511" s="286"/>
      <c r="IH511" s="286"/>
      <c r="II511" s="286"/>
      <c r="IJ511" s="286"/>
      <c r="IK511" s="286"/>
      <c r="IL511" s="286"/>
      <c r="IM511" s="286"/>
      <c r="IN511" s="286"/>
      <c r="IO511" s="286"/>
      <c r="IP511" s="286"/>
      <c r="IQ511" s="286"/>
      <c r="IR511" s="286"/>
      <c r="IS511" s="286"/>
      <c r="IT511" s="286"/>
      <c r="IU511" s="286"/>
      <c r="IV511" s="286"/>
      <c r="IW511" s="286"/>
      <c r="IX511" s="286"/>
      <c r="IY511" s="286"/>
      <c r="IZ511" s="286"/>
      <c r="JA511" s="286"/>
      <c r="JB511" s="286"/>
      <c r="JC511" s="286"/>
      <c r="JD511" s="286"/>
      <c r="JE511" s="286"/>
      <c r="JF511" s="286"/>
      <c r="JG511" s="286"/>
      <c r="JH511" s="286"/>
      <c r="JI511" s="286"/>
      <c r="JJ511" s="286"/>
      <c r="JK511" s="286"/>
      <c r="JL511" s="286"/>
      <c r="JM511" s="286"/>
      <c r="JN511" s="286"/>
      <c r="JO511" s="286"/>
      <c r="JP511" s="286"/>
      <c r="JQ511" s="286"/>
      <c r="JR511" s="286"/>
      <c r="JS511" s="286"/>
      <c r="JT511" s="286"/>
      <c r="JU511" s="286"/>
      <c r="JV511" s="286"/>
      <c r="JW511" s="286"/>
      <c r="JX511" s="286"/>
      <c r="JY511" s="286"/>
      <c r="JZ511" s="286"/>
      <c r="KA511" s="286"/>
      <c r="KB511" s="286"/>
      <c r="KC511" s="286"/>
      <c r="KD511" s="286"/>
      <c r="KE511" s="286"/>
      <c r="KF511" s="286"/>
      <c r="KG511" s="286"/>
      <c r="KH511" s="286"/>
      <c r="KI511" s="286"/>
      <c r="KJ511" s="286"/>
      <c r="KK511" s="286"/>
      <c r="KL511" s="286"/>
      <c r="KM511" s="286"/>
      <c r="KN511" s="286"/>
      <c r="KO511" s="286"/>
      <c r="KP511" s="286"/>
      <c r="KQ511" s="286"/>
      <c r="KR511" s="286"/>
      <c r="KS511" s="286"/>
      <c r="KT511" s="286"/>
      <c r="KU511" s="286"/>
      <c r="KV511" s="286"/>
      <c r="KW511" s="286"/>
      <c r="KX511" s="286"/>
      <c r="KY511" s="286"/>
      <c r="KZ511" s="286"/>
      <c r="LA511" s="286"/>
      <c r="LB511" s="286"/>
      <c r="LC511" s="286"/>
      <c r="LD511" s="286"/>
      <c r="LE511" s="286"/>
      <c r="LF511" s="286"/>
      <c r="LG511" s="286"/>
      <c r="LH511" s="286"/>
      <c r="LI511" s="286"/>
      <c r="LJ511" s="286"/>
      <c r="LK511" s="286"/>
      <c r="LL511" s="286"/>
      <c r="LM511" s="286"/>
      <c r="LN511" s="286"/>
      <c r="LO511" s="286"/>
      <c r="LP511" s="286"/>
      <c r="LQ511" s="286"/>
      <c r="LR511" s="286"/>
      <c r="LS511" s="286"/>
      <c r="LT511" s="286"/>
      <c r="LU511" s="286"/>
      <c r="LV511" s="286"/>
      <c r="LW511" s="286"/>
      <c r="LX511" s="286"/>
      <c r="LY511" s="286"/>
      <c r="LZ511" s="286"/>
      <c r="MA511" s="286"/>
      <c r="MB511" s="286"/>
      <c r="MC511" s="286"/>
      <c r="MD511" s="286"/>
      <c r="ME511" s="286"/>
      <c r="MF511" s="286"/>
      <c r="MG511" s="286"/>
      <c r="MH511" s="286"/>
      <c r="MI511" s="286"/>
      <c r="MJ511" s="286"/>
      <c r="MK511" s="286"/>
      <c r="ML511" s="286"/>
      <c r="MM511" s="286"/>
      <c r="MN511" s="286"/>
      <c r="MO511" s="286"/>
      <c r="MP511" s="286"/>
      <c r="MQ511" s="286"/>
      <c r="MR511" s="286"/>
      <c r="MS511" s="286"/>
      <c r="MT511" s="286"/>
      <c r="MU511" s="286"/>
      <c r="MV511" s="286"/>
      <c r="MW511" s="286"/>
      <c r="MX511" s="286"/>
      <c r="MY511" s="286"/>
      <c r="MZ511" s="286"/>
      <c r="NA511" s="286"/>
      <c r="NB511" s="286"/>
      <c r="NC511" s="286"/>
      <c r="ND511" s="286"/>
      <c r="NE511" s="286"/>
      <c r="NF511" s="286"/>
      <c r="NG511" s="286"/>
      <c r="NH511" s="286"/>
      <c r="NI511" s="286"/>
      <c r="NJ511" s="286"/>
      <c r="NK511" s="286"/>
      <c r="NL511" s="286"/>
      <c r="NM511" s="286"/>
      <c r="NN511" s="286"/>
      <c r="NO511" s="286"/>
      <c r="NP511" s="286"/>
      <c r="NQ511" s="286"/>
      <c r="NR511" s="286"/>
      <c r="NS511" s="286"/>
      <c r="NT511" s="286"/>
      <c r="NU511" s="286"/>
      <c r="NV511" s="286"/>
      <c r="NW511" s="286"/>
      <c r="NX511" s="286"/>
      <c r="NY511" s="286"/>
      <c r="NZ511" s="286"/>
      <c r="OA511" s="286"/>
      <c r="OB511" s="286"/>
      <c r="OC511" s="286"/>
      <c r="OD511" s="286"/>
      <c r="OE511" s="286"/>
      <c r="OF511" s="286"/>
      <c r="OG511" s="286"/>
      <c r="OH511" s="286"/>
      <c r="OI511" s="286"/>
      <c r="OJ511" s="286"/>
      <c r="OK511" s="286"/>
      <c r="OL511" s="286"/>
      <c r="OM511" s="286"/>
      <c r="ON511" s="286"/>
      <c r="OO511" s="286"/>
      <c r="OP511" s="286"/>
      <c r="OQ511" s="286"/>
      <c r="OR511" s="286"/>
      <c r="OS511" s="286"/>
      <c r="OT511" s="286"/>
      <c r="OU511" s="286"/>
      <c r="OV511" s="286"/>
      <c r="OW511" s="286"/>
      <c r="OX511" s="286"/>
      <c r="OY511" s="286"/>
      <c r="OZ511" s="286"/>
      <c r="PA511" s="286"/>
      <c r="PB511" s="286"/>
      <c r="PC511" s="286"/>
      <c r="PD511" s="286"/>
      <c r="PE511" s="286"/>
      <c r="PF511" s="286"/>
      <c r="PG511" s="286"/>
      <c r="PH511" s="286"/>
      <c r="PI511" s="286"/>
      <c r="PJ511" s="286"/>
      <c r="PK511" s="286"/>
      <c r="PL511" s="286"/>
      <c r="PM511" s="286"/>
      <c r="PN511" s="286"/>
      <c r="PO511" s="286"/>
      <c r="PP511" s="286"/>
      <c r="PQ511" s="286"/>
      <c r="PR511" s="286"/>
      <c r="PS511" s="286"/>
      <c r="PT511" s="286"/>
      <c r="PU511" s="286"/>
      <c r="PV511" s="286"/>
      <c r="PW511" s="286"/>
      <c r="PX511" s="286"/>
      <c r="PY511" s="286"/>
      <c r="PZ511" s="286"/>
      <c r="QA511" s="286"/>
      <c r="QB511" s="286"/>
      <c r="QC511" s="286"/>
      <c r="QD511" s="286"/>
      <c r="QE511" s="286"/>
      <c r="QF511" s="286"/>
      <c r="QG511" s="286"/>
      <c r="QH511" s="286"/>
      <c r="QI511" s="286"/>
      <c r="QJ511" s="286"/>
      <c r="QK511" s="286"/>
      <c r="QL511" s="286"/>
      <c r="QM511" s="286"/>
      <c r="QN511" s="286"/>
      <c r="QO511" s="286"/>
      <c r="QP511" s="286"/>
      <c r="QQ511" s="286"/>
      <c r="QR511" s="286"/>
      <c r="QS511" s="286"/>
      <c r="QT511" s="286"/>
      <c r="QU511" s="286"/>
      <c r="QV511" s="286"/>
      <c r="QW511" s="286"/>
      <c r="QX511" s="286"/>
      <c r="QY511" s="286"/>
      <c r="QZ511" s="286"/>
      <c r="RA511" s="286"/>
      <c r="RB511" s="286"/>
      <c r="RC511" s="286"/>
      <c r="RD511" s="286"/>
      <c r="RE511" s="286"/>
      <c r="RF511" s="286"/>
      <c r="RG511" s="286"/>
      <c r="RH511" s="286"/>
      <c r="RI511" s="286"/>
      <c r="RJ511" s="286"/>
      <c r="RK511" s="286"/>
      <c r="RL511" s="286"/>
      <c r="RM511" s="286"/>
      <c r="RN511" s="286"/>
      <c r="RO511" s="286"/>
      <c r="RP511" s="286"/>
      <c r="RQ511" s="286"/>
      <c r="RR511" s="286"/>
      <c r="RS511" s="286"/>
      <c r="RT511" s="286"/>
      <c r="RU511" s="286"/>
      <c r="RV511" s="286"/>
      <c r="RW511" s="286"/>
      <c r="RX511" s="286"/>
      <c r="RY511" s="286"/>
      <c r="RZ511" s="286"/>
      <c r="SA511" s="286"/>
      <c r="SB511" s="286"/>
      <c r="SC511" s="286"/>
      <c r="SD511" s="286"/>
      <c r="SE511" s="286"/>
      <c r="SF511" s="286"/>
      <c r="SG511" s="286"/>
      <c r="SH511" s="286"/>
      <c r="SI511" s="286"/>
      <c r="SJ511" s="286"/>
      <c r="SK511" s="286"/>
      <c r="SL511" s="286"/>
      <c r="SM511" s="286"/>
      <c r="SN511" s="286"/>
      <c r="SO511" s="286"/>
      <c r="SP511" s="286"/>
      <c r="SQ511" s="286"/>
      <c r="SR511" s="286"/>
      <c r="SS511" s="286"/>
      <c r="ST511" s="286"/>
      <c r="SU511" s="286"/>
      <c r="SV511" s="286"/>
      <c r="SW511" s="286"/>
      <c r="SX511" s="286"/>
      <c r="SY511" s="286"/>
      <c r="SZ511" s="286"/>
      <c r="TA511" s="286"/>
      <c r="TB511" s="286"/>
      <c r="TC511" s="286"/>
      <c r="TD511" s="286"/>
      <c r="TE511" s="286"/>
      <c r="TF511" s="286"/>
      <c r="TG511" s="286"/>
      <c r="TH511" s="286"/>
      <c r="TI511" s="286"/>
      <c r="TJ511" s="286"/>
      <c r="TK511" s="286"/>
      <c r="TL511" s="286"/>
      <c r="TM511" s="286"/>
      <c r="TN511" s="286"/>
      <c r="TO511" s="286"/>
      <c r="TP511" s="286"/>
      <c r="TQ511" s="286"/>
      <c r="TR511" s="286"/>
      <c r="TS511" s="286"/>
      <c r="TT511" s="286"/>
      <c r="TU511" s="286"/>
      <c r="TV511" s="286"/>
      <c r="TW511" s="286"/>
      <c r="TX511" s="286"/>
      <c r="TY511" s="286"/>
      <c r="TZ511" s="286"/>
      <c r="UA511" s="286"/>
      <c r="UB511" s="286"/>
      <c r="UC511" s="286"/>
      <c r="UD511" s="286"/>
      <c r="UE511" s="286"/>
      <c r="UF511" s="286"/>
      <c r="UG511" s="286"/>
      <c r="UH511" s="286"/>
      <c r="UI511" s="286"/>
      <c r="UJ511" s="286"/>
      <c r="UK511" s="286"/>
      <c r="UL511" s="286"/>
      <c r="UM511" s="286"/>
      <c r="UN511" s="286"/>
      <c r="UO511" s="286"/>
      <c r="UP511" s="286"/>
      <c r="UQ511" s="286"/>
      <c r="UR511" s="286"/>
      <c r="US511" s="286"/>
      <c r="UT511" s="286"/>
      <c r="UU511" s="286"/>
      <c r="UV511" s="286"/>
      <c r="UW511" s="286"/>
      <c r="UX511" s="286"/>
      <c r="UY511" s="286"/>
      <c r="UZ511" s="286"/>
      <c r="VA511" s="286"/>
      <c r="VB511" s="286"/>
      <c r="VC511" s="286"/>
      <c r="VD511" s="286"/>
      <c r="VE511" s="286"/>
      <c r="VF511" s="286"/>
      <c r="VG511" s="286"/>
      <c r="VH511" s="286"/>
      <c r="VI511" s="286"/>
      <c r="VJ511" s="286"/>
      <c r="VK511" s="286"/>
      <c r="VL511" s="286"/>
      <c r="VM511" s="286"/>
      <c r="VN511" s="286"/>
      <c r="VO511" s="286"/>
      <c r="VP511" s="286"/>
      <c r="VQ511" s="286"/>
      <c r="VR511" s="286"/>
      <c r="VS511" s="286"/>
      <c r="VT511" s="286"/>
      <c r="VU511" s="286"/>
      <c r="VV511" s="286"/>
      <c r="VW511" s="286"/>
      <c r="VX511" s="286"/>
      <c r="VY511" s="286"/>
      <c r="VZ511" s="286"/>
      <c r="WA511" s="286"/>
      <c r="WB511" s="286"/>
      <c r="WC511" s="286"/>
    </row>
    <row r="512" spans="1:601" s="285" customFormat="1" ht="92.25" customHeight="1">
      <c r="A512" s="1073"/>
      <c r="B512" s="701"/>
      <c r="C512" s="651"/>
      <c r="D512" s="653"/>
      <c r="E512" s="655"/>
      <c r="F512" s="656"/>
      <c r="G512" s="658"/>
      <c r="H512" s="658"/>
      <c r="I512" s="309" t="s">
        <v>501</v>
      </c>
      <c r="J512" s="309" t="s">
        <v>393</v>
      </c>
      <c r="K512" s="309" t="s">
        <v>1172</v>
      </c>
      <c r="L512" s="309" t="s">
        <v>649</v>
      </c>
      <c r="M512" s="288"/>
      <c r="N512" s="288"/>
      <c r="O512" s="288">
        <v>946000</v>
      </c>
      <c r="P512" s="289">
        <v>946000</v>
      </c>
      <c r="Q512" s="290">
        <v>946000</v>
      </c>
      <c r="R512" s="290">
        <v>946000</v>
      </c>
      <c r="S512" s="528">
        <v>3</v>
      </c>
      <c r="BA512" s="286"/>
      <c r="BB512" s="286"/>
      <c r="BC512" s="286"/>
      <c r="BD512" s="286"/>
      <c r="BE512" s="286"/>
      <c r="BF512" s="286"/>
      <c r="BG512" s="286"/>
      <c r="BH512" s="286"/>
      <c r="BI512" s="286"/>
      <c r="BJ512" s="286"/>
      <c r="BK512" s="286"/>
      <c r="BL512" s="286"/>
      <c r="BM512" s="286"/>
      <c r="BN512" s="286"/>
      <c r="BO512" s="286"/>
      <c r="BP512" s="286"/>
      <c r="BQ512" s="286"/>
      <c r="BR512" s="286"/>
      <c r="BS512" s="286"/>
      <c r="BT512" s="286"/>
      <c r="BU512" s="286"/>
      <c r="BV512" s="286"/>
      <c r="BW512" s="286"/>
      <c r="BX512" s="286"/>
      <c r="BY512" s="286"/>
      <c r="BZ512" s="286"/>
      <c r="CA512" s="286"/>
      <c r="CB512" s="286"/>
      <c r="CC512" s="286"/>
      <c r="CD512" s="286"/>
      <c r="CE512" s="286"/>
      <c r="CF512" s="286"/>
      <c r="CG512" s="286"/>
      <c r="CH512" s="286"/>
      <c r="CI512" s="286"/>
      <c r="CJ512" s="286"/>
      <c r="CK512" s="286"/>
      <c r="CL512" s="286"/>
      <c r="CM512" s="286"/>
      <c r="CN512" s="286"/>
      <c r="CO512" s="286"/>
      <c r="CP512" s="286"/>
      <c r="CQ512" s="286"/>
      <c r="CR512" s="286"/>
      <c r="CS512" s="286"/>
      <c r="CT512" s="286"/>
      <c r="CU512" s="286"/>
      <c r="CV512" s="286"/>
      <c r="CW512" s="286"/>
      <c r="CX512" s="286"/>
      <c r="CY512" s="286"/>
      <c r="CZ512" s="286"/>
      <c r="DA512" s="286"/>
      <c r="DB512" s="286"/>
      <c r="DC512" s="286"/>
      <c r="DD512" s="286"/>
      <c r="DE512" s="286"/>
      <c r="DF512" s="286"/>
      <c r="DG512" s="286"/>
      <c r="DH512" s="286"/>
      <c r="DI512" s="286"/>
      <c r="DJ512" s="286"/>
      <c r="DK512" s="286"/>
      <c r="DL512" s="286"/>
      <c r="DM512" s="286"/>
      <c r="DN512" s="286"/>
      <c r="DO512" s="286"/>
      <c r="DP512" s="286"/>
      <c r="DQ512" s="286"/>
      <c r="DR512" s="286"/>
      <c r="DS512" s="286"/>
      <c r="DT512" s="286"/>
      <c r="DU512" s="286"/>
      <c r="DV512" s="286"/>
      <c r="DW512" s="286"/>
      <c r="DX512" s="286"/>
      <c r="DY512" s="286"/>
      <c r="DZ512" s="286"/>
      <c r="EA512" s="286"/>
      <c r="EB512" s="286"/>
      <c r="EC512" s="286"/>
      <c r="ED512" s="286"/>
      <c r="EE512" s="286"/>
      <c r="EF512" s="286"/>
      <c r="EG512" s="286"/>
      <c r="EH512" s="286"/>
      <c r="EI512" s="286"/>
      <c r="EJ512" s="286"/>
      <c r="EK512" s="286"/>
      <c r="EL512" s="286"/>
      <c r="EM512" s="286"/>
      <c r="EN512" s="286"/>
      <c r="EO512" s="286"/>
      <c r="EP512" s="286"/>
      <c r="EQ512" s="286"/>
      <c r="ER512" s="286"/>
      <c r="ES512" s="286"/>
      <c r="ET512" s="286"/>
      <c r="EU512" s="286"/>
      <c r="EV512" s="286"/>
      <c r="EW512" s="286"/>
      <c r="EX512" s="286"/>
      <c r="EY512" s="286"/>
      <c r="EZ512" s="286"/>
      <c r="FA512" s="286"/>
      <c r="FB512" s="286"/>
      <c r="FC512" s="286"/>
      <c r="FD512" s="286"/>
      <c r="FE512" s="286"/>
      <c r="FF512" s="286"/>
      <c r="FG512" s="286"/>
      <c r="FH512" s="286"/>
      <c r="FI512" s="286"/>
      <c r="FJ512" s="286"/>
      <c r="FK512" s="286"/>
      <c r="FL512" s="286"/>
      <c r="FM512" s="286"/>
      <c r="FN512" s="286"/>
      <c r="FO512" s="286"/>
      <c r="FP512" s="286"/>
      <c r="FQ512" s="286"/>
      <c r="FR512" s="286"/>
      <c r="FS512" s="286"/>
      <c r="FT512" s="286"/>
      <c r="FU512" s="286"/>
      <c r="FV512" s="286"/>
      <c r="FW512" s="286"/>
      <c r="FX512" s="286"/>
      <c r="FY512" s="286"/>
      <c r="FZ512" s="286"/>
      <c r="GA512" s="286"/>
      <c r="GB512" s="286"/>
      <c r="GC512" s="286"/>
      <c r="GD512" s="286"/>
      <c r="GE512" s="286"/>
      <c r="GF512" s="286"/>
      <c r="GG512" s="286"/>
      <c r="GH512" s="286"/>
      <c r="GI512" s="286"/>
      <c r="GJ512" s="286"/>
      <c r="GK512" s="286"/>
      <c r="GL512" s="286"/>
      <c r="GM512" s="286"/>
      <c r="GN512" s="286"/>
      <c r="GO512" s="286"/>
      <c r="GP512" s="286"/>
      <c r="GQ512" s="286"/>
      <c r="GR512" s="286"/>
      <c r="GS512" s="286"/>
      <c r="GT512" s="286"/>
      <c r="GU512" s="286"/>
      <c r="GV512" s="286"/>
      <c r="GW512" s="286"/>
      <c r="GX512" s="286"/>
      <c r="GY512" s="286"/>
      <c r="GZ512" s="286"/>
      <c r="HA512" s="286"/>
      <c r="HB512" s="286"/>
      <c r="HC512" s="286"/>
      <c r="HD512" s="286"/>
      <c r="HE512" s="286"/>
      <c r="HF512" s="286"/>
      <c r="HG512" s="286"/>
      <c r="HH512" s="286"/>
      <c r="HI512" s="286"/>
      <c r="HJ512" s="286"/>
      <c r="HK512" s="286"/>
      <c r="HL512" s="286"/>
      <c r="HM512" s="286"/>
      <c r="HN512" s="286"/>
      <c r="HO512" s="286"/>
      <c r="HP512" s="286"/>
      <c r="HQ512" s="286"/>
      <c r="HR512" s="286"/>
      <c r="HS512" s="286"/>
      <c r="HT512" s="286"/>
      <c r="HU512" s="286"/>
      <c r="HV512" s="286"/>
      <c r="HW512" s="286"/>
      <c r="HX512" s="286"/>
      <c r="HY512" s="286"/>
      <c r="HZ512" s="286"/>
      <c r="IA512" s="286"/>
      <c r="IB512" s="286"/>
      <c r="IC512" s="286"/>
      <c r="ID512" s="286"/>
      <c r="IE512" s="286"/>
      <c r="IF512" s="286"/>
      <c r="IG512" s="286"/>
      <c r="IH512" s="286"/>
      <c r="II512" s="286"/>
      <c r="IJ512" s="286"/>
      <c r="IK512" s="286"/>
      <c r="IL512" s="286"/>
      <c r="IM512" s="286"/>
      <c r="IN512" s="286"/>
      <c r="IO512" s="286"/>
      <c r="IP512" s="286"/>
      <c r="IQ512" s="286"/>
      <c r="IR512" s="286"/>
      <c r="IS512" s="286"/>
      <c r="IT512" s="286"/>
      <c r="IU512" s="286"/>
      <c r="IV512" s="286"/>
      <c r="IW512" s="286"/>
      <c r="IX512" s="286"/>
      <c r="IY512" s="286"/>
      <c r="IZ512" s="286"/>
      <c r="JA512" s="286"/>
      <c r="JB512" s="286"/>
      <c r="JC512" s="286"/>
      <c r="JD512" s="286"/>
      <c r="JE512" s="286"/>
      <c r="JF512" s="286"/>
      <c r="JG512" s="286"/>
      <c r="JH512" s="286"/>
      <c r="JI512" s="286"/>
      <c r="JJ512" s="286"/>
      <c r="JK512" s="286"/>
      <c r="JL512" s="286"/>
      <c r="JM512" s="286"/>
      <c r="JN512" s="286"/>
      <c r="JO512" s="286"/>
      <c r="JP512" s="286"/>
      <c r="JQ512" s="286"/>
      <c r="JR512" s="286"/>
      <c r="JS512" s="286"/>
      <c r="JT512" s="286"/>
      <c r="JU512" s="286"/>
      <c r="JV512" s="286"/>
      <c r="JW512" s="286"/>
      <c r="JX512" s="286"/>
      <c r="JY512" s="286"/>
      <c r="JZ512" s="286"/>
      <c r="KA512" s="286"/>
      <c r="KB512" s="286"/>
      <c r="KC512" s="286"/>
      <c r="KD512" s="286"/>
      <c r="KE512" s="286"/>
      <c r="KF512" s="286"/>
      <c r="KG512" s="286"/>
      <c r="KH512" s="286"/>
      <c r="KI512" s="286"/>
      <c r="KJ512" s="286"/>
      <c r="KK512" s="286"/>
      <c r="KL512" s="286"/>
      <c r="KM512" s="286"/>
      <c r="KN512" s="286"/>
      <c r="KO512" s="286"/>
      <c r="KP512" s="286"/>
      <c r="KQ512" s="286"/>
      <c r="KR512" s="286"/>
      <c r="KS512" s="286"/>
      <c r="KT512" s="286"/>
      <c r="KU512" s="286"/>
      <c r="KV512" s="286"/>
      <c r="KW512" s="286"/>
      <c r="KX512" s="286"/>
      <c r="KY512" s="286"/>
      <c r="KZ512" s="286"/>
      <c r="LA512" s="286"/>
      <c r="LB512" s="286"/>
      <c r="LC512" s="286"/>
      <c r="LD512" s="286"/>
      <c r="LE512" s="286"/>
      <c r="LF512" s="286"/>
      <c r="LG512" s="286"/>
      <c r="LH512" s="286"/>
      <c r="LI512" s="286"/>
      <c r="LJ512" s="286"/>
      <c r="LK512" s="286"/>
      <c r="LL512" s="286"/>
      <c r="LM512" s="286"/>
      <c r="LN512" s="286"/>
      <c r="LO512" s="286"/>
      <c r="LP512" s="286"/>
      <c r="LQ512" s="286"/>
      <c r="LR512" s="286"/>
      <c r="LS512" s="286"/>
      <c r="LT512" s="286"/>
      <c r="LU512" s="286"/>
      <c r="LV512" s="286"/>
      <c r="LW512" s="286"/>
      <c r="LX512" s="286"/>
      <c r="LY512" s="286"/>
      <c r="LZ512" s="286"/>
      <c r="MA512" s="286"/>
      <c r="MB512" s="286"/>
      <c r="MC512" s="286"/>
      <c r="MD512" s="286"/>
      <c r="ME512" s="286"/>
      <c r="MF512" s="286"/>
      <c r="MG512" s="286"/>
      <c r="MH512" s="286"/>
      <c r="MI512" s="286"/>
      <c r="MJ512" s="286"/>
      <c r="MK512" s="286"/>
      <c r="ML512" s="286"/>
      <c r="MM512" s="286"/>
      <c r="MN512" s="286"/>
      <c r="MO512" s="286"/>
      <c r="MP512" s="286"/>
      <c r="MQ512" s="286"/>
      <c r="MR512" s="286"/>
      <c r="MS512" s="286"/>
      <c r="MT512" s="286"/>
      <c r="MU512" s="286"/>
      <c r="MV512" s="286"/>
      <c r="MW512" s="286"/>
      <c r="MX512" s="286"/>
      <c r="MY512" s="286"/>
      <c r="MZ512" s="286"/>
      <c r="NA512" s="286"/>
      <c r="NB512" s="286"/>
      <c r="NC512" s="286"/>
      <c r="ND512" s="286"/>
      <c r="NE512" s="286"/>
      <c r="NF512" s="286"/>
      <c r="NG512" s="286"/>
      <c r="NH512" s="286"/>
      <c r="NI512" s="286"/>
      <c r="NJ512" s="286"/>
      <c r="NK512" s="286"/>
      <c r="NL512" s="286"/>
      <c r="NM512" s="286"/>
      <c r="NN512" s="286"/>
      <c r="NO512" s="286"/>
      <c r="NP512" s="286"/>
      <c r="NQ512" s="286"/>
      <c r="NR512" s="286"/>
      <c r="NS512" s="286"/>
      <c r="NT512" s="286"/>
      <c r="NU512" s="286"/>
      <c r="NV512" s="286"/>
      <c r="NW512" s="286"/>
      <c r="NX512" s="286"/>
      <c r="NY512" s="286"/>
      <c r="NZ512" s="286"/>
      <c r="OA512" s="286"/>
      <c r="OB512" s="286"/>
      <c r="OC512" s="286"/>
      <c r="OD512" s="286"/>
      <c r="OE512" s="286"/>
      <c r="OF512" s="286"/>
      <c r="OG512" s="286"/>
      <c r="OH512" s="286"/>
      <c r="OI512" s="286"/>
      <c r="OJ512" s="286"/>
      <c r="OK512" s="286"/>
      <c r="OL512" s="286"/>
      <c r="OM512" s="286"/>
      <c r="ON512" s="286"/>
      <c r="OO512" s="286"/>
      <c r="OP512" s="286"/>
      <c r="OQ512" s="286"/>
      <c r="OR512" s="286"/>
      <c r="OS512" s="286"/>
      <c r="OT512" s="286"/>
      <c r="OU512" s="286"/>
      <c r="OV512" s="286"/>
      <c r="OW512" s="286"/>
      <c r="OX512" s="286"/>
      <c r="OY512" s="286"/>
      <c r="OZ512" s="286"/>
      <c r="PA512" s="286"/>
      <c r="PB512" s="286"/>
      <c r="PC512" s="286"/>
      <c r="PD512" s="286"/>
      <c r="PE512" s="286"/>
      <c r="PF512" s="286"/>
      <c r="PG512" s="286"/>
      <c r="PH512" s="286"/>
      <c r="PI512" s="286"/>
      <c r="PJ512" s="286"/>
      <c r="PK512" s="286"/>
      <c r="PL512" s="286"/>
      <c r="PM512" s="286"/>
      <c r="PN512" s="286"/>
      <c r="PO512" s="286"/>
      <c r="PP512" s="286"/>
      <c r="PQ512" s="286"/>
      <c r="PR512" s="286"/>
      <c r="PS512" s="286"/>
      <c r="PT512" s="286"/>
      <c r="PU512" s="286"/>
      <c r="PV512" s="286"/>
      <c r="PW512" s="286"/>
      <c r="PX512" s="286"/>
      <c r="PY512" s="286"/>
      <c r="PZ512" s="286"/>
      <c r="QA512" s="286"/>
      <c r="QB512" s="286"/>
      <c r="QC512" s="286"/>
      <c r="QD512" s="286"/>
      <c r="QE512" s="286"/>
      <c r="QF512" s="286"/>
      <c r="QG512" s="286"/>
      <c r="QH512" s="286"/>
      <c r="QI512" s="286"/>
      <c r="QJ512" s="286"/>
      <c r="QK512" s="286"/>
      <c r="QL512" s="286"/>
      <c r="QM512" s="286"/>
      <c r="QN512" s="286"/>
      <c r="QO512" s="286"/>
      <c r="QP512" s="286"/>
      <c r="QQ512" s="286"/>
      <c r="QR512" s="286"/>
      <c r="QS512" s="286"/>
      <c r="QT512" s="286"/>
      <c r="QU512" s="286"/>
      <c r="QV512" s="286"/>
      <c r="QW512" s="286"/>
      <c r="QX512" s="286"/>
      <c r="QY512" s="286"/>
      <c r="QZ512" s="286"/>
      <c r="RA512" s="286"/>
      <c r="RB512" s="286"/>
      <c r="RC512" s="286"/>
      <c r="RD512" s="286"/>
      <c r="RE512" s="286"/>
      <c r="RF512" s="286"/>
      <c r="RG512" s="286"/>
      <c r="RH512" s="286"/>
      <c r="RI512" s="286"/>
      <c r="RJ512" s="286"/>
      <c r="RK512" s="286"/>
      <c r="RL512" s="286"/>
      <c r="RM512" s="286"/>
      <c r="RN512" s="286"/>
      <c r="RO512" s="286"/>
      <c r="RP512" s="286"/>
      <c r="RQ512" s="286"/>
      <c r="RR512" s="286"/>
      <c r="RS512" s="286"/>
      <c r="RT512" s="286"/>
      <c r="RU512" s="286"/>
      <c r="RV512" s="286"/>
      <c r="RW512" s="286"/>
      <c r="RX512" s="286"/>
      <c r="RY512" s="286"/>
      <c r="RZ512" s="286"/>
      <c r="SA512" s="286"/>
      <c r="SB512" s="286"/>
      <c r="SC512" s="286"/>
      <c r="SD512" s="286"/>
      <c r="SE512" s="286"/>
      <c r="SF512" s="286"/>
      <c r="SG512" s="286"/>
      <c r="SH512" s="286"/>
      <c r="SI512" s="286"/>
      <c r="SJ512" s="286"/>
      <c r="SK512" s="286"/>
      <c r="SL512" s="286"/>
      <c r="SM512" s="286"/>
      <c r="SN512" s="286"/>
      <c r="SO512" s="286"/>
      <c r="SP512" s="286"/>
      <c r="SQ512" s="286"/>
      <c r="SR512" s="286"/>
      <c r="SS512" s="286"/>
      <c r="ST512" s="286"/>
      <c r="SU512" s="286"/>
      <c r="SV512" s="286"/>
      <c r="SW512" s="286"/>
      <c r="SX512" s="286"/>
      <c r="SY512" s="286"/>
      <c r="SZ512" s="286"/>
      <c r="TA512" s="286"/>
      <c r="TB512" s="286"/>
      <c r="TC512" s="286"/>
      <c r="TD512" s="286"/>
      <c r="TE512" s="286"/>
      <c r="TF512" s="286"/>
      <c r="TG512" s="286"/>
      <c r="TH512" s="286"/>
      <c r="TI512" s="286"/>
      <c r="TJ512" s="286"/>
      <c r="TK512" s="286"/>
      <c r="TL512" s="286"/>
      <c r="TM512" s="286"/>
      <c r="TN512" s="286"/>
      <c r="TO512" s="286"/>
      <c r="TP512" s="286"/>
      <c r="TQ512" s="286"/>
      <c r="TR512" s="286"/>
      <c r="TS512" s="286"/>
      <c r="TT512" s="286"/>
      <c r="TU512" s="286"/>
      <c r="TV512" s="286"/>
      <c r="TW512" s="286"/>
      <c r="TX512" s="286"/>
      <c r="TY512" s="286"/>
      <c r="TZ512" s="286"/>
      <c r="UA512" s="286"/>
      <c r="UB512" s="286"/>
      <c r="UC512" s="286"/>
      <c r="UD512" s="286"/>
      <c r="UE512" s="286"/>
      <c r="UF512" s="286"/>
      <c r="UG512" s="286"/>
      <c r="UH512" s="286"/>
      <c r="UI512" s="286"/>
      <c r="UJ512" s="286"/>
      <c r="UK512" s="286"/>
      <c r="UL512" s="286"/>
      <c r="UM512" s="286"/>
      <c r="UN512" s="286"/>
      <c r="UO512" s="286"/>
      <c r="UP512" s="286"/>
      <c r="UQ512" s="286"/>
      <c r="UR512" s="286"/>
      <c r="US512" s="286"/>
      <c r="UT512" s="286"/>
      <c r="UU512" s="286"/>
      <c r="UV512" s="286"/>
      <c r="UW512" s="286"/>
      <c r="UX512" s="286"/>
      <c r="UY512" s="286"/>
      <c r="UZ512" s="286"/>
      <c r="VA512" s="286"/>
      <c r="VB512" s="286"/>
      <c r="VC512" s="286"/>
      <c r="VD512" s="286"/>
      <c r="VE512" s="286"/>
      <c r="VF512" s="286"/>
      <c r="VG512" s="286"/>
      <c r="VH512" s="286"/>
      <c r="VI512" s="286"/>
      <c r="VJ512" s="286"/>
      <c r="VK512" s="286"/>
      <c r="VL512" s="286"/>
      <c r="VM512" s="286"/>
      <c r="VN512" s="286"/>
      <c r="VO512" s="286"/>
      <c r="VP512" s="286"/>
      <c r="VQ512" s="286"/>
      <c r="VR512" s="286"/>
      <c r="VS512" s="286"/>
      <c r="VT512" s="286"/>
      <c r="VU512" s="286"/>
      <c r="VV512" s="286"/>
      <c r="VW512" s="286"/>
      <c r="VX512" s="286"/>
      <c r="VY512" s="286"/>
      <c r="VZ512" s="286"/>
      <c r="WA512" s="286"/>
      <c r="WB512" s="286"/>
      <c r="WC512" s="286"/>
    </row>
    <row r="513" spans="1:601" s="285" customFormat="1" ht="72.75" customHeight="1">
      <c r="A513" s="1073"/>
      <c r="B513" s="666" t="s">
        <v>1173</v>
      </c>
      <c r="C513" s="650" t="s">
        <v>1174</v>
      </c>
      <c r="D513" s="652" t="s">
        <v>1175</v>
      </c>
      <c r="E513" s="654" t="s">
        <v>1176</v>
      </c>
      <c r="F513" s="646" t="s">
        <v>60</v>
      </c>
      <c r="G513" s="657">
        <v>43466</v>
      </c>
      <c r="H513" s="657" t="s">
        <v>31</v>
      </c>
      <c r="I513" s="390" t="s">
        <v>501</v>
      </c>
      <c r="J513" s="381" t="s">
        <v>393</v>
      </c>
      <c r="K513" s="381" t="s">
        <v>1177</v>
      </c>
      <c r="L513" s="381" t="s">
        <v>35</v>
      </c>
      <c r="M513" s="284">
        <f t="shared" ref="M513:R513" si="46">M514</f>
        <v>0</v>
      </c>
      <c r="N513" s="284">
        <f t="shared" si="46"/>
        <v>0</v>
      </c>
      <c r="O513" s="284">
        <f t="shared" si="46"/>
        <v>282600</v>
      </c>
      <c r="P513" s="409">
        <f t="shared" si="46"/>
        <v>266800</v>
      </c>
      <c r="Q513" s="410">
        <f t="shared" si="46"/>
        <v>266800</v>
      </c>
      <c r="R513" s="410">
        <f t="shared" si="46"/>
        <v>266800</v>
      </c>
      <c r="S513" s="543"/>
      <c r="BA513" s="286"/>
      <c r="BB513" s="286"/>
      <c r="BC513" s="286"/>
      <c r="BD513" s="286"/>
      <c r="BE513" s="286"/>
      <c r="BF513" s="286"/>
      <c r="BG513" s="286"/>
      <c r="BH513" s="286"/>
      <c r="BI513" s="286"/>
      <c r="BJ513" s="286"/>
      <c r="BK513" s="286"/>
      <c r="BL513" s="286"/>
      <c r="BM513" s="286"/>
      <c r="BN513" s="286"/>
      <c r="BO513" s="286"/>
      <c r="BP513" s="286"/>
      <c r="BQ513" s="286"/>
      <c r="BR513" s="286"/>
      <c r="BS513" s="286"/>
      <c r="BT513" s="286"/>
      <c r="BU513" s="286"/>
      <c r="BV513" s="286"/>
      <c r="BW513" s="286"/>
      <c r="BX513" s="286"/>
      <c r="BY513" s="286"/>
      <c r="BZ513" s="286"/>
      <c r="CA513" s="286"/>
      <c r="CB513" s="286"/>
      <c r="CC513" s="286"/>
      <c r="CD513" s="286"/>
      <c r="CE513" s="286"/>
      <c r="CF513" s="286"/>
      <c r="CG513" s="286"/>
      <c r="CH513" s="286"/>
      <c r="CI513" s="286"/>
      <c r="CJ513" s="286"/>
      <c r="CK513" s="286"/>
      <c r="CL513" s="286"/>
      <c r="CM513" s="286"/>
      <c r="CN513" s="286"/>
      <c r="CO513" s="286"/>
      <c r="CP513" s="286"/>
      <c r="CQ513" s="286"/>
      <c r="CR513" s="286"/>
      <c r="CS513" s="286"/>
      <c r="CT513" s="286"/>
      <c r="CU513" s="286"/>
      <c r="CV513" s="286"/>
      <c r="CW513" s="286"/>
      <c r="CX513" s="286"/>
      <c r="CY513" s="286"/>
      <c r="CZ513" s="286"/>
      <c r="DA513" s="286"/>
      <c r="DB513" s="286"/>
      <c r="DC513" s="286"/>
      <c r="DD513" s="286"/>
      <c r="DE513" s="286"/>
      <c r="DF513" s="286"/>
      <c r="DG513" s="286"/>
      <c r="DH513" s="286"/>
      <c r="DI513" s="286"/>
      <c r="DJ513" s="286"/>
      <c r="DK513" s="286"/>
      <c r="DL513" s="286"/>
      <c r="DM513" s="286"/>
      <c r="DN513" s="286"/>
      <c r="DO513" s="286"/>
      <c r="DP513" s="286"/>
      <c r="DQ513" s="286"/>
      <c r="DR513" s="286"/>
      <c r="DS513" s="286"/>
      <c r="DT513" s="286"/>
      <c r="DU513" s="286"/>
      <c r="DV513" s="286"/>
      <c r="DW513" s="286"/>
      <c r="DX513" s="286"/>
      <c r="DY513" s="286"/>
      <c r="DZ513" s="286"/>
      <c r="EA513" s="286"/>
      <c r="EB513" s="286"/>
      <c r="EC513" s="286"/>
      <c r="ED513" s="286"/>
      <c r="EE513" s="286"/>
      <c r="EF513" s="286"/>
      <c r="EG513" s="286"/>
      <c r="EH513" s="286"/>
      <c r="EI513" s="286"/>
      <c r="EJ513" s="286"/>
      <c r="EK513" s="286"/>
      <c r="EL513" s="286"/>
      <c r="EM513" s="286"/>
      <c r="EN513" s="286"/>
      <c r="EO513" s="286"/>
      <c r="EP513" s="286"/>
      <c r="EQ513" s="286"/>
      <c r="ER513" s="286"/>
      <c r="ES513" s="286"/>
      <c r="ET513" s="286"/>
      <c r="EU513" s="286"/>
      <c r="EV513" s="286"/>
      <c r="EW513" s="286"/>
      <c r="EX513" s="286"/>
      <c r="EY513" s="286"/>
      <c r="EZ513" s="286"/>
      <c r="FA513" s="286"/>
      <c r="FB513" s="286"/>
      <c r="FC513" s="286"/>
      <c r="FD513" s="286"/>
      <c r="FE513" s="286"/>
      <c r="FF513" s="286"/>
      <c r="FG513" s="286"/>
      <c r="FH513" s="286"/>
      <c r="FI513" s="286"/>
      <c r="FJ513" s="286"/>
      <c r="FK513" s="286"/>
      <c r="FL513" s="286"/>
      <c r="FM513" s="286"/>
      <c r="FN513" s="286"/>
      <c r="FO513" s="286"/>
      <c r="FP513" s="286"/>
      <c r="FQ513" s="286"/>
      <c r="FR513" s="286"/>
      <c r="FS513" s="286"/>
      <c r="FT513" s="286"/>
      <c r="FU513" s="286"/>
      <c r="FV513" s="286"/>
      <c r="FW513" s="286"/>
      <c r="FX513" s="286"/>
      <c r="FY513" s="286"/>
      <c r="FZ513" s="286"/>
      <c r="GA513" s="286"/>
      <c r="GB513" s="286"/>
      <c r="GC513" s="286"/>
      <c r="GD513" s="286"/>
      <c r="GE513" s="286"/>
      <c r="GF513" s="286"/>
      <c r="GG513" s="286"/>
      <c r="GH513" s="286"/>
      <c r="GI513" s="286"/>
      <c r="GJ513" s="286"/>
      <c r="GK513" s="286"/>
      <c r="GL513" s="286"/>
      <c r="GM513" s="286"/>
      <c r="GN513" s="286"/>
      <c r="GO513" s="286"/>
      <c r="GP513" s="286"/>
      <c r="GQ513" s="286"/>
      <c r="GR513" s="286"/>
      <c r="GS513" s="286"/>
      <c r="GT513" s="286"/>
      <c r="GU513" s="286"/>
      <c r="GV513" s="286"/>
      <c r="GW513" s="286"/>
      <c r="GX513" s="286"/>
      <c r="GY513" s="286"/>
      <c r="GZ513" s="286"/>
      <c r="HA513" s="286"/>
      <c r="HB513" s="286"/>
      <c r="HC513" s="286"/>
      <c r="HD513" s="286"/>
      <c r="HE513" s="286"/>
      <c r="HF513" s="286"/>
      <c r="HG513" s="286"/>
      <c r="HH513" s="286"/>
      <c r="HI513" s="286"/>
      <c r="HJ513" s="286"/>
      <c r="HK513" s="286"/>
      <c r="HL513" s="286"/>
      <c r="HM513" s="286"/>
      <c r="HN513" s="286"/>
      <c r="HO513" s="286"/>
      <c r="HP513" s="286"/>
      <c r="HQ513" s="286"/>
      <c r="HR513" s="286"/>
      <c r="HS513" s="286"/>
      <c r="HT513" s="286"/>
      <c r="HU513" s="286"/>
      <c r="HV513" s="286"/>
      <c r="HW513" s="286"/>
      <c r="HX513" s="286"/>
      <c r="HY513" s="286"/>
      <c r="HZ513" s="286"/>
      <c r="IA513" s="286"/>
      <c r="IB513" s="286"/>
      <c r="IC513" s="286"/>
      <c r="ID513" s="286"/>
      <c r="IE513" s="286"/>
      <c r="IF513" s="286"/>
      <c r="IG513" s="286"/>
      <c r="IH513" s="286"/>
      <c r="II513" s="286"/>
      <c r="IJ513" s="286"/>
      <c r="IK513" s="286"/>
      <c r="IL513" s="286"/>
      <c r="IM513" s="286"/>
      <c r="IN513" s="286"/>
      <c r="IO513" s="286"/>
      <c r="IP513" s="286"/>
      <c r="IQ513" s="286"/>
      <c r="IR513" s="286"/>
      <c r="IS513" s="286"/>
      <c r="IT513" s="286"/>
      <c r="IU513" s="286"/>
      <c r="IV513" s="286"/>
      <c r="IW513" s="286"/>
      <c r="IX513" s="286"/>
      <c r="IY513" s="286"/>
      <c r="IZ513" s="286"/>
      <c r="JA513" s="286"/>
      <c r="JB513" s="286"/>
      <c r="JC513" s="286"/>
      <c r="JD513" s="286"/>
      <c r="JE513" s="286"/>
      <c r="JF513" s="286"/>
      <c r="JG513" s="286"/>
      <c r="JH513" s="286"/>
      <c r="JI513" s="286"/>
      <c r="JJ513" s="286"/>
      <c r="JK513" s="286"/>
      <c r="JL513" s="286"/>
      <c r="JM513" s="286"/>
      <c r="JN513" s="286"/>
      <c r="JO513" s="286"/>
      <c r="JP513" s="286"/>
      <c r="JQ513" s="286"/>
      <c r="JR513" s="286"/>
      <c r="JS513" s="286"/>
      <c r="JT513" s="286"/>
      <c r="JU513" s="286"/>
      <c r="JV513" s="286"/>
      <c r="JW513" s="286"/>
      <c r="JX513" s="286"/>
      <c r="JY513" s="286"/>
      <c r="JZ513" s="286"/>
      <c r="KA513" s="286"/>
      <c r="KB513" s="286"/>
      <c r="KC513" s="286"/>
      <c r="KD513" s="286"/>
      <c r="KE513" s="286"/>
      <c r="KF513" s="286"/>
      <c r="KG513" s="286"/>
      <c r="KH513" s="286"/>
      <c r="KI513" s="286"/>
      <c r="KJ513" s="286"/>
      <c r="KK513" s="286"/>
      <c r="KL513" s="286"/>
      <c r="KM513" s="286"/>
      <c r="KN513" s="286"/>
      <c r="KO513" s="286"/>
      <c r="KP513" s="286"/>
      <c r="KQ513" s="286"/>
      <c r="KR513" s="286"/>
      <c r="KS513" s="286"/>
      <c r="KT513" s="286"/>
      <c r="KU513" s="286"/>
      <c r="KV513" s="286"/>
      <c r="KW513" s="286"/>
      <c r="KX513" s="286"/>
      <c r="KY513" s="286"/>
      <c r="KZ513" s="286"/>
      <c r="LA513" s="286"/>
      <c r="LB513" s="286"/>
      <c r="LC513" s="286"/>
      <c r="LD513" s="286"/>
      <c r="LE513" s="286"/>
      <c r="LF513" s="286"/>
      <c r="LG513" s="286"/>
      <c r="LH513" s="286"/>
      <c r="LI513" s="286"/>
      <c r="LJ513" s="286"/>
      <c r="LK513" s="286"/>
      <c r="LL513" s="286"/>
      <c r="LM513" s="286"/>
      <c r="LN513" s="286"/>
      <c r="LO513" s="286"/>
      <c r="LP513" s="286"/>
      <c r="LQ513" s="286"/>
      <c r="LR513" s="286"/>
      <c r="LS513" s="286"/>
      <c r="LT513" s="286"/>
      <c r="LU513" s="286"/>
      <c r="LV513" s="286"/>
      <c r="LW513" s="286"/>
      <c r="LX513" s="286"/>
      <c r="LY513" s="286"/>
      <c r="LZ513" s="286"/>
      <c r="MA513" s="286"/>
      <c r="MB513" s="286"/>
      <c r="MC513" s="286"/>
      <c r="MD513" s="286"/>
      <c r="ME513" s="286"/>
      <c r="MF513" s="286"/>
      <c r="MG513" s="286"/>
      <c r="MH513" s="286"/>
      <c r="MI513" s="286"/>
      <c r="MJ513" s="286"/>
      <c r="MK513" s="286"/>
      <c r="ML513" s="286"/>
      <c r="MM513" s="286"/>
      <c r="MN513" s="286"/>
      <c r="MO513" s="286"/>
      <c r="MP513" s="286"/>
      <c r="MQ513" s="286"/>
      <c r="MR513" s="286"/>
      <c r="MS513" s="286"/>
      <c r="MT513" s="286"/>
      <c r="MU513" s="286"/>
      <c r="MV513" s="286"/>
      <c r="MW513" s="286"/>
      <c r="MX513" s="286"/>
      <c r="MY513" s="286"/>
      <c r="MZ513" s="286"/>
      <c r="NA513" s="286"/>
      <c r="NB513" s="286"/>
      <c r="NC513" s="286"/>
      <c r="ND513" s="286"/>
      <c r="NE513" s="286"/>
      <c r="NF513" s="286"/>
      <c r="NG513" s="286"/>
      <c r="NH513" s="286"/>
      <c r="NI513" s="286"/>
      <c r="NJ513" s="286"/>
      <c r="NK513" s="286"/>
      <c r="NL513" s="286"/>
      <c r="NM513" s="286"/>
      <c r="NN513" s="286"/>
      <c r="NO513" s="286"/>
      <c r="NP513" s="286"/>
      <c r="NQ513" s="286"/>
      <c r="NR513" s="286"/>
      <c r="NS513" s="286"/>
      <c r="NT513" s="286"/>
      <c r="NU513" s="286"/>
      <c r="NV513" s="286"/>
      <c r="NW513" s="286"/>
      <c r="NX513" s="286"/>
      <c r="NY513" s="286"/>
      <c r="NZ513" s="286"/>
      <c r="OA513" s="286"/>
      <c r="OB513" s="286"/>
      <c r="OC513" s="286"/>
      <c r="OD513" s="286"/>
      <c r="OE513" s="286"/>
      <c r="OF513" s="286"/>
      <c r="OG513" s="286"/>
      <c r="OH513" s="286"/>
      <c r="OI513" s="286"/>
      <c r="OJ513" s="286"/>
      <c r="OK513" s="286"/>
      <c r="OL513" s="286"/>
      <c r="OM513" s="286"/>
      <c r="ON513" s="286"/>
      <c r="OO513" s="286"/>
      <c r="OP513" s="286"/>
      <c r="OQ513" s="286"/>
      <c r="OR513" s="286"/>
      <c r="OS513" s="286"/>
      <c r="OT513" s="286"/>
      <c r="OU513" s="286"/>
      <c r="OV513" s="286"/>
      <c r="OW513" s="286"/>
      <c r="OX513" s="286"/>
      <c r="OY513" s="286"/>
      <c r="OZ513" s="286"/>
      <c r="PA513" s="286"/>
      <c r="PB513" s="286"/>
      <c r="PC513" s="286"/>
      <c r="PD513" s="286"/>
      <c r="PE513" s="286"/>
      <c r="PF513" s="286"/>
      <c r="PG513" s="286"/>
      <c r="PH513" s="286"/>
      <c r="PI513" s="286"/>
      <c r="PJ513" s="286"/>
      <c r="PK513" s="286"/>
      <c r="PL513" s="286"/>
      <c r="PM513" s="286"/>
      <c r="PN513" s="286"/>
      <c r="PO513" s="286"/>
      <c r="PP513" s="286"/>
      <c r="PQ513" s="286"/>
      <c r="PR513" s="286"/>
      <c r="PS513" s="286"/>
      <c r="PT513" s="286"/>
      <c r="PU513" s="286"/>
      <c r="PV513" s="286"/>
      <c r="PW513" s="286"/>
      <c r="PX513" s="286"/>
      <c r="PY513" s="286"/>
      <c r="PZ513" s="286"/>
      <c r="QA513" s="286"/>
      <c r="QB513" s="286"/>
      <c r="QC513" s="286"/>
      <c r="QD513" s="286"/>
      <c r="QE513" s="286"/>
      <c r="QF513" s="286"/>
      <c r="QG513" s="286"/>
      <c r="QH513" s="286"/>
      <c r="QI513" s="286"/>
      <c r="QJ513" s="286"/>
      <c r="QK513" s="286"/>
      <c r="QL513" s="286"/>
      <c r="QM513" s="286"/>
      <c r="QN513" s="286"/>
      <c r="QO513" s="286"/>
      <c r="QP513" s="286"/>
      <c r="QQ513" s="286"/>
      <c r="QR513" s="286"/>
      <c r="QS513" s="286"/>
      <c r="QT513" s="286"/>
      <c r="QU513" s="286"/>
      <c r="QV513" s="286"/>
      <c r="QW513" s="286"/>
      <c r="QX513" s="286"/>
      <c r="QY513" s="286"/>
      <c r="QZ513" s="286"/>
      <c r="RA513" s="286"/>
      <c r="RB513" s="286"/>
      <c r="RC513" s="286"/>
      <c r="RD513" s="286"/>
      <c r="RE513" s="286"/>
      <c r="RF513" s="286"/>
      <c r="RG513" s="286"/>
      <c r="RH513" s="286"/>
      <c r="RI513" s="286"/>
      <c r="RJ513" s="286"/>
      <c r="RK513" s="286"/>
      <c r="RL513" s="286"/>
      <c r="RM513" s="286"/>
      <c r="RN513" s="286"/>
      <c r="RO513" s="286"/>
      <c r="RP513" s="286"/>
      <c r="RQ513" s="286"/>
      <c r="RR513" s="286"/>
      <c r="RS513" s="286"/>
      <c r="RT513" s="286"/>
      <c r="RU513" s="286"/>
      <c r="RV513" s="286"/>
      <c r="RW513" s="286"/>
      <c r="RX513" s="286"/>
      <c r="RY513" s="286"/>
      <c r="RZ513" s="286"/>
      <c r="SA513" s="286"/>
      <c r="SB513" s="286"/>
      <c r="SC513" s="286"/>
      <c r="SD513" s="286"/>
      <c r="SE513" s="286"/>
      <c r="SF513" s="286"/>
      <c r="SG513" s="286"/>
      <c r="SH513" s="286"/>
      <c r="SI513" s="286"/>
      <c r="SJ513" s="286"/>
      <c r="SK513" s="286"/>
      <c r="SL513" s="286"/>
      <c r="SM513" s="286"/>
      <c r="SN513" s="286"/>
      <c r="SO513" s="286"/>
      <c r="SP513" s="286"/>
      <c r="SQ513" s="286"/>
      <c r="SR513" s="286"/>
      <c r="SS513" s="286"/>
      <c r="ST513" s="286"/>
      <c r="SU513" s="286"/>
      <c r="SV513" s="286"/>
      <c r="SW513" s="286"/>
      <c r="SX513" s="286"/>
      <c r="SY513" s="286"/>
      <c r="SZ513" s="286"/>
      <c r="TA513" s="286"/>
      <c r="TB513" s="286"/>
      <c r="TC513" s="286"/>
      <c r="TD513" s="286"/>
      <c r="TE513" s="286"/>
      <c r="TF513" s="286"/>
      <c r="TG513" s="286"/>
      <c r="TH513" s="286"/>
      <c r="TI513" s="286"/>
      <c r="TJ513" s="286"/>
      <c r="TK513" s="286"/>
      <c r="TL513" s="286"/>
      <c r="TM513" s="286"/>
      <c r="TN513" s="286"/>
      <c r="TO513" s="286"/>
      <c r="TP513" s="286"/>
      <c r="TQ513" s="286"/>
      <c r="TR513" s="286"/>
      <c r="TS513" s="286"/>
      <c r="TT513" s="286"/>
      <c r="TU513" s="286"/>
      <c r="TV513" s="286"/>
      <c r="TW513" s="286"/>
      <c r="TX513" s="286"/>
      <c r="TY513" s="286"/>
      <c r="TZ513" s="286"/>
      <c r="UA513" s="286"/>
      <c r="UB513" s="286"/>
      <c r="UC513" s="286"/>
      <c r="UD513" s="286"/>
      <c r="UE513" s="286"/>
      <c r="UF513" s="286"/>
      <c r="UG513" s="286"/>
      <c r="UH513" s="286"/>
      <c r="UI513" s="286"/>
      <c r="UJ513" s="286"/>
      <c r="UK513" s="286"/>
      <c r="UL513" s="286"/>
      <c r="UM513" s="286"/>
      <c r="UN513" s="286"/>
      <c r="UO513" s="286"/>
      <c r="UP513" s="286"/>
      <c r="UQ513" s="286"/>
      <c r="UR513" s="286"/>
      <c r="US513" s="286"/>
      <c r="UT513" s="286"/>
      <c r="UU513" s="286"/>
      <c r="UV513" s="286"/>
      <c r="UW513" s="286"/>
      <c r="UX513" s="286"/>
      <c r="UY513" s="286"/>
      <c r="UZ513" s="286"/>
      <c r="VA513" s="286"/>
      <c r="VB513" s="286"/>
      <c r="VC513" s="286"/>
      <c r="VD513" s="286"/>
      <c r="VE513" s="286"/>
      <c r="VF513" s="286"/>
      <c r="VG513" s="286"/>
      <c r="VH513" s="286"/>
      <c r="VI513" s="286"/>
      <c r="VJ513" s="286"/>
      <c r="VK513" s="286"/>
      <c r="VL513" s="286"/>
      <c r="VM513" s="286"/>
      <c r="VN513" s="286"/>
      <c r="VO513" s="286"/>
      <c r="VP513" s="286"/>
      <c r="VQ513" s="286"/>
      <c r="VR513" s="286"/>
      <c r="VS513" s="286"/>
      <c r="VT513" s="286"/>
      <c r="VU513" s="286"/>
      <c r="VV513" s="286"/>
      <c r="VW513" s="286"/>
      <c r="VX513" s="286"/>
      <c r="VY513" s="286"/>
      <c r="VZ513" s="286"/>
      <c r="WA513" s="286"/>
      <c r="WB513" s="286"/>
      <c r="WC513" s="286"/>
    </row>
    <row r="514" spans="1:601" s="285" customFormat="1" ht="98.25" customHeight="1">
      <c r="A514" s="1073"/>
      <c r="B514" s="701"/>
      <c r="C514" s="651"/>
      <c r="D514" s="653"/>
      <c r="E514" s="655"/>
      <c r="F514" s="656"/>
      <c r="G514" s="658"/>
      <c r="H514" s="658"/>
      <c r="I514" s="309" t="s">
        <v>501</v>
      </c>
      <c r="J514" s="309" t="s">
        <v>393</v>
      </c>
      <c r="K514" s="309" t="s">
        <v>1177</v>
      </c>
      <c r="L514" s="309" t="s">
        <v>649</v>
      </c>
      <c r="M514" s="288"/>
      <c r="N514" s="288"/>
      <c r="O514" s="288">
        <v>282600</v>
      </c>
      <c r="P514" s="289">
        <v>266800</v>
      </c>
      <c r="Q514" s="290">
        <v>266800</v>
      </c>
      <c r="R514" s="290">
        <v>266800</v>
      </c>
      <c r="S514" s="528">
        <v>3</v>
      </c>
      <c r="BA514" s="286"/>
      <c r="BB514" s="286"/>
      <c r="BC514" s="286"/>
      <c r="BD514" s="286"/>
      <c r="BE514" s="286"/>
      <c r="BF514" s="286"/>
      <c r="BG514" s="286"/>
      <c r="BH514" s="286"/>
      <c r="BI514" s="286"/>
      <c r="BJ514" s="286"/>
      <c r="BK514" s="286"/>
      <c r="BL514" s="286"/>
      <c r="BM514" s="286"/>
      <c r="BN514" s="286"/>
      <c r="BO514" s="286"/>
      <c r="BP514" s="286"/>
      <c r="BQ514" s="286"/>
      <c r="BR514" s="286"/>
      <c r="BS514" s="286"/>
      <c r="BT514" s="286"/>
      <c r="BU514" s="286"/>
      <c r="BV514" s="286"/>
      <c r="BW514" s="286"/>
      <c r="BX514" s="286"/>
      <c r="BY514" s="286"/>
      <c r="BZ514" s="286"/>
      <c r="CA514" s="286"/>
      <c r="CB514" s="286"/>
      <c r="CC514" s="286"/>
      <c r="CD514" s="286"/>
      <c r="CE514" s="286"/>
      <c r="CF514" s="286"/>
      <c r="CG514" s="286"/>
      <c r="CH514" s="286"/>
      <c r="CI514" s="286"/>
      <c r="CJ514" s="286"/>
      <c r="CK514" s="286"/>
      <c r="CL514" s="286"/>
      <c r="CM514" s="286"/>
      <c r="CN514" s="286"/>
      <c r="CO514" s="286"/>
      <c r="CP514" s="286"/>
      <c r="CQ514" s="286"/>
      <c r="CR514" s="286"/>
      <c r="CS514" s="286"/>
      <c r="CT514" s="286"/>
      <c r="CU514" s="286"/>
      <c r="CV514" s="286"/>
      <c r="CW514" s="286"/>
      <c r="CX514" s="286"/>
      <c r="CY514" s="286"/>
      <c r="CZ514" s="286"/>
      <c r="DA514" s="286"/>
      <c r="DB514" s="286"/>
      <c r="DC514" s="286"/>
      <c r="DD514" s="286"/>
      <c r="DE514" s="286"/>
      <c r="DF514" s="286"/>
      <c r="DG514" s="286"/>
      <c r="DH514" s="286"/>
      <c r="DI514" s="286"/>
      <c r="DJ514" s="286"/>
      <c r="DK514" s="286"/>
      <c r="DL514" s="286"/>
      <c r="DM514" s="286"/>
      <c r="DN514" s="286"/>
      <c r="DO514" s="286"/>
      <c r="DP514" s="286"/>
      <c r="DQ514" s="286"/>
      <c r="DR514" s="286"/>
      <c r="DS514" s="286"/>
      <c r="DT514" s="286"/>
      <c r="DU514" s="286"/>
      <c r="DV514" s="286"/>
      <c r="DW514" s="286"/>
      <c r="DX514" s="286"/>
      <c r="DY514" s="286"/>
      <c r="DZ514" s="286"/>
      <c r="EA514" s="286"/>
      <c r="EB514" s="286"/>
      <c r="EC514" s="286"/>
      <c r="ED514" s="286"/>
      <c r="EE514" s="286"/>
      <c r="EF514" s="286"/>
      <c r="EG514" s="286"/>
      <c r="EH514" s="286"/>
      <c r="EI514" s="286"/>
      <c r="EJ514" s="286"/>
      <c r="EK514" s="286"/>
      <c r="EL514" s="286"/>
      <c r="EM514" s="286"/>
      <c r="EN514" s="286"/>
      <c r="EO514" s="286"/>
      <c r="EP514" s="286"/>
      <c r="EQ514" s="286"/>
      <c r="ER514" s="286"/>
      <c r="ES514" s="286"/>
      <c r="ET514" s="286"/>
      <c r="EU514" s="286"/>
      <c r="EV514" s="286"/>
      <c r="EW514" s="286"/>
      <c r="EX514" s="286"/>
      <c r="EY514" s="286"/>
      <c r="EZ514" s="286"/>
      <c r="FA514" s="286"/>
      <c r="FB514" s="286"/>
      <c r="FC514" s="286"/>
      <c r="FD514" s="286"/>
      <c r="FE514" s="286"/>
      <c r="FF514" s="286"/>
      <c r="FG514" s="286"/>
      <c r="FH514" s="286"/>
      <c r="FI514" s="286"/>
      <c r="FJ514" s="286"/>
      <c r="FK514" s="286"/>
      <c r="FL514" s="286"/>
      <c r="FM514" s="286"/>
      <c r="FN514" s="286"/>
      <c r="FO514" s="286"/>
      <c r="FP514" s="286"/>
      <c r="FQ514" s="286"/>
      <c r="FR514" s="286"/>
      <c r="FS514" s="286"/>
      <c r="FT514" s="286"/>
      <c r="FU514" s="286"/>
      <c r="FV514" s="286"/>
      <c r="FW514" s="286"/>
      <c r="FX514" s="286"/>
      <c r="FY514" s="286"/>
      <c r="FZ514" s="286"/>
      <c r="GA514" s="286"/>
      <c r="GB514" s="286"/>
      <c r="GC514" s="286"/>
      <c r="GD514" s="286"/>
      <c r="GE514" s="286"/>
      <c r="GF514" s="286"/>
      <c r="GG514" s="286"/>
      <c r="GH514" s="286"/>
      <c r="GI514" s="286"/>
      <c r="GJ514" s="286"/>
      <c r="GK514" s="286"/>
      <c r="GL514" s="286"/>
      <c r="GM514" s="286"/>
      <c r="GN514" s="286"/>
      <c r="GO514" s="286"/>
      <c r="GP514" s="286"/>
      <c r="GQ514" s="286"/>
      <c r="GR514" s="286"/>
      <c r="GS514" s="286"/>
      <c r="GT514" s="286"/>
      <c r="GU514" s="286"/>
      <c r="GV514" s="286"/>
      <c r="GW514" s="286"/>
      <c r="GX514" s="286"/>
      <c r="GY514" s="286"/>
      <c r="GZ514" s="286"/>
      <c r="HA514" s="286"/>
      <c r="HB514" s="286"/>
      <c r="HC514" s="286"/>
      <c r="HD514" s="286"/>
      <c r="HE514" s="286"/>
      <c r="HF514" s="286"/>
      <c r="HG514" s="286"/>
      <c r="HH514" s="286"/>
      <c r="HI514" s="286"/>
      <c r="HJ514" s="286"/>
      <c r="HK514" s="286"/>
      <c r="HL514" s="286"/>
      <c r="HM514" s="286"/>
      <c r="HN514" s="286"/>
      <c r="HO514" s="286"/>
      <c r="HP514" s="286"/>
      <c r="HQ514" s="286"/>
      <c r="HR514" s="286"/>
      <c r="HS514" s="286"/>
      <c r="HT514" s="286"/>
      <c r="HU514" s="286"/>
      <c r="HV514" s="286"/>
      <c r="HW514" s="286"/>
      <c r="HX514" s="286"/>
      <c r="HY514" s="286"/>
      <c r="HZ514" s="286"/>
      <c r="IA514" s="286"/>
      <c r="IB514" s="286"/>
      <c r="IC514" s="286"/>
      <c r="ID514" s="286"/>
      <c r="IE514" s="286"/>
      <c r="IF514" s="286"/>
      <c r="IG514" s="286"/>
      <c r="IH514" s="286"/>
      <c r="II514" s="286"/>
      <c r="IJ514" s="286"/>
      <c r="IK514" s="286"/>
      <c r="IL514" s="286"/>
      <c r="IM514" s="286"/>
      <c r="IN514" s="286"/>
      <c r="IO514" s="286"/>
      <c r="IP514" s="286"/>
      <c r="IQ514" s="286"/>
      <c r="IR514" s="286"/>
      <c r="IS514" s="286"/>
      <c r="IT514" s="286"/>
      <c r="IU514" s="286"/>
      <c r="IV514" s="286"/>
      <c r="IW514" s="286"/>
      <c r="IX514" s="286"/>
      <c r="IY514" s="286"/>
      <c r="IZ514" s="286"/>
      <c r="JA514" s="286"/>
      <c r="JB514" s="286"/>
      <c r="JC514" s="286"/>
      <c r="JD514" s="286"/>
      <c r="JE514" s="286"/>
      <c r="JF514" s="286"/>
      <c r="JG514" s="286"/>
      <c r="JH514" s="286"/>
      <c r="JI514" s="286"/>
      <c r="JJ514" s="286"/>
      <c r="JK514" s="286"/>
      <c r="JL514" s="286"/>
      <c r="JM514" s="286"/>
      <c r="JN514" s="286"/>
      <c r="JO514" s="286"/>
      <c r="JP514" s="286"/>
      <c r="JQ514" s="286"/>
      <c r="JR514" s="286"/>
      <c r="JS514" s="286"/>
      <c r="JT514" s="286"/>
      <c r="JU514" s="286"/>
      <c r="JV514" s="286"/>
      <c r="JW514" s="286"/>
      <c r="JX514" s="286"/>
      <c r="JY514" s="286"/>
      <c r="JZ514" s="286"/>
      <c r="KA514" s="286"/>
      <c r="KB514" s="286"/>
      <c r="KC514" s="286"/>
      <c r="KD514" s="286"/>
      <c r="KE514" s="286"/>
      <c r="KF514" s="286"/>
      <c r="KG514" s="286"/>
      <c r="KH514" s="286"/>
      <c r="KI514" s="286"/>
      <c r="KJ514" s="286"/>
      <c r="KK514" s="286"/>
      <c r="KL514" s="286"/>
      <c r="KM514" s="286"/>
      <c r="KN514" s="286"/>
      <c r="KO514" s="286"/>
      <c r="KP514" s="286"/>
      <c r="KQ514" s="286"/>
      <c r="KR514" s="286"/>
      <c r="KS514" s="286"/>
      <c r="KT514" s="286"/>
      <c r="KU514" s="286"/>
      <c r="KV514" s="286"/>
      <c r="KW514" s="286"/>
      <c r="KX514" s="286"/>
      <c r="KY514" s="286"/>
      <c r="KZ514" s="286"/>
      <c r="LA514" s="286"/>
      <c r="LB514" s="286"/>
      <c r="LC514" s="286"/>
      <c r="LD514" s="286"/>
      <c r="LE514" s="286"/>
      <c r="LF514" s="286"/>
      <c r="LG514" s="286"/>
      <c r="LH514" s="286"/>
      <c r="LI514" s="286"/>
      <c r="LJ514" s="286"/>
      <c r="LK514" s="286"/>
      <c r="LL514" s="286"/>
      <c r="LM514" s="286"/>
      <c r="LN514" s="286"/>
      <c r="LO514" s="286"/>
      <c r="LP514" s="286"/>
      <c r="LQ514" s="286"/>
      <c r="LR514" s="286"/>
      <c r="LS514" s="286"/>
      <c r="LT514" s="286"/>
      <c r="LU514" s="286"/>
      <c r="LV514" s="286"/>
      <c r="LW514" s="286"/>
      <c r="LX514" s="286"/>
      <c r="LY514" s="286"/>
      <c r="LZ514" s="286"/>
      <c r="MA514" s="286"/>
      <c r="MB514" s="286"/>
      <c r="MC514" s="286"/>
      <c r="MD514" s="286"/>
      <c r="ME514" s="286"/>
      <c r="MF514" s="286"/>
      <c r="MG514" s="286"/>
      <c r="MH514" s="286"/>
      <c r="MI514" s="286"/>
      <c r="MJ514" s="286"/>
      <c r="MK514" s="286"/>
      <c r="ML514" s="286"/>
      <c r="MM514" s="286"/>
      <c r="MN514" s="286"/>
      <c r="MO514" s="286"/>
      <c r="MP514" s="286"/>
      <c r="MQ514" s="286"/>
      <c r="MR514" s="286"/>
      <c r="MS514" s="286"/>
      <c r="MT514" s="286"/>
      <c r="MU514" s="286"/>
      <c r="MV514" s="286"/>
      <c r="MW514" s="286"/>
      <c r="MX514" s="286"/>
      <c r="MY514" s="286"/>
      <c r="MZ514" s="286"/>
      <c r="NA514" s="286"/>
      <c r="NB514" s="286"/>
      <c r="NC514" s="286"/>
      <c r="ND514" s="286"/>
      <c r="NE514" s="286"/>
      <c r="NF514" s="286"/>
      <c r="NG514" s="286"/>
      <c r="NH514" s="286"/>
      <c r="NI514" s="286"/>
      <c r="NJ514" s="286"/>
      <c r="NK514" s="286"/>
      <c r="NL514" s="286"/>
      <c r="NM514" s="286"/>
      <c r="NN514" s="286"/>
      <c r="NO514" s="286"/>
      <c r="NP514" s="286"/>
      <c r="NQ514" s="286"/>
      <c r="NR514" s="286"/>
      <c r="NS514" s="286"/>
      <c r="NT514" s="286"/>
      <c r="NU514" s="286"/>
      <c r="NV514" s="286"/>
      <c r="NW514" s="286"/>
      <c r="NX514" s="286"/>
      <c r="NY514" s="286"/>
      <c r="NZ514" s="286"/>
      <c r="OA514" s="286"/>
      <c r="OB514" s="286"/>
      <c r="OC514" s="286"/>
      <c r="OD514" s="286"/>
      <c r="OE514" s="286"/>
      <c r="OF514" s="286"/>
      <c r="OG514" s="286"/>
      <c r="OH514" s="286"/>
      <c r="OI514" s="286"/>
      <c r="OJ514" s="286"/>
      <c r="OK514" s="286"/>
      <c r="OL514" s="286"/>
      <c r="OM514" s="286"/>
      <c r="ON514" s="286"/>
      <c r="OO514" s="286"/>
      <c r="OP514" s="286"/>
      <c r="OQ514" s="286"/>
      <c r="OR514" s="286"/>
      <c r="OS514" s="286"/>
      <c r="OT514" s="286"/>
      <c r="OU514" s="286"/>
      <c r="OV514" s="286"/>
      <c r="OW514" s="286"/>
      <c r="OX514" s="286"/>
      <c r="OY514" s="286"/>
      <c r="OZ514" s="286"/>
      <c r="PA514" s="286"/>
      <c r="PB514" s="286"/>
      <c r="PC514" s="286"/>
      <c r="PD514" s="286"/>
      <c r="PE514" s="286"/>
      <c r="PF514" s="286"/>
      <c r="PG514" s="286"/>
      <c r="PH514" s="286"/>
      <c r="PI514" s="286"/>
      <c r="PJ514" s="286"/>
      <c r="PK514" s="286"/>
      <c r="PL514" s="286"/>
      <c r="PM514" s="286"/>
      <c r="PN514" s="286"/>
      <c r="PO514" s="286"/>
      <c r="PP514" s="286"/>
      <c r="PQ514" s="286"/>
      <c r="PR514" s="286"/>
      <c r="PS514" s="286"/>
      <c r="PT514" s="286"/>
      <c r="PU514" s="286"/>
      <c r="PV514" s="286"/>
      <c r="PW514" s="286"/>
      <c r="PX514" s="286"/>
      <c r="PY514" s="286"/>
      <c r="PZ514" s="286"/>
      <c r="QA514" s="286"/>
      <c r="QB514" s="286"/>
      <c r="QC514" s="286"/>
      <c r="QD514" s="286"/>
      <c r="QE514" s="286"/>
      <c r="QF514" s="286"/>
      <c r="QG514" s="286"/>
      <c r="QH514" s="286"/>
      <c r="QI514" s="286"/>
      <c r="QJ514" s="286"/>
      <c r="QK514" s="286"/>
      <c r="QL514" s="286"/>
      <c r="QM514" s="286"/>
      <c r="QN514" s="286"/>
      <c r="QO514" s="286"/>
      <c r="QP514" s="286"/>
      <c r="QQ514" s="286"/>
      <c r="QR514" s="286"/>
      <c r="QS514" s="286"/>
      <c r="QT514" s="286"/>
      <c r="QU514" s="286"/>
      <c r="QV514" s="286"/>
      <c r="QW514" s="286"/>
      <c r="QX514" s="286"/>
      <c r="QY514" s="286"/>
      <c r="QZ514" s="286"/>
      <c r="RA514" s="286"/>
      <c r="RB514" s="286"/>
      <c r="RC514" s="286"/>
      <c r="RD514" s="286"/>
      <c r="RE514" s="286"/>
      <c r="RF514" s="286"/>
      <c r="RG514" s="286"/>
      <c r="RH514" s="286"/>
      <c r="RI514" s="286"/>
      <c r="RJ514" s="286"/>
      <c r="RK514" s="286"/>
      <c r="RL514" s="286"/>
      <c r="RM514" s="286"/>
      <c r="RN514" s="286"/>
      <c r="RO514" s="286"/>
      <c r="RP514" s="286"/>
      <c r="RQ514" s="286"/>
      <c r="RR514" s="286"/>
      <c r="RS514" s="286"/>
      <c r="RT514" s="286"/>
      <c r="RU514" s="286"/>
      <c r="RV514" s="286"/>
      <c r="RW514" s="286"/>
      <c r="RX514" s="286"/>
      <c r="RY514" s="286"/>
      <c r="RZ514" s="286"/>
      <c r="SA514" s="286"/>
      <c r="SB514" s="286"/>
      <c r="SC514" s="286"/>
      <c r="SD514" s="286"/>
      <c r="SE514" s="286"/>
      <c r="SF514" s="286"/>
      <c r="SG514" s="286"/>
      <c r="SH514" s="286"/>
      <c r="SI514" s="286"/>
      <c r="SJ514" s="286"/>
      <c r="SK514" s="286"/>
      <c r="SL514" s="286"/>
      <c r="SM514" s="286"/>
      <c r="SN514" s="286"/>
      <c r="SO514" s="286"/>
      <c r="SP514" s="286"/>
      <c r="SQ514" s="286"/>
      <c r="SR514" s="286"/>
      <c r="SS514" s="286"/>
      <c r="ST514" s="286"/>
      <c r="SU514" s="286"/>
      <c r="SV514" s="286"/>
      <c r="SW514" s="286"/>
      <c r="SX514" s="286"/>
      <c r="SY514" s="286"/>
      <c r="SZ514" s="286"/>
      <c r="TA514" s="286"/>
      <c r="TB514" s="286"/>
      <c r="TC514" s="286"/>
      <c r="TD514" s="286"/>
      <c r="TE514" s="286"/>
      <c r="TF514" s="286"/>
      <c r="TG514" s="286"/>
      <c r="TH514" s="286"/>
      <c r="TI514" s="286"/>
      <c r="TJ514" s="286"/>
      <c r="TK514" s="286"/>
      <c r="TL514" s="286"/>
      <c r="TM514" s="286"/>
      <c r="TN514" s="286"/>
      <c r="TO514" s="286"/>
      <c r="TP514" s="286"/>
      <c r="TQ514" s="286"/>
      <c r="TR514" s="286"/>
      <c r="TS514" s="286"/>
      <c r="TT514" s="286"/>
      <c r="TU514" s="286"/>
      <c r="TV514" s="286"/>
      <c r="TW514" s="286"/>
      <c r="TX514" s="286"/>
      <c r="TY514" s="286"/>
      <c r="TZ514" s="286"/>
      <c r="UA514" s="286"/>
      <c r="UB514" s="286"/>
      <c r="UC514" s="286"/>
      <c r="UD514" s="286"/>
      <c r="UE514" s="286"/>
      <c r="UF514" s="286"/>
      <c r="UG514" s="286"/>
      <c r="UH514" s="286"/>
      <c r="UI514" s="286"/>
      <c r="UJ514" s="286"/>
      <c r="UK514" s="286"/>
      <c r="UL514" s="286"/>
      <c r="UM514" s="286"/>
      <c r="UN514" s="286"/>
      <c r="UO514" s="286"/>
      <c r="UP514" s="286"/>
      <c r="UQ514" s="286"/>
      <c r="UR514" s="286"/>
      <c r="US514" s="286"/>
      <c r="UT514" s="286"/>
      <c r="UU514" s="286"/>
      <c r="UV514" s="286"/>
      <c r="UW514" s="286"/>
      <c r="UX514" s="286"/>
      <c r="UY514" s="286"/>
      <c r="UZ514" s="286"/>
      <c r="VA514" s="286"/>
      <c r="VB514" s="286"/>
      <c r="VC514" s="286"/>
      <c r="VD514" s="286"/>
      <c r="VE514" s="286"/>
      <c r="VF514" s="286"/>
      <c r="VG514" s="286"/>
      <c r="VH514" s="286"/>
      <c r="VI514" s="286"/>
      <c r="VJ514" s="286"/>
      <c r="VK514" s="286"/>
      <c r="VL514" s="286"/>
      <c r="VM514" s="286"/>
      <c r="VN514" s="286"/>
      <c r="VO514" s="286"/>
      <c r="VP514" s="286"/>
      <c r="VQ514" s="286"/>
      <c r="VR514" s="286"/>
      <c r="VS514" s="286"/>
      <c r="VT514" s="286"/>
      <c r="VU514" s="286"/>
      <c r="VV514" s="286"/>
      <c r="VW514" s="286"/>
      <c r="VX514" s="286"/>
      <c r="VY514" s="286"/>
      <c r="VZ514" s="286"/>
      <c r="WA514" s="286"/>
      <c r="WB514" s="286"/>
      <c r="WC514" s="286"/>
    </row>
    <row r="515" spans="1:601" s="285" customFormat="1" ht="31.5" customHeight="1">
      <c r="A515" s="1073"/>
      <c r="B515" s="666" t="s">
        <v>1178</v>
      </c>
      <c r="C515" s="650" t="s">
        <v>1100</v>
      </c>
      <c r="D515" s="652" t="s">
        <v>1179</v>
      </c>
      <c r="E515" s="654" t="s">
        <v>1101</v>
      </c>
      <c r="F515" s="646" t="s">
        <v>60</v>
      </c>
      <c r="G515" s="657">
        <v>45168</v>
      </c>
      <c r="H515" s="657" t="s">
        <v>31</v>
      </c>
      <c r="I515" s="381" t="s">
        <v>501</v>
      </c>
      <c r="J515" s="381" t="s">
        <v>393</v>
      </c>
      <c r="K515" s="381" t="s">
        <v>1102</v>
      </c>
      <c r="L515" s="381" t="s">
        <v>35</v>
      </c>
      <c r="M515" s="284">
        <f>SUM(M516:M518)</f>
        <v>1703710</v>
      </c>
      <c r="N515" s="284">
        <f>SUM(N516:N518)</f>
        <v>1614468</v>
      </c>
      <c r="O515" s="284">
        <f>SUM(O516:O518)</f>
        <v>0</v>
      </c>
      <c r="P515" s="284">
        <f t="shared" ref="P515:R515" si="47">SUM(P516:P518)</f>
        <v>0</v>
      </c>
      <c r="Q515" s="284">
        <f t="shared" si="47"/>
        <v>0</v>
      </c>
      <c r="R515" s="284">
        <f t="shared" si="47"/>
        <v>0</v>
      </c>
      <c r="S515" s="535"/>
      <c r="BA515" s="286"/>
      <c r="BB515" s="286"/>
      <c r="BC515" s="286"/>
      <c r="BD515" s="286"/>
      <c r="BE515" s="286"/>
      <c r="BF515" s="286"/>
      <c r="BG515" s="286"/>
      <c r="BH515" s="286"/>
      <c r="BI515" s="286"/>
      <c r="BJ515" s="286"/>
      <c r="BK515" s="286"/>
      <c r="BL515" s="286"/>
      <c r="BM515" s="286"/>
      <c r="BN515" s="286"/>
      <c r="BO515" s="286"/>
      <c r="BP515" s="286"/>
      <c r="BQ515" s="286"/>
      <c r="BR515" s="286"/>
      <c r="BS515" s="286"/>
      <c r="BT515" s="286"/>
      <c r="BU515" s="286"/>
      <c r="BV515" s="286"/>
      <c r="BW515" s="286"/>
      <c r="BX515" s="286"/>
      <c r="BY515" s="286"/>
      <c r="BZ515" s="286"/>
      <c r="CA515" s="286"/>
      <c r="CB515" s="286"/>
      <c r="CC515" s="286"/>
      <c r="CD515" s="286"/>
      <c r="CE515" s="286"/>
      <c r="CF515" s="286"/>
      <c r="CG515" s="286"/>
      <c r="CH515" s="286"/>
      <c r="CI515" s="286"/>
      <c r="CJ515" s="286"/>
      <c r="CK515" s="286"/>
      <c r="CL515" s="286"/>
      <c r="CM515" s="286"/>
      <c r="CN515" s="286"/>
      <c r="CO515" s="286"/>
      <c r="CP515" s="286"/>
      <c r="CQ515" s="286"/>
      <c r="CR515" s="286"/>
      <c r="CS515" s="286"/>
      <c r="CT515" s="286"/>
      <c r="CU515" s="286"/>
      <c r="CV515" s="286"/>
      <c r="CW515" s="286"/>
      <c r="CX515" s="286"/>
      <c r="CY515" s="286"/>
      <c r="CZ515" s="286"/>
      <c r="DA515" s="286"/>
      <c r="DB515" s="286"/>
      <c r="DC515" s="286"/>
      <c r="DD515" s="286"/>
      <c r="DE515" s="286"/>
      <c r="DF515" s="286"/>
      <c r="DG515" s="286"/>
      <c r="DH515" s="286"/>
      <c r="DI515" s="286"/>
      <c r="DJ515" s="286"/>
      <c r="DK515" s="286"/>
      <c r="DL515" s="286"/>
      <c r="DM515" s="286"/>
      <c r="DN515" s="286"/>
      <c r="DO515" s="286"/>
      <c r="DP515" s="286"/>
      <c r="DQ515" s="286"/>
      <c r="DR515" s="286"/>
      <c r="DS515" s="286"/>
      <c r="DT515" s="286"/>
      <c r="DU515" s="286"/>
      <c r="DV515" s="286"/>
      <c r="DW515" s="286"/>
      <c r="DX515" s="286"/>
      <c r="DY515" s="286"/>
      <c r="DZ515" s="286"/>
      <c r="EA515" s="286"/>
      <c r="EB515" s="286"/>
      <c r="EC515" s="286"/>
      <c r="ED515" s="286"/>
      <c r="EE515" s="286"/>
      <c r="EF515" s="286"/>
      <c r="EG515" s="286"/>
      <c r="EH515" s="286"/>
      <c r="EI515" s="286"/>
      <c r="EJ515" s="286"/>
      <c r="EK515" s="286"/>
      <c r="EL515" s="286"/>
      <c r="EM515" s="286"/>
      <c r="EN515" s="286"/>
      <c r="EO515" s="286"/>
      <c r="EP515" s="286"/>
      <c r="EQ515" s="286"/>
      <c r="ER515" s="286"/>
      <c r="ES515" s="286"/>
      <c r="ET515" s="286"/>
      <c r="EU515" s="286"/>
      <c r="EV515" s="286"/>
      <c r="EW515" s="286"/>
      <c r="EX515" s="286"/>
      <c r="EY515" s="286"/>
      <c r="EZ515" s="286"/>
      <c r="FA515" s="286"/>
      <c r="FB515" s="286"/>
      <c r="FC515" s="286"/>
      <c r="FD515" s="286"/>
      <c r="FE515" s="286"/>
      <c r="FF515" s="286"/>
      <c r="FG515" s="286"/>
      <c r="FH515" s="286"/>
      <c r="FI515" s="286"/>
      <c r="FJ515" s="286"/>
      <c r="FK515" s="286"/>
      <c r="FL515" s="286"/>
      <c r="FM515" s="286"/>
      <c r="FN515" s="286"/>
      <c r="FO515" s="286"/>
      <c r="FP515" s="286"/>
      <c r="FQ515" s="286"/>
      <c r="FR515" s="286"/>
      <c r="FS515" s="286"/>
      <c r="FT515" s="286"/>
      <c r="FU515" s="286"/>
      <c r="FV515" s="286"/>
      <c r="FW515" s="286"/>
      <c r="FX515" s="286"/>
      <c r="FY515" s="286"/>
      <c r="FZ515" s="286"/>
      <c r="GA515" s="286"/>
      <c r="GB515" s="286"/>
      <c r="GC515" s="286"/>
      <c r="GD515" s="286"/>
      <c r="GE515" s="286"/>
      <c r="GF515" s="286"/>
      <c r="GG515" s="286"/>
      <c r="GH515" s="286"/>
      <c r="GI515" s="286"/>
      <c r="GJ515" s="286"/>
      <c r="GK515" s="286"/>
      <c r="GL515" s="286"/>
      <c r="GM515" s="286"/>
      <c r="GN515" s="286"/>
      <c r="GO515" s="286"/>
      <c r="GP515" s="286"/>
      <c r="GQ515" s="286"/>
      <c r="GR515" s="286"/>
      <c r="GS515" s="286"/>
      <c r="GT515" s="286"/>
      <c r="GU515" s="286"/>
      <c r="GV515" s="286"/>
      <c r="GW515" s="286"/>
      <c r="GX515" s="286"/>
      <c r="GY515" s="286"/>
      <c r="GZ515" s="286"/>
      <c r="HA515" s="286"/>
      <c r="HB515" s="286"/>
      <c r="HC515" s="286"/>
      <c r="HD515" s="286"/>
      <c r="HE515" s="286"/>
      <c r="HF515" s="286"/>
      <c r="HG515" s="286"/>
      <c r="HH515" s="286"/>
      <c r="HI515" s="286"/>
      <c r="HJ515" s="286"/>
      <c r="HK515" s="286"/>
      <c r="HL515" s="286"/>
      <c r="HM515" s="286"/>
      <c r="HN515" s="286"/>
      <c r="HO515" s="286"/>
      <c r="HP515" s="286"/>
      <c r="HQ515" s="286"/>
      <c r="HR515" s="286"/>
      <c r="HS515" s="286"/>
      <c r="HT515" s="286"/>
      <c r="HU515" s="286"/>
      <c r="HV515" s="286"/>
      <c r="HW515" s="286"/>
      <c r="HX515" s="286"/>
      <c r="HY515" s="286"/>
      <c r="HZ515" s="286"/>
      <c r="IA515" s="286"/>
      <c r="IB515" s="286"/>
      <c r="IC515" s="286"/>
      <c r="ID515" s="286"/>
      <c r="IE515" s="286"/>
      <c r="IF515" s="286"/>
      <c r="IG515" s="286"/>
      <c r="IH515" s="286"/>
      <c r="II515" s="286"/>
      <c r="IJ515" s="286"/>
      <c r="IK515" s="286"/>
      <c r="IL515" s="286"/>
      <c r="IM515" s="286"/>
      <c r="IN515" s="286"/>
      <c r="IO515" s="286"/>
      <c r="IP515" s="286"/>
      <c r="IQ515" s="286"/>
      <c r="IR515" s="286"/>
      <c r="IS515" s="286"/>
      <c r="IT515" s="286"/>
      <c r="IU515" s="286"/>
      <c r="IV515" s="286"/>
      <c r="IW515" s="286"/>
      <c r="IX515" s="286"/>
      <c r="IY515" s="286"/>
      <c r="IZ515" s="286"/>
      <c r="JA515" s="286"/>
      <c r="JB515" s="286"/>
      <c r="JC515" s="286"/>
      <c r="JD515" s="286"/>
      <c r="JE515" s="286"/>
      <c r="JF515" s="286"/>
      <c r="JG515" s="286"/>
      <c r="JH515" s="286"/>
      <c r="JI515" s="286"/>
      <c r="JJ515" s="286"/>
      <c r="JK515" s="286"/>
      <c r="JL515" s="286"/>
      <c r="JM515" s="286"/>
      <c r="JN515" s="286"/>
      <c r="JO515" s="286"/>
      <c r="JP515" s="286"/>
      <c r="JQ515" s="286"/>
      <c r="JR515" s="286"/>
      <c r="JS515" s="286"/>
      <c r="JT515" s="286"/>
      <c r="JU515" s="286"/>
      <c r="JV515" s="286"/>
      <c r="JW515" s="286"/>
      <c r="JX515" s="286"/>
      <c r="JY515" s="286"/>
      <c r="JZ515" s="286"/>
      <c r="KA515" s="286"/>
      <c r="KB515" s="286"/>
      <c r="KC515" s="286"/>
      <c r="KD515" s="286"/>
      <c r="KE515" s="286"/>
      <c r="KF515" s="286"/>
      <c r="KG515" s="286"/>
      <c r="KH515" s="286"/>
      <c r="KI515" s="286"/>
      <c r="KJ515" s="286"/>
      <c r="KK515" s="286"/>
      <c r="KL515" s="286"/>
      <c r="KM515" s="286"/>
      <c r="KN515" s="286"/>
      <c r="KO515" s="286"/>
      <c r="KP515" s="286"/>
      <c r="KQ515" s="286"/>
      <c r="KR515" s="286"/>
      <c r="KS515" s="286"/>
      <c r="KT515" s="286"/>
      <c r="KU515" s="286"/>
      <c r="KV515" s="286"/>
      <c r="KW515" s="286"/>
      <c r="KX515" s="286"/>
      <c r="KY515" s="286"/>
      <c r="KZ515" s="286"/>
      <c r="LA515" s="286"/>
      <c r="LB515" s="286"/>
      <c r="LC515" s="286"/>
      <c r="LD515" s="286"/>
      <c r="LE515" s="286"/>
      <c r="LF515" s="286"/>
      <c r="LG515" s="286"/>
      <c r="LH515" s="286"/>
      <c r="LI515" s="286"/>
      <c r="LJ515" s="286"/>
      <c r="LK515" s="286"/>
      <c r="LL515" s="286"/>
      <c r="LM515" s="286"/>
      <c r="LN515" s="286"/>
      <c r="LO515" s="286"/>
      <c r="LP515" s="286"/>
      <c r="LQ515" s="286"/>
      <c r="LR515" s="286"/>
      <c r="LS515" s="286"/>
      <c r="LT515" s="286"/>
      <c r="LU515" s="286"/>
      <c r="LV515" s="286"/>
      <c r="LW515" s="286"/>
      <c r="LX515" s="286"/>
      <c r="LY515" s="286"/>
      <c r="LZ515" s="286"/>
      <c r="MA515" s="286"/>
      <c r="MB515" s="286"/>
      <c r="MC515" s="286"/>
      <c r="MD515" s="286"/>
      <c r="ME515" s="286"/>
      <c r="MF515" s="286"/>
      <c r="MG515" s="286"/>
      <c r="MH515" s="286"/>
      <c r="MI515" s="286"/>
      <c r="MJ515" s="286"/>
      <c r="MK515" s="286"/>
      <c r="ML515" s="286"/>
      <c r="MM515" s="286"/>
      <c r="MN515" s="286"/>
      <c r="MO515" s="286"/>
      <c r="MP515" s="286"/>
      <c r="MQ515" s="286"/>
      <c r="MR515" s="286"/>
      <c r="MS515" s="286"/>
      <c r="MT515" s="286"/>
      <c r="MU515" s="286"/>
      <c r="MV515" s="286"/>
      <c r="MW515" s="286"/>
      <c r="MX515" s="286"/>
      <c r="MY515" s="286"/>
      <c r="MZ515" s="286"/>
      <c r="NA515" s="286"/>
      <c r="NB515" s="286"/>
      <c r="NC515" s="286"/>
      <c r="ND515" s="286"/>
      <c r="NE515" s="286"/>
      <c r="NF515" s="286"/>
      <c r="NG515" s="286"/>
      <c r="NH515" s="286"/>
      <c r="NI515" s="286"/>
      <c r="NJ515" s="286"/>
      <c r="NK515" s="286"/>
      <c r="NL515" s="286"/>
      <c r="NM515" s="286"/>
      <c r="NN515" s="286"/>
      <c r="NO515" s="286"/>
      <c r="NP515" s="286"/>
      <c r="NQ515" s="286"/>
      <c r="NR515" s="286"/>
      <c r="NS515" s="286"/>
      <c r="NT515" s="286"/>
      <c r="NU515" s="286"/>
      <c r="NV515" s="286"/>
      <c r="NW515" s="286"/>
      <c r="NX515" s="286"/>
      <c r="NY515" s="286"/>
      <c r="NZ515" s="286"/>
      <c r="OA515" s="286"/>
      <c r="OB515" s="286"/>
      <c r="OC515" s="286"/>
      <c r="OD515" s="286"/>
      <c r="OE515" s="286"/>
      <c r="OF515" s="286"/>
      <c r="OG515" s="286"/>
      <c r="OH515" s="286"/>
      <c r="OI515" s="286"/>
      <c r="OJ515" s="286"/>
      <c r="OK515" s="286"/>
      <c r="OL515" s="286"/>
      <c r="OM515" s="286"/>
      <c r="ON515" s="286"/>
      <c r="OO515" s="286"/>
      <c r="OP515" s="286"/>
      <c r="OQ515" s="286"/>
      <c r="OR515" s="286"/>
      <c r="OS515" s="286"/>
      <c r="OT515" s="286"/>
      <c r="OU515" s="286"/>
      <c r="OV515" s="286"/>
      <c r="OW515" s="286"/>
      <c r="OX515" s="286"/>
      <c r="OY515" s="286"/>
      <c r="OZ515" s="286"/>
      <c r="PA515" s="286"/>
      <c r="PB515" s="286"/>
      <c r="PC515" s="286"/>
      <c r="PD515" s="286"/>
      <c r="PE515" s="286"/>
      <c r="PF515" s="286"/>
      <c r="PG515" s="286"/>
      <c r="PH515" s="286"/>
      <c r="PI515" s="286"/>
      <c r="PJ515" s="286"/>
      <c r="PK515" s="286"/>
      <c r="PL515" s="286"/>
      <c r="PM515" s="286"/>
      <c r="PN515" s="286"/>
      <c r="PO515" s="286"/>
      <c r="PP515" s="286"/>
      <c r="PQ515" s="286"/>
      <c r="PR515" s="286"/>
      <c r="PS515" s="286"/>
      <c r="PT515" s="286"/>
      <c r="PU515" s="286"/>
      <c r="PV515" s="286"/>
      <c r="PW515" s="286"/>
      <c r="PX515" s="286"/>
      <c r="PY515" s="286"/>
      <c r="PZ515" s="286"/>
      <c r="QA515" s="286"/>
      <c r="QB515" s="286"/>
      <c r="QC515" s="286"/>
      <c r="QD515" s="286"/>
      <c r="QE515" s="286"/>
      <c r="QF515" s="286"/>
      <c r="QG515" s="286"/>
      <c r="QH515" s="286"/>
      <c r="QI515" s="286"/>
      <c r="QJ515" s="286"/>
      <c r="QK515" s="286"/>
      <c r="QL515" s="286"/>
      <c r="QM515" s="286"/>
      <c r="QN515" s="286"/>
      <c r="QO515" s="286"/>
      <c r="QP515" s="286"/>
      <c r="QQ515" s="286"/>
      <c r="QR515" s="286"/>
      <c r="QS515" s="286"/>
      <c r="QT515" s="286"/>
      <c r="QU515" s="286"/>
      <c r="QV515" s="286"/>
      <c r="QW515" s="286"/>
      <c r="QX515" s="286"/>
      <c r="QY515" s="286"/>
      <c r="QZ515" s="286"/>
      <c r="RA515" s="286"/>
      <c r="RB515" s="286"/>
      <c r="RC515" s="286"/>
      <c r="RD515" s="286"/>
      <c r="RE515" s="286"/>
      <c r="RF515" s="286"/>
      <c r="RG515" s="286"/>
      <c r="RH515" s="286"/>
      <c r="RI515" s="286"/>
      <c r="RJ515" s="286"/>
      <c r="RK515" s="286"/>
      <c r="RL515" s="286"/>
      <c r="RM515" s="286"/>
      <c r="RN515" s="286"/>
      <c r="RO515" s="286"/>
      <c r="RP515" s="286"/>
      <c r="RQ515" s="286"/>
      <c r="RR515" s="286"/>
      <c r="RS515" s="286"/>
      <c r="RT515" s="286"/>
      <c r="RU515" s="286"/>
      <c r="RV515" s="286"/>
      <c r="RW515" s="286"/>
      <c r="RX515" s="286"/>
      <c r="RY515" s="286"/>
      <c r="RZ515" s="286"/>
      <c r="SA515" s="286"/>
      <c r="SB515" s="286"/>
      <c r="SC515" s="286"/>
      <c r="SD515" s="286"/>
      <c r="SE515" s="286"/>
      <c r="SF515" s="286"/>
      <c r="SG515" s="286"/>
      <c r="SH515" s="286"/>
      <c r="SI515" s="286"/>
      <c r="SJ515" s="286"/>
      <c r="SK515" s="286"/>
      <c r="SL515" s="286"/>
      <c r="SM515" s="286"/>
      <c r="SN515" s="286"/>
      <c r="SO515" s="286"/>
      <c r="SP515" s="286"/>
      <c r="SQ515" s="286"/>
      <c r="SR515" s="286"/>
      <c r="SS515" s="286"/>
      <c r="ST515" s="286"/>
      <c r="SU515" s="286"/>
      <c r="SV515" s="286"/>
      <c r="SW515" s="286"/>
      <c r="SX515" s="286"/>
      <c r="SY515" s="286"/>
      <c r="SZ515" s="286"/>
      <c r="TA515" s="286"/>
      <c r="TB515" s="286"/>
      <c r="TC515" s="286"/>
      <c r="TD515" s="286"/>
      <c r="TE515" s="286"/>
      <c r="TF515" s="286"/>
      <c r="TG515" s="286"/>
      <c r="TH515" s="286"/>
      <c r="TI515" s="286"/>
      <c r="TJ515" s="286"/>
      <c r="TK515" s="286"/>
      <c r="TL515" s="286"/>
      <c r="TM515" s="286"/>
      <c r="TN515" s="286"/>
      <c r="TO515" s="286"/>
      <c r="TP515" s="286"/>
      <c r="TQ515" s="286"/>
      <c r="TR515" s="286"/>
      <c r="TS515" s="286"/>
      <c r="TT515" s="286"/>
      <c r="TU515" s="286"/>
      <c r="TV515" s="286"/>
      <c r="TW515" s="286"/>
      <c r="TX515" s="286"/>
      <c r="TY515" s="286"/>
      <c r="TZ515" s="286"/>
      <c r="UA515" s="286"/>
      <c r="UB515" s="286"/>
      <c r="UC515" s="286"/>
      <c r="UD515" s="286"/>
      <c r="UE515" s="286"/>
      <c r="UF515" s="286"/>
      <c r="UG515" s="286"/>
      <c r="UH515" s="286"/>
      <c r="UI515" s="286"/>
      <c r="UJ515" s="286"/>
      <c r="UK515" s="286"/>
      <c r="UL515" s="286"/>
      <c r="UM515" s="286"/>
      <c r="UN515" s="286"/>
      <c r="UO515" s="286"/>
      <c r="UP515" s="286"/>
      <c r="UQ515" s="286"/>
      <c r="UR515" s="286"/>
      <c r="US515" s="286"/>
      <c r="UT515" s="286"/>
      <c r="UU515" s="286"/>
      <c r="UV515" s="286"/>
      <c r="UW515" s="286"/>
      <c r="UX515" s="286"/>
      <c r="UY515" s="286"/>
      <c r="UZ515" s="286"/>
      <c r="VA515" s="286"/>
      <c r="VB515" s="286"/>
      <c r="VC515" s="286"/>
      <c r="VD515" s="286"/>
      <c r="VE515" s="286"/>
      <c r="VF515" s="286"/>
      <c r="VG515" s="286"/>
      <c r="VH515" s="286"/>
      <c r="VI515" s="286"/>
      <c r="VJ515" s="286"/>
      <c r="VK515" s="286"/>
      <c r="VL515" s="286"/>
      <c r="VM515" s="286"/>
      <c r="VN515" s="286"/>
      <c r="VO515" s="286"/>
      <c r="VP515" s="286"/>
      <c r="VQ515" s="286"/>
      <c r="VR515" s="286"/>
      <c r="VS515" s="286"/>
      <c r="VT515" s="286"/>
      <c r="VU515" s="286"/>
      <c r="VV515" s="286"/>
      <c r="VW515" s="286"/>
      <c r="VX515" s="286"/>
      <c r="VY515" s="286"/>
      <c r="VZ515" s="286"/>
      <c r="WA515" s="286"/>
      <c r="WB515" s="286"/>
      <c r="WC515" s="286"/>
    </row>
    <row r="516" spans="1:601" s="285" customFormat="1" ht="31.5" customHeight="1">
      <c r="A516" s="1073"/>
      <c r="B516" s="700"/>
      <c r="C516" s="669"/>
      <c r="D516" s="671"/>
      <c r="E516" s="673"/>
      <c r="F516" s="647"/>
      <c r="G516" s="674"/>
      <c r="H516" s="674"/>
      <c r="I516" s="309" t="s">
        <v>501</v>
      </c>
      <c r="J516" s="309" t="s">
        <v>393</v>
      </c>
      <c r="K516" s="309" t="s">
        <v>1102</v>
      </c>
      <c r="L516" s="309" t="s">
        <v>182</v>
      </c>
      <c r="M516" s="288">
        <v>410000</v>
      </c>
      <c r="N516" s="288">
        <v>410000</v>
      </c>
      <c r="O516" s="288"/>
      <c r="P516" s="289"/>
      <c r="Q516" s="290"/>
      <c r="R516" s="290"/>
      <c r="S516" s="528">
        <v>3</v>
      </c>
      <c r="BA516" s="286"/>
      <c r="BB516" s="286"/>
      <c r="BC516" s="286"/>
      <c r="BD516" s="286"/>
      <c r="BE516" s="286"/>
      <c r="BF516" s="286"/>
      <c r="BG516" s="286"/>
      <c r="BH516" s="286"/>
      <c r="BI516" s="286"/>
      <c r="BJ516" s="286"/>
      <c r="BK516" s="286"/>
      <c r="BL516" s="286"/>
      <c r="BM516" s="286"/>
      <c r="BN516" s="286"/>
      <c r="BO516" s="286"/>
      <c r="BP516" s="286"/>
      <c r="BQ516" s="286"/>
      <c r="BR516" s="286"/>
      <c r="BS516" s="286"/>
      <c r="BT516" s="286"/>
      <c r="BU516" s="286"/>
      <c r="BV516" s="286"/>
      <c r="BW516" s="286"/>
      <c r="BX516" s="286"/>
      <c r="BY516" s="286"/>
      <c r="BZ516" s="286"/>
      <c r="CA516" s="286"/>
      <c r="CB516" s="286"/>
      <c r="CC516" s="286"/>
      <c r="CD516" s="286"/>
      <c r="CE516" s="286"/>
      <c r="CF516" s="286"/>
      <c r="CG516" s="286"/>
      <c r="CH516" s="286"/>
      <c r="CI516" s="286"/>
      <c r="CJ516" s="286"/>
      <c r="CK516" s="286"/>
      <c r="CL516" s="286"/>
      <c r="CM516" s="286"/>
      <c r="CN516" s="286"/>
      <c r="CO516" s="286"/>
      <c r="CP516" s="286"/>
      <c r="CQ516" s="286"/>
      <c r="CR516" s="286"/>
      <c r="CS516" s="286"/>
      <c r="CT516" s="286"/>
      <c r="CU516" s="286"/>
      <c r="CV516" s="286"/>
      <c r="CW516" s="286"/>
      <c r="CX516" s="286"/>
      <c r="CY516" s="286"/>
      <c r="CZ516" s="286"/>
      <c r="DA516" s="286"/>
      <c r="DB516" s="286"/>
      <c r="DC516" s="286"/>
      <c r="DD516" s="286"/>
      <c r="DE516" s="286"/>
      <c r="DF516" s="286"/>
      <c r="DG516" s="286"/>
      <c r="DH516" s="286"/>
      <c r="DI516" s="286"/>
      <c r="DJ516" s="286"/>
      <c r="DK516" s="286"/>
      <c r="DL516" s="286"/>
      <c r="DM516" s="286"/>
      <c r="DN516" s="286"/>
      <c r="DO516" s="286"/>
      <c r="DP516" s="286"/>
      <c r="DQ516" s="286"/>
      <c r="DR516" s="286"/>
      <c r="DS516" s="286"/>
      <c r="DT516" s="286"/>
      <c r="DU516" s="286"/>
      <c r="DV516" s="286"/>
      <c r="DW516" s="286"/>
      <c r="DX516" s="286"/>
      <c r="DY516" s="286"/>
      <c r="DZ516" s="286"/>
      <c r="EA516" s="286"/>
      <c r="EB516" s="286"/>
      <c r="EC516" s="286"/>
      <c r="ED516" s="286"/>
      <c r="EE516" s="286"/>
      <c r="EF516" s="286"/>
      <c r="EG516" s="286"/>
      <c r="EH516" s="286"/>
      <c r="EI516" s="286"/>
      <c r="EJ516" s="286"/>
      <c r="EK516" s="286"/>
      <c r="EL516" s="286"/>
      <c r="EM516" s="286"/>
      <c r="EN516" s="286"/>
      <c r="EO516" s="286"/>
      <c r="EP516" s="286"/>
      <c r="EQ516" s="286"/>
      <c r="ER516" s="286"/>
      <c r="ES516" s="286"/>
      <c r="ET516" s="286"/>
      <c r="EU516" s="286"/>
      <c r="EV516" s="286"/>
      <c r="EW516" s="286"/>
      <c r="EX516" s="286"/>
      <c r="EY516" s="286"/>
      <c r="EZ516" s="286"/>
      <c r="FA516" s="286"/>
      <c r="FB516" s="286"/>
      <c r="FC516" s="286"/>
      <c r="FD516" s="286"/>
      <c r="FE516" s="286"/>
      <c r="FF516" s="286"/>
      <c r="FG516" s="286"/>
      <c r="FH516" s="286"/>
      <c r="FI516" s="286"/>
      <c r="FJ516" s="286"/>
      <c r="FK516" s="286"/>
      <c r="FL516" s="286"/>
      <c r="FM516" s="286"/>
      <c r="FN516" s="286"/>
      <c r="FO516" s="286"/>
      <c r="FP516" s="286"/>
      <c r="FQ516" s="286"/>
      <c r="FR516" s="286"/>
      <c r="FS516" s="286"/>
      <c r="FT516" s="286"/>
      <c r="FU516" s="286"/>
      <c r="FV516" s="286"/>
      <c r="FW516" s="286"/>
      <c r="FX516" s="286"/>
      <c r="FY516" s="286"/>
      <c r="FZ516" s="286"/>
      <c r="GA516" s="286"/>
      <c r="GB516" s="286"/>
      <c r="GC516" s="286"/>
      <c r="GD516" s="286"/>
      <c r="GE516" s="286"/>
      <c r="GF516" s="286"/>
      <c r="GG516" s="286"/>
      <c r="GH516" s="286"/>
      <c r="GI516" s="286"/>
      <c r="GJ516" s="286"/>
      <c r="GK516" s="286"/>
      <c r="GL516" s="286"/>
      <c r="GM516" s="286"/>
      <c r="GN516" s="286"/>
      <c r="GO516" s="286"/>
      <c r="GP516" s="286"/>
      <c r="GQ516" s="286"/>
      <c r="GR516" s="286"/>
      <c r="GS516" s="286"/>
      <c r="GT516" s="286"/>
      <c r="GU516" s="286"/>
      <c r="GV516" s="286"/>
      <c r="GW516" s="286"/>
      <c r="GX516" s="286"/>
      <c r="GY516" s="286"/>
      <c r="GZ516" s="286"/>
      <c r="HA516" s="286"/>
      <c r="HB516" s="286"/>
      <c r="HC516" s="286"/>
      <c r="HD516" s="286"/>
      <c r="HE516" s="286"/>
      <c r="HF516" s="286"/>
      <c r="HG516" s="286"/>
      <c r="HH516" s="286"/>
      <c r="HI516" s="286"/>
      <c r="HJ516" s="286"/>
      <c r="HK516" s="286"/>
      <c r="HL516" s="286"/>
      <c r="HM516" s="286"/>
      <c r="HN516" s="286"/>
      <c r="HO516" s="286"/>
      <c r="HP516" s="286"/>
      <c r="HQ516" s="286"/>
      <c r="HR516" s="286"/>
      <c r="HS516" s="286"/>
      <c r="HT516" s="286"/>
      <c r="HU516" s="286"/>
      <c r="HV516" s="286"/>
      <c r="HW516" s="286"/>
      <c r="HX516" s="286"/>
      <c r="HY516" s="286"/>
      <c r="HZ516" s="286"/>
      <c r="IA516" s="286"/>
      <c r="IB516" s="286"/>
      <c r="IC516" s="286"/>
      <c r="ID516" s="286"/>
      <c r="IE516" s="286"/>
      <c r="IF516" s="286"/>
      <c r="IG516" s="286"/>
      <c r="IH516" s="286"/>
      <c r="II516" s="286"/>
      <c r="IJ516" s="286"/>
      <c r="IK516" s="286"/>
      <c r="IL516" s="286"/>
      <c r="IM516" s="286"/>
      <c r="IN516" s="286"/>
      <c r="IO516" s="286"/>
      <c r="IP516" s="286"/>
      <c r="IQ516" s="286"/>
      <c r="IR516" s="286"/>
      <c r="IS516" s="286"/>
      <c r="IT516" s="286"/>
      <c r="IU516" s="286"/>
      <c r="IV516" s="286"/>
      <c r="IW516" s="286"/>
      <c r="IX516" s="286"/>
      <c r="IY516" s="286"/>
      <c r="IZ516" s="286"/>
      <c r="JA516" s="286"/>
      <c r="JB516" s="286"/>
      <c r="JC516" s="286"/>
      <c r="JD516" s="286"/>
      <c r="JE516" s="286"/>
      <c r="JF516" s="286"/>
      <c r="JG516" s="286"/>
      <c r="JH516" s="286"/>
      <c r="JI516" s="286"/>
      <c r="JJ516" s="286"/>
      <c r="JK516" s="286"/>
      <c r="JL516" s="286"/>
      <c r="JM516" s="286"/>
      <c r="JN516" s="286"/>
      <c r="JO516" s="286"/>
      <c r="JP516" s="286"/>
      <c r="JQ516" s="286"/>
      <c r="JR516" s="286"/>
      <c r="JS516" s="286"/>
      <c r="JT516" s="286"/>
      <c r="JU516" s="286"/>
      <c r="JV516" s="286"/>
      <c r="JW516" s="286"/>
      <c r="JX516" s="286"/>
      <c r="JY516" s="286"/>
      <c r="JZ516" s="286"/>
      <c r="KA516" s="286"/>
      <c r="KB516" s="286"/>
      <c r="KC516" s="286"/>
      <c r="KD516" s="286"/>
      <c r="KE516" s="286"/>
      <c r="KF516" s="286"/>
      <c r="KG516" s="286"/>
      <c r="KH516" s="286"/>
      <c r="KI516" s="286"/>
      <c r="KJ516" s="286"/>
      <c r="KK516" s="286"/>
      <c r="KL516" s="286"/>
      <c r="KM516" s="286"/>
      <c r="KN516" s="286"/>
      <c r="KO516" s="286"/>
      <c r="KP516" s="286"/>
      <c r="KQ516" s="286"/>
      <c r="KR516" s="286"/>
      <c r="KS516" s="286"/>
      <c r="KT516" s="286"/>
      <c r="KU516" s="286"/>
      <c r="KV516" s="286"/>
      <c r="KW516" s="286"/>
      <c r="KX516" s="286"/>
      <c r="KY516" s="286"/>
      <c r="KZ516" s="286"/>
      <c r="LA516" s="286"/>
      <c r="LB516" s="286"/>
      <c r="LC516" s="286"/>
      <c r="LD516" s="286"/>
      <c r="LE516" s="286"/>
      <c r="LF516" s="286"/>
      <c r="LG516" s="286"/>
      <c r="LH516" s="286"/>
      <c r="LI516" s="286"/>
      <c r="LJ516" s="286"/>
      <c r="LK516" s="286"/>
      <c r="LL516" s="286"/>
      <c r="LM516" s="286"/>
      <c r="LN516" s="286"/>
      <c r="LO516" s="286"/>
      <c r="LP516" s="286"/>
      <c r="LQ516" s="286"/>
      <c r="LR516" s="286"/>
      <c r="LS516" s="286"/>
      <c r="LT516" s="286"/>
      <c r="LU516" s="286"/>
      <c r="LV516" s="286"/>
      <c r="LW516" s="286"/>
      <c r="LX516" s="286"/>
      <c r="LY516" s="286"/>
      <c r="LZ516" s="286"/>
      <c r="MA516" s="286"/>
      <c r="MB516" s="286"/>
      <c r="MC516" s="286"/>
      <c r="MD516" s="286"/>
      <c r="ME516" s="286"/>
      <c r="MF516" s="286"/>
      <c r="MG516" s="286"/>
      <c r="MH516" s="286"/>
      <c r="MI516" s="286"/>
      <c r="MJ516" s="286"/>
      <c r="MK516" s="286"/>
      <c r="ML516" s="286"/>
      <c r="MM516" s="286"/>
      <c r="MN516" s="286"/>
      <c r="MO516" s="286"/>
      <c r="MP516" s="286"/>
      <c r="MQ516" s="286"/>
      <c r="MR516" s="286"/>
      <c r="MS516" s="286"/>
      <c r="MT516" s="286"/>
      <c r="MU516" s="286"/>
      <c r="MV516" s="286"/>
      <c r="MW516" s="286"/>
      <c r="MX516" s="286"/>
      <c r="MY516" s="286"/>
      <c r="MZ516" s="286"/>
      <c r="NA516" s="286"/>
      <c r="NB516" s="286"/>
      <c r="NC516" s="286"/>
      <c r="ND516" s="286"/>
      <c r="NE516" s="286"/>
      <c r="NF516" s="286"/>
      <c r="NG516" s="286"/>
      <c r="NH516" s="286"/>
      <c r="NI516" s="286"/>
      <c r="NJ516" s="286"/>
      <c r="NK516" s="286"/>
      <c r="NL516" s="286"/>
      <c r="NM516" s="286"/>
      <c r="NN516" s="286"/>
      <c r="NO516" s="286"/>
      <c r="NP516" s="286"/>
      <c r="NQ516" s="286"/>
      <c r="NR516" s="286"/>
      <c r="NS516" s="286"/>
      <c r="NT516" s="286"/>
      <c r="NU516" s="286"/>
      <c r="NV516" s="286"/>
      <c r="NW516" s="286"/>
      <c r="NX516" s="286"/>
      <c r="NY516" s="286"/>
      <c r="NZ516" s="286"/>
      <c r="OA516" s="286"/>
      <c r="OB516" s="286"/>
      <c r="OC516" s="286"/>
      <c r="OD516" s="286"/>
      <c r="OE516" s="286"/>
      <c r="OF516" s="286"/>
      <c r="OG516" s="286"/>
      <c r="OH516" s="286"/>
      <c r="OI516" s="286"/>
      <c r="OJ516" s="286"/>
      <c r="OK516" s="286"/>
      <c r="OL516" s="286"/>
      <c r="OM516" s="286"/>
      <c r="ON516" s="286"/>
      <c r="OO516" s="286"/>
      <c r="OP516" s="286"/>
      <c r="OQ516" s="286"/>
      <c r="OR516" s="286"/>
      <c r="OS516" s="286"/>
      <c r="OT516" s="286"/>
      <c r="OU516" s="286"/>
      <c r="OV516" s="286"/>
      <c r="OW516" s="286"/>
      <c r="OX516" s="286"/>
      <c r="OY516" s="286"/>
      <c r="OZ516" s="286"/>
      <c r="PA516" s="286"/>
      <c r="PB516" s="286"/>
      <c r="PC516" s="286"/>
      <c r="PD516" s="286"/>
      <c r="PE516" s="286"/>
      <c r="PF516" s="286"/>
      <c r="PG516" s="286"/>
      <c r="PH516" s="286"/>
      <c r="PI516" s="286"/>
      <c r="PJ516" s="286"/>
      <c r="PK516" s="286"/>
      <c r="PL516" s="286"/>
      <c r="PM516" s="286"/>
      <c r="PN516" s="286"/>
      <c r="PO516" s="286"/>
      <c r="PP516" s="286"/>
      <c r="PQ516" s="286"/>
      <c r="PR516" s="286"/>
      <c r="PS516" s="286"/>
      <c r="PT516" s="286"/>
      <c r="PU516" s="286"/>
      <c r="PV516" s="286"/>
      <c r="PW516" s="286"/>
      <c r="PX516" s="286"/>
      <c r="PY516" s="286"/>
      <c r="PZ516" s="286"/>
      <c r="QA516" s="286"/>
      <c r="QB516" s="286"/>
      <c r="QC516" s="286"/>
      <c r="QD516" s="286"/>
      <c r="QE516" s="286"/>
      <c r="QF516" s="286"/>
      <c r="QG516" s="286"/>
      <c r="QH516" s="286"/>
      <c r="QI516" s="286"/>
      <c r="QJ516" s="286"/>
      <c r="QK516" s="286"/>
      <c r="QL516" s="286"/>
      <c r="QM516" s="286"/>
      <c r="QN516" s="286"/>
      <c r="QO516" s="286"/>
      <c r="QP516" s="286"/>
      <c r="QQ516" s="286"/>
      <c r="QR516" s="286"/>
      <c r="QS516" s="286"/>
      <c r="QT516" s="286"/>
      <c r="QU516" s="286"/>
      <c r="QV516" s="286"/>
      <c r="QW516" s="286"/>
      <c r="QX516" s="286"/>
      <c r="QY516" s="286"/>
      <c r="QZ516" s="286"/>
      <c r="RA516" s="286"/>
      <c r="RB516" s="286"/>
      <c r="RC516" s="286"/>
      <c r="RD516" s="286"/>
      <c r="RE516" s="286"/>
      <c r="RF516" s="286"/>
      <c r="RG516" s="286"/>
      <c r="RH516" s="286"/>
      <c r="RI516" s="286"/>
      <c r="RJ516" s="286"/>
      <c r="RK516" s="286"/>
      <c r="RL516" s="286"/>
      <c r="RM516" s="286"/>
      <c r="RN516" s="286"/>
      <c r="RO516" s="286"/>
      <c r="RP516" s="286"/>
      <c r="RQ516" s="286"/>
      <c r="RR516" s="286"/>
      <c r="RS516" s="286"/>
      <c r="RT516" s="286"/>
      <c r="RU516" s="286"/>
      <c r="RV516" s="286"/>
      <c r="RW516" s="286"/>
      <c r="RX516" s="286"/>
      <c r="RY516" s="286"/>
      <c r="RZ516" s="286"/>
      <c r="SA516" s="286"/>
      <c r="SB516" s="286"/>
      <c r="SC516" s="286"/>
      <c r="SD516" s="286"/>
      <c r="SE516" s="286"/>
      <c r="SF516" s="286"/>
      <c r="SG516" s="286"/>
      <c r="SH516" s="286"/>
      <c r="SI516" s="286"/>
      <c r="SJ516" s="286"/>
      <c r="SK516" s="286"/>
      <c r="SL516" s="286"/>
      <c r="SM516" s="286"/>
      <c r="SN516" s="286"/>
      <c r="SO516" s="286"/>
      <c r="SP516" s="286"/>
      <c r="SQ516" s="286"/>
      <c r="SR516" s="286"/>
      <c r="SS516" s="286"/>
      <c r="ST516" s="286"/>
      <c r="SU516" s="286"/>
      <c r="SV516" s="286"/>
      <c r="SW516" s="286"/>
      <c r="SX516" s="286"/>
      <c r="SY516" s="286"/>
      <c r="SZ516" s="286"/>
      <c r="TA516" s="286"/>
      <c r="TB516" s="286"/>
      <c r="TC516" s="286"/>
      <c r="TD516" s="286"/>
      <c r="TE516" s="286"/>
      <c r="TF516" s="286"/>
      <c r="TG516" s="286"/>
      <c r="TH516" s="286"/>
      <c r="TI516" s="286"/>
      <c r="TJ516" s="286"/>
      <c r="TK516" s="286"/>
      <c r="TL516" s="286"/>
      <c r="TM516" s="286"/>
      <c r="TN516" s="286"/>
      <c r="TO516" s="286"/>
      <c r="TP516" s="286"/>
      <c r="TQ516" s="286"/>
      <c r="TR516" s="286"/>
      <c r="TS516" s="286"/>
      <c r="TT516" s="286"/>
      <c r="TU516" s="286"/>
      <c r="TV516" s="286"/>
      <c r="TW516" s="286"/>
      <c r="TX516" s="286"/>
      <c r="TY516" s="286"/>
      <c r="TZ516" s="286"/>
      <c r="UA516" s="286"/>
      <c r="UB516" s="286"/>
      <c r="UC516" s="286"/>
      <c r="UD516" s="286"/>
      <c r="UE516" s="286"/>
      <c r="UF516" s="286"/>
      <c r="UG516" s="286"/>
      <c r="UH516" s="286"/>
      <c r="UI516" s="286"/>
      <c r="UJ516" s="286"/>
      <c r="UK516" s="286"/>
      <c r="UL516" s="286"/>
      <c r="UM516" s="286"/>
      <c r="UN516" s="286"/>
      <c r="UO516" s="286"/>
      <c r="UP516" s="286"/>
      <c r="UQ516" s="286"/>
      <c r="UR516" s="286"/>
      <c r="US516" s="286"/>
      <c r="UT516" s="286"/>
      <c r="UU516" s="286"/>
      <c r="UV516" s="286"/>
      <c r="UW516" s="286"/>
      <c r="UX516" s="286"/>
      <c r="UY516" s="286"/>
      <c r="UZ516" s="286"/>
      <c r="VA516" s="286"/>
      <c r="VB516" s="286"/>
      <c r="VC516" s="286"/>
      <c r="VD516" s="286"/>
      <c r="VE516" s="286"/>
      <c r="VF516" s="286"/>
      <c r="VG516" s="286"/>
      <c r="VH516" s="286"/>
      <c r="VI516" s="286"/>
      <c r="VJ516" s="286"/>
      <c r="VK516" s="286"/>
      <c r="VL516" s="286"/>
      <c r="VM516" s="286"/>
      <c r="VN516" s="286"/>
      <c r="VO516" s="286"/>
      <c r="VP516" s="286"/>
      <c r="VQ516" s="286"/>
      <c r="VR516" s="286"/>
      <c r="VS516" s="286"/>
      <c r="VT516" s="286"/>
      <c r="VU516" s="286"/>
      <c r="VV516" s="286"/>
      <c r="VW516" s="286"/>
      <c r="VX516" s="286"/>
      <c r="VY516" s="286"/>
      <c r="VZ516" s="286"/>
      <c r="WA516" s="286"/>
      <c r="WB516" s="286"/>
      <c r="WC516" s="286"/>
    </row>
    <row r="517" spans="1:601" s="285" customFormat="1" ht="31.5" customHeight="1">
      <c r="A517" s="1073"/>
      <c r="B517" s="701"/>
      <c r="C517" s="669"/>
      <c r="D517" s="671"/>
      <c r="E517" s="673"/>
      <c r="F517" s="647"/>
      <c r="G517" s="674"/>
      <c r="H517" s="674"/>
      <c r="I517" s="309" t="s">
        <v>501</v>
      </c>
      <c r="J517" s="309" t="s">
        <v>393</v>
      </c>
      <c r="K517" s="309" t="s">
        <v>1102</v>
      </c>
      <c r="L517" s="309" t="s">
        <v>183</v>
      </c>
      <c r="M517" s="288">
        <v>123820</v>
      </c>
      <c r="N517" s="288">
        <v>123820</v>
      </c>
      <c r="O517" s="288"/>
      <c r="P517" s="289"/>
      <c r="Q517" s="290"/>
      <c r="R517" s="290"/>
      <c r="S517" s="528">
        <v>3</v>
      </c>
      <c r="BA517" s="286"/>
      <c r="BB517" s="286"/>
      <c r="BC517" s="286"/>
      <c r="BD517" s="286"/>
      <c r="BE517" s="286"/>
      <c r="BF517" s="286"/>
      <c r="BG517" s="286"/>
      <c r="BH517" s="286"/>
      <c r="BI517" s="286"/>
      <c r="BJ517" s="286"/>
      <c r="BK517" s="286"/>
      <c r="BL517" s="286"/>
      <c r="BM517" s="286"/>
      <c r="BN517" s="286"/>
      <c r="BO517" s="286"/>
      <c r="BP517" s="286"/>
      <c r="BQ517" s="286"/>
      <c r="BR517" s="286"/>
      <c r="BS517" s="286"/>
      <c r="BT517" s="286"/>
      <c r="BU517" s="286"/>
      <c r="BV517" s="286"/>
      <c r="BW517" s="286"/>
      <c r="BX517" s="286"/>
      <c r="BY517" s="286"/>
      <c r="BZ517" s="286"/>
      <c r="CA517" s="286"/>
      <c r="CB517" s="286"/>
      <c r="CC517" s="286"/>
      <c r="CD517" s="286"/>
      <c r="CE517" s="286"/>
      <c r="CF517" s="286"/>
      <c r="CG517" s="286"/>
      <c r="CH517" s="286"/>
      <c r="CI517" s="286"/>
      <c r="CJ517" s="286"/>
      <c r="CK517" s="286"/>
      <c r="CL517" s="286"/>
      <c r="CM517" s="286"/>
      <c r="CN517" s="286"/>
      <c r="CO517" s="286"/>
      <c r="CP517" s="286"/>
      <c r="CQ517" s="286"/>
      <c r="CR517" s="286"/>
      <c r="CS517" s="286"/>
      <c r="CT517" s="286"/>
      <c r="CU517" s="286"/>
      <c r="CV517" s="286"/>
      <c r="CW517" s="286"/>
      <c r="CX517" s="286"/>
      <c r="CY517" s="286"/>
      <c r="CZ517" s="286"/>
      <c r="DA517" s="286"/>
      <c r="DB517" s="286"/>
      <c r="DC517" s="286"/>
      <c r="DD517" s="286"/>
      <c r="DE517" s="286"/>
      <c r="DF517" s="286"/>
      <c r="DG517" s="286"/>
      <c r="DH517" s="286"/>
      <c r="DI517" s="286"/>
      <c r="DJ517" s="286"/>
      <c r="DK517" s="286"/>
      <c r="DL517" s="286"/>
      <c r="DM517" s="286"/>
      <c r="DN517" s="286"/>
      <c r="DO517" s="286"/>
      <c r="DP517" s="286"/>
      <c r="DQ517" s="286"/>
      <c r="DR517" s="286"/>
      <c r="DS517" s="286"/>
      <c r="DT517" s="286"/>
      <c r="DU517" s="286"/>
      <c r="DV517" s="286"/>
      <c r="DW517" s="286"/>
      <c r="DX517" s="286"/>
      <c r="DY517" s="286"/>
      <c r="DZ517" s="286"/>
      <c r="EA517" s="286"/>
      <c r="EB517" s="286"/>
      <c r="EC517" s="286"/>
      <c r="ED517" s="286"/>
      <c r="EE517" s="286"/>
      <c r="EF517" s="286"/>
      <c r="EG517" s="286"/>
      <c r="EH517" s="286"/>
      <c r="EI517" s="286"/>
      <c r="EJ517" s="286"/>
      <c r="EK517" s="286"/>
      <c r="EL517" s="286"/>
      <c r="EM517" s="286"/>
      <c r="EN517" s="286"/>
      <c r="EO517" s="286"/>
      <c r="EP517" s="286"/>
      <c r="EQ517" s="286"/>
      <c r="ER517" s="286"/>
      <c r="ES517" s="286"/>
      <c r="ET517" s="286"/>
      <c r="EU517" s="286"/>
      <c r="EV517" s="286"/>
      <c r="EW517" s="286"/>
      <c r="EX517" s="286"/>
      <c r="EY517" s="286"/>
      <c r="EZ517" s="286"/>
      <c r="FA517" s="286"/>
      <c r="FB517" s="286"/>
      <c r="FC517" s="286"/>
      <c r="FD517" s="286"/>
      <c r="FE517" s="286"/>
      <c r="FF517" s="286"/>
      <c r="FG517" s="286"/>
      <c r="FH517" s="286"/>
      <c r="FI517" s="286"/>
      <c r="FJ517" s="286"/>
      <c r="FK517" s="286"/>
      <c r="FL517" s="286"/>
      <c r="FM517" s="286"/>
      <c r="FN517" s="286"/>
      <c r="FO517" s="286"/>
      <c r="FP517" s="286"/>
      <c r="FQ517" s="286"/>
      <c r="FR517" s="286"/>
      <c r="FS517" s="286"/>
      <c r="FT517" s="286"/>
      <c r="FU517" s="286"/>
      <c r="FV517" s="286"/>
      <c r="FW517" s="286"/>
      <c r="FX517" s="286"/>
      <c r="FY517" s="286"/>
      <c r="FZ517" s="286"/>
      <c r="GA517" s="286"/>
      <c r="GB517" s="286"/>
      <c r="GC517" s="286"/>
      <c r="GD517" s="286"/>
      <c r="GE517" s="286"/>
      <c r="GF517" s="286"/>
      <c r="GG517" s="286"/>
      <c r="GH517" s="286"/>
      <c r="GI517" s="286"/>
      <c r="GJ517" s="286"/>
      <c r="GK517" s="286"/>
      <c r="GL517" s="286"/>
      <c r="GM517" s="286"/>
      <c r="GN517" s="286"/>
      <c r="GO517" s="286"/>
      <c r="GP517" s="286"/>
      <c r="GQ517" s="286"/>
      <c r="GR517" s="286"/>
      <c r="GS517" s="286"/>
      <c r="GT517" s="286"/>
      <c r="GU517" s="286"/>
      <c r="GV517" s="286"/>
      <c r="GW517" s="286"/>
      <c r="GX517" s="286"/>
      <c r="GY517" s="286"/>
      <c r="GZ517" s="286"/>
      <c r="HA517" s="286"/>
      <c r="HB517" s="286"/>
      <c r="HC517" s="286"/>
      <c r="HD517" s="286"/>
      <c r="HE517" s="286"/>
      <c r="HF517" s="286"/>
      <c r="HG517" s="286"/>
      <c r="HH517" s="286"/>
      <c r="HI517" s="286"/>
      <c r="HJ517" s="286"/>
      <c r="HK517" s="286"/>
      <c r="HL517" s="286"/>
      <c r="HM517" s="286"/>
      <c r="HN517" s="286"/>
      <c r="HO517" s="286"/>
      <c r="HP517" s="286"/>
      <c r="HQ517" s="286"/>
      <c r="HR517" s="286"/>
      <c r="HS517" s="286"/>
      <c r="HT517" s="286"/>
      <c r="HU517" s="286"/>
      <c r="HV517" s="286"/>
      <c r="HW517" s="286"/>
      <c r="HX517" s="286"/>
      <c r="HY517" s="286"/>
      <c r="HZ517" s="286"/>
      <c r="IA517" s="286"/>
      <c r="IB517" s="286"/>
      <c r="IC517" s="286"/>
      <c r="ID517" s="286"/>
      <c r="IE517" s="286"/>
      <c r="IF517" s="286"/>
      <c r="IG517" s="286"/>
      <c r="IH517" s="286"/>
      <c r="II517" s="286"/>
      <c r="IJ517" s="286"/>
      <c r="IK517" s="286"/>
      <c r="IL517" s="286"/>
      <c r="IM517" s="286"/>
      <c r="IN517" s="286"/>
      <c r="IO517" s="286"/>
      <c r="IP517" s="286"/>
      <c r="IQ517" s="286"/>
      <c r="IR517" s="286"/>
      <c r="IS517" s="286"/>
      <c r="IT517" s="286"/>
      <c r="IU517" s="286"/>
      <c r="IV517" s="286"/>
      <c r="IW517" s="286"/>
      <c r="IX517" s="286"/>
      <c r="IY517" s="286"/>
      <c r="IZ517" s="286"/>
      <c r="JA517" s="286"/>
      <c r="JB517" s="286"/>
      <c r="JC517" s="286"/>
      <c r="JD517" s="286"/>
      <c r="JE517" s="286"/>
      <c r="JF517" s="286"/>
      <c r="JG517" s="286"/>
      <c r="JH517" s="286"/>
      <c r="JI517" s="286"/>
      <c r="JJ517" s="286"/>
      <c r="JK517" s="286"/>
      <c r="JL517" s="286"/>
      <c r="JM517" s="286"/>
      <c r="JN517" s="286"/>
      <c r="JO517" s="286"/>
      <c r="JP517" s="286"/>
      <c r="JQ517" s="286"/>
      <c r="JR517" s="286"/>
      <c r="JS517" s="286"/>
      <c r="JT517" s="286"/>
      <c r="JU517" s="286"/>
      <c r="JV517" s="286"/>
      <c r="JW517" s="286"/>
      <c r="JX517" s="286"/>
      <c r="JY517" s="286"/>
      <c r="JZ517" s="286"/>
      <c r="KA517" s="286"/>
      <c r="KB517" s="286"/>
      <c r="KC517" s="286"/>
      <c r="KD517" s="286"/>
      <c r="KE517" s="286"/>
      <c r="KF517" s="286"/>
      <c r="KG517" s="286"/>
      <c r="KH517" s="286"/>
      <c r="KI517" s="286"/>
      <c r="KJ517" s="286"/>
      <c r="KK517" s="286"/>
      <c r="KL517" s="286"/>
      <c r="KM517" s="286"/>
      <c r="KN517" s="286"/>
      <c r="KO517" s="286"/>
      <c r="KP517" s="286"/>
      <c r="KQ517" s="286"/>
      <c r="KR517" s="286"/>
      <c r="KS517" s="286"/>
      <c r="KT517" s="286"/>
      <c r="KU517" s="286"/>
      <c r="KV517" s="286"/>
      <c r="KW517" s="286"/>
      <c r="KX517" s="286"/>
      <c r="KY517" s="286"/>
      <c r="KZ517" s="286"/>
      <c r="LA517" s="286"/>
      <c r="LB517" s="286"/>
      <c r="LC517" s="286"/>
      <c r="LD517" s="286"/>
      <c r="LE517" s="286"/>
      <c r="LF517" s="286"/>
      <c r="LG517" s="286"/>
      <c r="LH517" s="286"/>
      <c r="LI517" s="286"/>
      <c r="LJ517" s="286"/>
      <c r="LK517" s="286"/>
      <c r="LL517" s="286"/>
      <c r="LM517" s="286"/>
      <c r="LN517" s="286"/>
      <c r="LO517" s="286"/>
      <c r="LP517" s="286"/>
      <c r="LQ517" s="286"/>
      <c r="LR517" s="286"/>
      <c r="LS517" s="286"/>
      <c r="LT517" s="286"/>
      <c r="LU517" s="286"/>
      <c r="LV517" s="286"/>
      <c r="LW517" s="286"/>
      <c r="LX517" s="286"/>
      <c r="LY517" s="286"/>
      <c r="LZ517" s="286"/>
      <c r="MA517" s="286"/>
      <c r="MB517" s="286"/>
      <c r="MC517" s="286"/>
      <c r="MD517" s="286"/>
      <c r="ME517" s="286"/>
      <c r="MF517" s="286"/>
      <c r="MG517" s="286"/>
      <c r="MH517" s="286"/>
      <c r="MI517" s="286"/>
      <c r="MJ517" s="286"/>
      <c r="MK517" s="286"/>
      <c r="ML517" s="286"/>
      <c r="MM517" s="286"/>
      <c r="MN517" s="286"/>
      <c r="MO517" s="286"/>
      <c r="MP517" s="286"/>
      <c r="MQ517" s="286"/>
      <c r="MR517" s="286"/>
      <c r="MS517" s="286"/>
      <c r="MT517" s="286"/>
      <c r="MU517" s="286"/>
      <c r="MV517" s="286"/>
      <c r="MW517" s="286"/>
      <c r="MX517" s="286"/>
      <c r="MY517" s="286"/>
      <c r="MZ517" s="286"/>
      <c r="NA517" s="286"/>
      <c r="NB517" s="286"/>
      <c r="NC517" s="286"/>
      <c r="ND517" s="286"/>
      <c r="NE517" s="286"/>
      <c r="NF517" s="286"/>
      <c r="NG517" s="286"/>
      <c r="NH517" s="286"/>
      <c r="NI517" s="286"/>
      <c r="NJ517" s="286"/>
      <c r="NK517" s="286"/>
      <c r="NL517" s="286"/>
      <c r="NM517" s="286"/>
      <c r="NN517" s="286"/>
      <c r="NO517" s="286"/>
      <c r="NP517" s="286"/>
      <c r="NQ517" s="286"/>
      <c r="NR517" s="286"/>
      <c r="NS517" s="286"/>
      <c r="NT517" s="286"/>
      <c r="NU517" s="286"/>
      <c r="NV517" s="286"/>
      <c r="NW517" s="286"/>
      <c r="NX517" s="286"/>
      <c r="NY517" s="286"/>
      <c r="NZ517" s="286"/>
      <c r="OA517" s="286"/>
      <c r="OB517" s="286"/>
      <c r="OC517" s="286"/>
      <c r="OD517" s="286"/>
      <c r="OE517" s="286"/>
      <c r="OF517" s="286"/>
      <c r="OG517" s="286"/>
      <c r="OH517" s="286"/>
      <c r="OI517" s="286"/>
      <c r="OJ517" s="286"/>
      <c r="OK517" s="286"/>
      <c r="OL517" s="286"/>
      <c r="OM517" s="286"/>
      <c r="ON517" s="286"/>
      <c r="OO517" s="286"/>
      <c r="OP517" s="286"/>
      <c r="OQ517" s="286"/>
      <c r="OR517" s="286"/>
      <c r="OS517" s="286"/>
      <c r="OT517" s="286"/>
      <c r="OU517" s="286"/>
      <c r="OV517" s="286"/>
      <c r="OW517" s="286"/>
      <c r="OX517" s="286"/>
      <c r="OY517" s="286"/>
      <c r="OZ517" s="286"/>
      <c r="PA517" s="286"/>
      <c r="PB517" s="286"/>
      <c r="PC517" s="286"/>
      <c r="PD517" s="286"/>
      <c r="PE517" s="286"/>
      <c r="PF517" s="286"/>
      <c r="PG517" s="286"/>
      <c r="PH517" s="286"/>
      <c r="PI517" s="286"/>
      <c r="PJ517" s="286"/>
      <c r="PK517" s="286"/>
      <c r="PL517" s="286"/>
      <c r="PM517" s="286"/>
      <c r="PN517" s="286"/>
      <c r="PO517" s="286"/>
      <c r="PP517" s="286"/>
      <c r="PQ517" s="286"/>
      <c r="PR517" s="286"/>
      <c r="PS517" s="286"/>
      <c r="PT517" s="286"/>
      <c r="PU517" s="286"/>
      <c r="PV517" s="286"/>
      <c r="PW517" s="286"/>
      <c r="PX517" s="286"/>
      <c r="PY517" s="286"/>
      <c r="PZ517" s="286"/>
      <c r="QA517" s="286"/>
      <c r="QB517" s="286"/>
      <c r="QC517" s="286"/>
      <c r="QD517" s="286"/>
      <c r="QE517" s="286"/>
      <c r="QF517" s="286"/>
      <c r="QG517" s="286"/>
      <c r="QH517" s="286"/>
      <c r="QI517" s="286"/>
      <c r="QJ517" s="286"/>
      <c r="QK517" s="286"/>
      <c r="QL517" s="286"/>
      <c r="QM517" s="286"/>
      <c r="QN517" s="286"/>
      <c r="QO517" s="286"/>
      <c r="QP517" s="286"/>
      <c r="QQ517" s="286"/>
      <c r="QR517" s="286"/>
      <c r="QS517" s="286"/>
      <c r="QT517" s="286"/>
      <c r="QU517" s="286"/>
      <c r="QV517" s="286"/>
      <c r="QW517" s="286"/>
      <c r="QX517" s="286"/>
      <c r="QY517" s="286"/>
      <c r="QZ517" s="286"/>
      <c r="RA517" s="286"/>
      <c r="RB517" s="286"/>
      <c r="RC517" s="286"/>
      <c r="RD517" s="286"/>
      <c r="RE517" s="286"/>
      <c r="RF517" s="286"/>
      <c r="RG517" s="286"/>
      <c r="RH517" s="286"/>
      <c r="RI517" s="286"/>
      <c r="RJ517" s="286"/>
      <c r="RK517" s="286"/>
      <c r="RL517" s="286"/>
      <c r="RM517" s="286"/>
      <c r="RN517" s="286"/>
      <c r="RO517" s="286"/>
      <c r="RP517" s="286"/>
      <c r="RQ517" s="286"/>
      <c r="RR517" s="286"/>
      <c r="RS517" s="286"/>
      <c r="RT517" s="286"/>
      <c r="RU517" s="286"/>
      <c r="RV517" s="286"/>
      <c r="RW517" s="286"/>
      <c r="RX517" s="286"/>
      <c r="RY517" s="286"/>
      <c r="RZ517" s="286"/>
      <c r="SA517" s="286"/>
      <c r="SB517" s="286"/>
      <c r="SC517" s="286"/>
      <c r="SD517" s="286"/>
      <c r="SE517" s="286"/>
      <c r="SF517" s="286"/>
      <c r="SG517" s="286"/>
      <c r="SH517" s="286"/>
      <c r="SI517" s="286"/>
      <c r="SJ517" s="286"/>
      <c r="SK517" s="286"/>
      <c r="SL517" s="286"/>
      <c r="SM517" s="286"/>
      <c r="SN517" s="286"/>
      <c r="SO517" s="286"/>
      <c r="SP517" s="286"/>
      <c r="SQ517" s="286"/>
      <c r="SR517" s="286"/>
      <c r="SS517" s="286"/>
      <c r="ST517" s="286"/>
      <c r="SU517" s="286"/>
      <c r="SV517" s="286"/>
      <c r="SW517" s="286"/>
      <c r="SX517" s="286"/>
      <c r="SY517" s="286"/>
      <c r="SZ517" s="286"/>
      <c r="TA517" s="286"/>
      <c r="TB517" s="286"/>
      <c r="TC517" s="286"/>
      <c r="TD517" s="286"/>
      <c r="TE517" s="286"/>
      <c r="TF517" s="286"/>
      <c r="TG517" s="286"/>
      <c r="TH517" s="286"/>
      <c r="TI517" s="286"/>
      <c r="TJ517" s="286"/>
      <c r="TK517" s="286"/>
      <c r="TL517" s="286"/>
      <c r="TM517" s="286"/>
      <c r="TN517" s="286"/>
      <c r="TO517" s="286"/>
      <c r="TP517" s="286"/>
      <c r="TQ517" s="286"/>
      <c r="TR517" s="286"/>
      <c r="TS517" s="286"/>
      <c r="TT517" s="286"/>
      <c r="TU517" s="286"/>
      <c r="TV517" s="286"/>
      <c r="TW517" s="286"/>
      <c r="TX517" s="286"/>
      <c r="TY517" s="286"/>
      <c r="TZ517" s="286"/>
      <c r="UA517" s="286"/>
      <c r="UB517" s="286"/>
      <c r="UC517" s="286"/>
      <c r="UD517" s="286"/>
      <c r="UE517" s="286"/>
      <c r="UF517" s="286"/>
      <c r="UG517" s="286"/>
      <c r="UH517" s="286"/>
      <c r="UI517" s="286"/>
      <c r="UJ517" s="286"/>
      <c r="UK517" s="286"/>
      <c r="UL517" s="286"/>
      <c r="UM517" s="286"/>
      <c r="UN517" s="286"/>
      <c r="UO517" s="286"/>
      <c r="UP517" s="286"/>
      <c r="UQ517" s="286"/>
      <c r="UR517" s="286"/>
      <c r="US517" s="286"/>
      <c r="UT517" s="286"/>
      <c r="UU517" s="286"/>
      <c r="UV517" s="286"/>
      <c r="UW517" s="286"/>
      <c r="UX517" s="286"/>
      <c r="UY517" s="286"/>
      <c r="UZ517" s="286"/>
      <c r="VA517" s="286"/>
      <c r="VB517" s="286"/>
      <c r="VC517" s="286"/>
      <c r="VD517" s="286"/>
      <c r="VE517" s="286"/>
      <c r="VF517" s="286"/>
      <c r="VG517" s="286"/>
      <c r="VH517" s="286"/>
      <c r="VI517" s="286"/>
      <c r="VJ517" s="286"/>
      <c r="VK517" s="286"/>
      <c r="VL517" s="286"/>
      <c r="VM517" s="286"/>
      <c r="VN517" s="286"/>
      <c r="VO517" s="286"/>
      <c r="VP517" s="286"/>
      <c r="VQ517" s="286"/>
      <c r="VR517" s="286"/>
      <c r="VS517" s="286"/>
      <c r="VT517" s="286"/>
      <c r="VU517" s="286"/>
      <c r="VV517" s="286"/>
      <c r="VW517" s="286"/>
      <c r="VX517" s="286"/>
      <c r="VY517" s="286"/>
      <c r="VZ517" s="286"/>
      <c r="WA517" s="286"/>
      <c r="WB517" s="286"/>
      <c r="WC517" s="286"/>
    </row>
    <row r="518" spans="1:601" s="285" customFormat="1" ht="31.5" customHeight="1">
      <c r="A518" s="1073"/>
      <c r="B518" s="411" t="s">
        <v>1180</v>
      </c>
      <c r="C518" s="651"/>
      <c r="D518" s="653"/>
      <c r="E518" s="655"/>
      <c r="F518" s="656"/>
      <c r="G518" s="658"/>
      <c r="H518" s="658"/>
      <c r="I518" s="309" t="s">
        <v>501</v>
      </c>
      <c r="J518" s="309" t="s">
        <v>393</v>
      </c>
      <c r="K518" s="309" t="s">
        <v>1181</v>
      </c>
      <c r="L518" s="309" t="s">
        <v>642</v>
      </c>
      <c r="M518" s="288">
        <v>1169890</v>
      </c>
      <c r="N518" s="288">
        <v>1080648</v>
      </c>
      <c r="O518" s="288"/>
      <c r="P518" s="289"/>
      <c r="Q518" s="290"/>
      <c r="R518" s="290"/>
      <c r="S518" s="528">
        <v>3</v>
      </c>
      <c r="BA518" s="286"/>
      <c r="BB518" s="286"/>
      <c r="BC518" s="286"/>
      <c r="BD518" s="286"/>
      <c r="BE518" s="286"/>
      <c r="BF518" s="286"/>
      <c r="BG518" s="286"/>
      <c r="BH518" s="286"/>
      <c r="BI518" s="286"/>
      <c r="BJ518" s="286"/>
      <c r="BK518" s="286"/>
      <c r="BL518" s="286"/>
      <c r="BM518" s="286"/>
      <c r="BN518" s="286"/>
      <c r="BO518" s="286"/>
      <c r="BP518" s="286"/>
      <c r="BQ518" s="286"/>
      <c r="BR518" s="286"/>
      <c r="BS518" s="286"/>
      <c r="BT518" s="286"/>
      <c r="BU518" s="286"/>
      <c r="BV518" s="286"/>
      <c r="BW518" s="286"/>
      <c r="BX518" s="286"/>
      <c r="BY518" s="286"/>
      <c r="BZ518" s="286"/>
      <c r="CA518" s="286"/>
      <c r="CB518" s="286"/>
      <c r="CC518" s="286"/>
      <c r="CD518" s="286"/>
      <c r="CE518" s="286"/>
      <c r="CF518" s="286"/>
      <c r="CG518" s="286"/>
      <c r="CH518" s="286"/>
      <c r="CI518" s="286"/>
      <c r="CJ518" s="286"/>
      <c r="CK518" s="286"/>
      <c r="CL518" s="286"/>
      <c r="CM518" s="286"/>
      <c r="CN518" s="286"/>
      <c r="CO518" s="286"/>
      <c r="CP518" s="286"/>
      <c r="CQ518" s="286"/>
      <c r="CR518" s="286"/>
      <c r="CS518" s="286"/>
      <c r="CT518" s="286"/>
      <c r="CU518" s="286"/>
      <c r="CV518" s="286"/>
      <c r="CW518" s="286"/>
      <c r="CX518" s="286"/>
      <c r="CY518" s="286"/>
      <c r="CZ518" s="286"/>
      <c r="DA518" s="286"/>
      <c r="DB518" s="286"/>
      <c r="DC518" s="286"/>
      <c r="DD518" s="286"/>
      <c r="DE518" s="286"/>
      <c r="DF518" s="286"/>
      <c r="DG518" s="286"/>
      <c r="DH518" s="286"/>
      <c r="DI518" s="286"/>
      <c r="DJ518" s="286"/>
      <c r="DK518" s="286"/>
      <c r="DL518" s="286"/>
      <c r="DM518" s="286"/>
      <c r="DN518" s="286"/>
      <c r="DO518" s="286"/>
      <c r="DP518" s="286"/>
      <c r="DQ518" s="286"/>
      <c r="DR518" s="286"/>
      <c r="DS518" s="286"/>
      <c r="DT518" s="286"/>
      <c r="DU518" s="286"/>
      <c r="DV518" s="286"/>
      <c r="DW518" s="286"/>
      <c r="DX518" s="286"/>
      <c r="DY518" s="286"/>
      <c r="DZ518" s="286"/>
      <c r="EA518" s="286"/>
      <c r="EB518" s="286"/>
      <c r="EC518" s="286"/>
      <c r="ED518" s="286"/>
      <c r="EE518" s="286"/>
      <c r="EF518" s="286"/>
      <c r="EG518" s="286"/>
      <c r="EH518" s="286"/>
      <c r="EI518" s="286"/>
      <c r="EJ518" s="286"/>
      <c r="EK518" s="286"/>
      <c r="EL518" s="286"/>
      <c r="EM518" s="286"/>
      <c r="EN518" s="286"/>
      <c r="EO518" s="286"/>
      <c r="EP518" s="286"/>
      <c r="EQ518" s="286"/>
      <c r="ER518" s="286"/>
      <c r="ES518" s="286"/>
      <c r="ET518" s="286"/>
      <c r="EU518" s="286"/>
      <c r="EV518" s="286"/>
      <c r="EW518" s="286"/>
      <c r="EX518" s="286"/>
      <c r="EY518" s="286"/>
      <c r="EZ518" s="286"/>
      <c r="FA518" s="286"/>
      <c r="FB518" s="286"/>
      <c r="FC518" s="286"/>
      <c r="FD518" s="286"/>
      <c r="FE518" s="286"/>
      <c r="FF518" s="286"/>
      <c r="FG518" s="286"/>
      <c r="FH518" s="286"/>
      <c r="FI518" s="286"/>
      <c r="FJ518" s="286"/>
      <c r="FK518" s="286"/>
      <c r="FL518" s="286"/>
      <c r="FM518" s="286"/>
      <c r="FN518" s="286"/>
      <c r="FO518" s="286"/>
      <c r="FP518" s="286"/>
      <c r="FQ518" s="286"/>
      <c r="FR518" s="286"/>
      <c r="FS518" s="286"/>
      <c r="FT518" s="286"/>
      <c r="FU518" s="286"/>
      <c r="FV518" s="286"/>
      <c r="FW518" s="286"/>
      <c r="FX518" s="286"/>
      <c r="FY518" s="286"/>
      <c r="FZ518" s="286"/>
      <c r="GA518" s="286"/>
      <c r="GB518" s="286"/>
      <c r="GC518" s="286"/>
      <c r="GD518" s="286"/>
      <c r="GE518" s="286"/>
      <c r="GF518" s="286"/>
      <c r="GG518" s="286"/>
      <c r="GH518" s="286"/>
      <c r="GI518" s="286"/>
      <c r="GJ518" s="286"/>
      <c r="GK518" s="286"/>
      <c r="GL518" s="286"/>
      <c r="GM518" s="286"/>
      <c r="GN518" s="286"/>
      <c r="GO518" s="286"/>
      <c r="GP518" s="286"/>
      <c r="GQ518" s="286"/>
      <c r="GR518" s="286"/>
      <c r="GS518" s="286"/>
      <c r="GT518" s="286"/>
      <c r="GU518" s="286"/>
      <c r="GV518" s="286"/>
      <c r="GW518" s="286"/>
      <c r="GX518" s="286"/>
      <c r="GY518" s="286"/>
      <c r="GZ518" s="286"/>
      <c r="HA518" s="286"/>
      <c r="HB518" s="286"/>
      <c r="HC518" s="286"/>
      <c r="HD518" s="286"/>
      <c r="HE518" s="286"/>
      <c r="HF518" s="286"/>
      <c r="HG518" s="286"/>
      <c r="HH518" s="286"/>
      <c r="HI518" s="286"/>
      <c r="HJ518" s="286"/>
      <c r="HK518" s="286"/>
      <c r="HL518" s="286"/>
      <c r="HM518" s="286"/>
      <c r="HN518" s="286"/>
      <c r="HO518" s="286"/>
      <c r="HP518" s="286"/>
      <c r="HQ518" s="286"/>
      <c r="HR518" s="286"/>
      <c r="HS518" s="286"/>
      <c r="HT518" s="286"/>
      <c r="HU518" s="286"/>
      <c r="HV518" s="286"/>
      <c r="HW518" s="286"/>
      <c r="HX518" s="286"/>
      <c r="HY518" s="286"/>
      <c r="HZ518" s="286"/>
      <c r="IA518" s="286"/>
      <c r="IB518" s="286"/>
      <c r="IC518" s="286"/>
      <c r="ID518" s="286"/>
      <c r="IE518" s="286"/>
      <c r="IF518" s="286"/>
      <c r="IG518" s="286"/>
      <c r="IH518" s="286"/>
      <c r="II518" s="286"/>
      <c r="IJ518" s="286"/>
      <c r="IK518" s="286"/>
      <c r="IL518" s="286"/>
      <c r="IM518" s="286"/>
      <c r="IN518" s="286"/>
      <c r="IO518" s="286"/>
      <c r="IP518" s="286"/>
      <c r="IQ518" s="286"/>
      <c r="IR518" s="286"/>
      <c r="IS518" s="286"/>
      <c r="IT518" s="286"/>
      <c r="IU518" s="286"/>
      <c r="IV518" s="286"/>
      <c r="IW518" s="286"/>
      <c r="IX518" s="286"/>
      <c r="IY518" s="286"/>
      <c r="IZ518" s="286"/>
      <c r="JA518" s="286"/>
      <c r="JB518" s="286"/>
      <c r="JC518" s="286"/>
      <c r="JD518" s="286"/>
      <c r="JE518" s="286"/>
      <c r="JF518" s="286"/>
      <c r="JG518" s="286"/>
      <c r="JH518" s="286"/>
      <c r="JI518" s="286"/>
      <c r="JJ518" s="286"/>
      <c r="JK518" s="286"/>
      <c r="JL518" s="286"/>
      <c r="JM518" s="286"/>
      <c r="JN518" s="286"/>
      <c r="JO518" s="286"/>
      <c r="JP518" s="286"/>
      <c r="JQ518" s="286"/>
      <c r="JR518" s="286"/>
      <c r="JS518" s="286"/>
      <c r="JT518" s="286"/>
      <c r="JU518" s="286"/>
      <c r="JV518" s="286"/>
      <c r="JW518" s="286"/>
      <c r="JX518" s="286"/>
      <c r="JY518" s="286"/>
      <c r="JZ518" s="286"/>
      <c r="KA518" s="286"/>
      <c r="KB518" s="286"/>
      <c r="KC518" s="286"/>
      <c r="KD518" s="286"/>
      <c r="KE518" s="286"/>
      <c r="KF518" s="286"/>
      <c r="KG518" s="286"/>
      <c r="KH518" s="286"/>
      <c r="KI518" s="286"/>
      <c r="KJ518" s="286"/>
      <c r="KK518" s="286"/>
      <c r="KL518" s="286"/>
      <c r="KM518" s="286"/>
      <c r="KN518" s="286"/>
      <c r="KO518" s="286"/>
      <c r="KP518" s="286"/>
      <c r="KQ518" s="286"/>
      <c r="KR518" s="286"/>
      <c r="KS518" s="286"/>
      <c r="KT518" s="286"/>
      <c r="KU518" s="286"/>
      <c r="KV518" s="286"/>
      <c r="KW518" s="286"/>
      <c r="KX518" s="286"/>
      <c r="KY518" s="286"/>
      <c r="KZ518" s="286"/>
      <c r="LA518" s="286"/>
      <c r="LB518" s="286"/>
      <c r="LC518" s="286"/>
      <c r="LD518" s="286"/>
      <c r="LE518" s="286"/>
      <c r="LF518" s="286"/>
      <c r="LG518" s="286"/>
      <c r="LH518" s="286"/>
      <c r="LI518" s="286"/>
      <c r="LJ518" s="286"/>
      <c r="LK518" s="286"/>
      <c r="LL518" s="286"/>
      <c r="LM518" s="286"/>
      <c r="LN518" s="286"/>
      <c r="LO518" s="286"/>
      <c r="LP518" s="286"/>
      <c r="LQ518" s="286"/>
      <c r="LR518" s="286"/>
      <c r="LS518" s="286"/>
      <c r="LT518" s="286"/>
      <c r="LU518" s="286"/>
      <c r="LV518" s="286"/>
      <c r="LW518" s="286"/>
      <c r="LX518" s="286"/>
      <c r="LY518" s="286"/>
      <c r="LZ518" s="286"/>
      <c r="MA518" s="286"/>
      <c r="MB518" s="286"/>
      <c r="MC518" s="286"/>
      <c r="MD518" s="286"/>
      <c r="ME518" s="286"/>
      <c r="MF518" s="286"/>
      <c r="MG518" s="286"/>
      <c r="MH518" s="286"/>
      <c r="MI518" s="286"/>
      <c r="MJ518" s="286"/>
      <c r="MK518" s="286"/>
      <c r="ML518" s="286"/>
      <c r="MM518" s="286"/>
      <c r="MN518" s="286"/>
      <c r="MO518" s="286"/>
      <c r="MP518" s="286"/>
      <c r="MQ518" s="286"/>
      <c r="MR518" s="286"/>
      <c r="MS518" s="286"/>
      <c r="MT518" s="286"/>
      <c r="MU518" s="286"/>
      <c r="MV518" s="286"/>
      <c r="MW518" s="286"/>
      <c r="MX518" s="286"/>
      <c r="MY518" s="286"/>
      <c r="MZ518" s="286"/>
      <c r="NA518" s="286"/>
      <c r="NB518" s="286"/>
      <c r="NC518" s="286"/>
      <c r="ND518" s="286"/>
      <c r="NE518" s="286"/>
      <c r="NF518" s="286"/>
      <c r="NG518" s="286"/>
      <c r="NH518" s="286"/>
      <c r="NI518" s="286"/>
      <c r="NJ518" s="286"/>
      <c r="NK518" s="286"/>
      <c r="NL518" s="286"/>
      <c r="NM518" s="286"/>
      <c r="NN518" s="286"/>
      <c r="NO518" s="286"/>
      <c r="NP518" s="286"/>
      <c r="NQ518" s="286"/>
      <c r="NR518" s="286"/>
      <c r="NS518" s="286"/>
      <c r="NT518" s="286"/>
      <c r="NU518" s="286"/>
      <c r="NV518" s="286"/>
      <c r="NW518" s="286"/>
      <c r="NX518" s="286"/>
      <c r="NY518" s="286"/>
      <c r="NZ518" s="286"/>
      <c r="OA518" s="286"/>
      <c r="OB518" s="286"/>
      <c r="OC518" s="286"/>
      <c r="OD518" s="286"/>
      <c r="OE518" s="286"/>
      <c r="OF518" s="286"/>
      <c r="OG518" s="286"/>
      <c r="OH518" s="286"/>
      <c r="OI518" s="286"/>
      <c r="OJ518" s="286"/>
      <c r="OK518" s="286"/>
      <c r="OL518" s="286"/>
      <c r="OM518" s="286"/>
      <c r="ON518" s="286"/>
      <c r="OO518" s="286"/>
      <c r="OP518" s="286"/>
      <c r="OQ518" s="286"/>
      <c r="OR518" s="286"/>
      <c r="OS518" s="286"/>
      <c r="OT518" s="286"/>
      <c r="OU518" s="286"/>
      <c r="OV518" s="286"/>
      <c r="OW518" s="286"/>
      <c r="OX518" s="286"/>
      <c r="OY518" s="286"/>
      <c r="OZ518" s="286"/>
      <c r="PA518" s="286"/>
      <c r="PB518" s="286"/>
      <c r="PC518" s="286"/>
      <c r="PD518" s="286"/>
      <c r="PE518" s="286"/>
      <c r="PF518" s="286"/>
      <c r="PG518" s="286"/>
      <c r="PH518" s="286"/>
      <c r="PI518" s="286"/>
      <c r="PJ518" s="286"/>
      <c r="PK518" s="286"/>
      <c r="PL518" s="286"/>
      <c r="PM518" s="286"/>
      <c r="PN518" s="286"/>
      <c r="PO518" s="286"/>
      <c r="PP518" s="286"/>
      <c r="PQ518" s="286"/>
      <c r="PR518" s="286"/>
      <c r="PS518" s="286"/>
      <c r="PT518" s="286"/>
      <c r="PU518" s="286"/>
      <c r="PV518" s="286"/>
      <c r="PW518" s="286"/>
      <c r="PX518" s="286"/>
      <c r="PY518" s="286"/>
      <c r="PZ518" s="286"/>
      <c r="QA518" s="286"/>
      <c r="QB518" s="286"/>
      <c r="QC518" s="286"/>
      <c r="QD518" s="286"/>
      <c r="QE518" s="286"/>
      <c r="QF518" s="286"/>
      <c r="QG518" s="286"/>
      <c r="QH518" s="286"/>
      <c r="QI518" s="286"/>
      <c r="QJ518" s="286"/>
      <c r="QK518" s="286"/>
      <c r="QL518" s="286"/>
      <c r="QM518" s="286"/>
      <c r="QN518" s="286"/>
      <c r="QO518" s="286"/>
      <c r="QP518" s="286"/>
      <c r="QQ518" s="286"/>
      <c r="QR518" s="286"/>
      <c r="QS518" s="286"/>
      <c r="QT518" s="286"/>
      <c r="QU518" s="286"/>
      <c r="QV518" s="286"/>
      <c r="QW518" s="286"/>
      <c r="QX518" s="286"/>
      <c r="QY518" s="286"/>
      <c r="QZ518" s="286"/>
      <c r="RA518" s="286"/>
      <c r="RB518" s="286"/>
      <c r="RC518" s="286"/>
      <c r="RD518" s="286"/>
      <c r="RE518" s="286"/>
      <c r="RF518" s="286"/>
      <c r="RG518" s="286"/>
      <c r="RH518" s="286"/>
      <c r="RI518" s="286"/>
      <c r="RJ518" s="286"/>
      <c r="RK518" s="286"/>
      <c r="RL518" s="286"/>
      <c r="RM518" s="286"/>
      <c r="RN518" s="286"/>
      <c r="RO518" s="286"/>
      <c r="RP518" s="286"/>
      <c r="RQ518" s="286"/>
      <c r="RR518" s="286"/>
      <c r="RS518" s="286"/>
      <c r="RT518" s="286"/>
      <c r="RU518" s="286"/>
      <c r="RV518" s="286"/>
      <c r="RW518" s="286"/>
      <c r="RX518" s="286"/>
      <c r="RY518" s="286"/>
      <c r="RZ518" s="286"/>
      <c r="SA518" s="286"/>
      <c r="SB518" s="286"/>
      <c r="SC518" s="286"/>
      <c r="SD518" s="286"/>
      <c r="SE518" s="286"/>
      <c r="SF518" s="286"/>
      <c r="SG518" s="286"/>
      <c r="SH518" s="286"/>
      <c r="SI518" s="286"/>
      <c r="SJ518" s="286"/>
      <c r="SK518" s="286"/>
      <c r="SL518" s="286"/>
      <c r="SM518" s="286"/>
      <c r="SN518" s="286"/>
      <c r="SO518" s="286"/>
      <c r="SP518" s="286"/>
      <c r="SQ518" s="286"/>
      <c r="SR518" s="286"/>
      <c r="SS518" s="286"/>
      <c r="ST518" s="286"/>
      <c r="SU518" s="286"/>
      <c r="SV518" s="286"/>
      <c r="SW518" s="286"/>
      <c r="SX518" s="286"/>
      <c r="SY518" s="286"/>
      <c r="SZ518" s="286"/>
      <c r="TA518" s="286"/>
      <c r="TB518" s="286"/>
      <c r="TC518" s="286"/>
      <c r="TD518" s="286"/>
      <c r="TE518" s="286"/>
      <c r="TF518" s="286"/>
      <c r="TG518" s="286"/>
      <c r="TH518" s="286"/>
      <c r="TI518" s="286"/>
      <c r="TJ518" s="286"/>
      <c r="TK518" s="286"/>
      <c r="TL518" s="286"/>
      <c r="TM518" s="286"/>
      <c r="TN518" s="286"/>
      <c r="TO518" s="286"/>
      <c r="TP518" s="286"/>
      <c r="TQ518" s="286"/>
      <c r="TR518" s="286"/>
      <c r="TS518" s="286"/>
      <c r="TT518" s="286"/>
      <c r="TU518" s="286"/>
      <c r="TV518" s="286"/>
      <c r="TW518" s="286"/>
      <c r="TX518" s="286"/>
      <c r="TY518" s="286"/>
      <c r="TZ518" s="286"/>
      <c r="UA518" s="286"/>
      <c r="UB518" s="286"/>
      <c r="UC518" s="286"/>
      <c r="UD518" s="286"/>
      <c r="UE518" s="286"/>
      <c r="UF518" s="286"/>
      <c r="UG518" s="286"/>
      <c r="UH518" s="286"/>
      <c r="UI518" s="286"/>
      <c r="UJ518" s="286"/>
      <c r="UK518" s="286"/>
      <c r="UL518" s="286"/>
      <c r="UM518" s="286"/>
      <c r="UN518" s="286"/>
      <c r="UO518" s="286"/>
      <c r="UP518" s="286"/>
      <c r="UQ518" s="286"/>
      <c r="UR518" s="286"/>
      <c r="US518" s="286"/>
      <c r="UT518" s="286"/>
      <c r="UU518" s="286"/>
      <c r="UV518" s="286"/>
      <c r="UW518" s="286"/>
      <c r="UX518" s="286"/>
      <c r="UY518" s="286"/>
      <c r="UZ518" s="286"/>
      <c r="VA518" s="286"/>
      <c r="VB518" s="286"/>
      <c r="VC518" s="286"/>
      <c r="VD518" s="286"/>
      <c r="VE518" s="286"/>
      <c r="VF518" s="286"/>
      <c r="VG518" s="286"/>
      <c r="VH518" s="286"/>
      <c r="VI518" s="286"/>
      <c r="VJ518" s="286"/>
      <c r="VK518" s="286"/>
      <c r="VL518" s="286"/>
      <c r="VM518" s="286"/>
      <c r="VN518" s="286"/>
      <c r="VO518" s="286"/>
      <c r="VP518" s="286"/>
      <c r="VQ518" s="286"/>
      <c r="VR518" s="286"/>
      <c r="VS518" s="286"/>
      <c r="VT518" s="286"/>
      <c r="VU518" s="286"/>
      <c r="VV518" s="286"/>
      <c r="VW518" s="286"/>
      <c r="VX518" s="286"/>
      <c r="VY518" s="286"/>
      <c r="VZ518" s="286"/>
      <c r="WA518" s="286"/>
      <c r="WB518" s="286"/>
      <c r="WC518" s="286"/>
    </row>
    <row r="519" spans="1:601" s="291" customFormat="1" ht="94.5" customHeight="1">
      <c r="A519" s="1073"/>
      <c r="B519" s="670" t="s">
        <v>1182</v>
      </c>
      <c r="C519" s="650" t="s">
        <v>1183</v>
      </c>
      <c r="D519" s="652" t="s">
        <v>1184</v>
      </c>
      <c r="E519" s="412" t="s">
        <v>1066</v>
      </c>
      <c r="F519" s="296" t="s">
        <v>60</v>
      </c>
      <c r="G519" s="413">
        <v>39814</v>
      </c>
      <c r="H519" s="413" t="s">
        <v>31</v>
      </c>
      <c r="I519" s="390" t="s">
        <v>501</v>
      </c>
      <c r="J519" s="381" t="s">
        <v>393</v>
      </c>
      <c r="K519" s="381" t="s">
        <v>1185</v>
      </c>
      <c r="L519" s="381" t="s">
        <v>35</v>
      </c>
      <c r="M519" s="284">
        <f t="shared" ref="M519:N519" si="48">M520+M521</f>
        <v>12934200</v>
      </c>
      <c r="N519" s="284">
        <f t="shared" si="48"/>
        <v>12934200</v>
      </c>
      <c r="O519" s="284">
        <f>O520+O521</f>
        <v>16837100</v>
      </c>
      <c r="P519" s="409">
        <f>P520+P521</f>
        <v>15865500</v>
      </c>
      <c r="Q519" s="410">
        <f>Q520+Q521</f>
        <v>15865500</v>
      </c>
      <c r="R519" s="410">
        <f>R520+R521</f>
        <v>15865500</v>
      </c>
      <c r="S519" s="543"/>
      <c r="T519" s="285"/>
      <c r="U519" s="285"/>
      <c r="V519" s="285"/>
      <c r="W519" s="285"/>
      <c r="X519" s="285"/>
      <c r="Y519" s="285"/>
      <c r="Z519" s="285"/>
      <c r="AA519" s="285"/>
      <c r="AB519" s="285"/>
      <c r="AC519" s="285"/>
      <c r="AD519" s="285"/>
      <c r="AE519" s="285"/>
      <c r="AF519" s="285"/>
      <c r="AG519" s="285"/>
      <c r="AH519" s="285"/>
      <c r="AI519" s="285"/>
      <c r="AJ519" s="285"/>
      <c r="AK519" s="285"/>
      <c r="AL519" s="285"/>
      <c r="AM519" s="285"/>
      <c r="AN519" s="285"/>
      <c r="AO519" s="285"/>
      <c r="AP519" s="285"/>
      <c r="AQ519" s="285"/>
      <c r="AR519" s="285"/>
      <c r="AS519" s="285"/>
      <c r="AT519" s="285"/>
      <c r="AU519" s="285"/>
      <c r="AV519" s="285"/>
      <c r="AW519" s="285"/>
      <c r="AX519" s="285"/>
      <c r="AY519" s="285"/>
      <c r="AZ519" s="285"/>
      <c r="BA519" s="286"/>
      <c r="BB519" s="286"/>
      <c r="BC519" s="286"/>
      <c r="BD519" s="286"/>
      <c r="BE519" s="286"/>
      <c r="BF519" s="286"/>
      <c r="BG519" s="286"/>
      <c r="BH519" s="286"/>
      <c r="BI519" s="286"/>
      <c r="BJ519" s="286"/>
      <c r="BK519" s="286"/>
      <c r="BL519" s="286"/>
      <c r="BM519" s="286"/>
      <c r="BN519" s="286"/>
      <c r="BO519" s="286"/>
      <c r="BP519" s="286"/>
      <c r="BQ519" s="286"/>
      <c r="BR519" s="286"/>
      <c r="BS519" s="286"/>
      <c r="BT519" s="286"/>
      <c r="BU519" s="286"/>
      <c r="BV519" s="286"/>
      <c r="BW519" s="286"/>
      <c r="BX519" s="286"/>
      <c r="BY519" s="286"/>
      <c r="BZ519" s="286"/>
      <c r="CA519" s="286"/>
      <c r="CB519" s="286"/>
      <c r="CC519" s="286"/>
      <c r="CD519" s="286"/>
      <c r="CE519" s="286"/>
      <c r="CF519" s="286"/>
      <c r="CG519" s="286"/>
      <c r="CH519" s="286"/>
      <c r="CI519" s="286"/>
      <c r="CJ519" s="286"/>
      <c r="CK519" s="286"/>
      <c r="CL519" s="286"/>
      <c r="CM519" s="286"/>
      <c r="CN519" s="286"/>
      <c r="CO519" s="286"/>
      <c r="CP519" s="286"/>
      <c r="CQ519" s="286"/>
      <c r="CR519" s="286"/>
      <c r="CS519" s="286"/>
      <c r="CT519" s="286"/>
      <c r="CU519" s="286"/>
      <c r="CV519" s="286"/>
      <c r="CW519" s="286"/>
      <c r="CX519" s="286"/>
      <c r="CY519" s="286"/>
      <c r="CZ519" s="286"/>
      <c r="DA519" s="286"/>
      <c r="DB519" s="286"/>
      <c r="DC519" s="286"/>
      <c r="DD519" s="286"/>
      <c r="DE519" s="286"/>
      <c r="DF519" s="286"/>
      <c r="DG519" s="286"/>
      <c r="DH519" s="286"/>
      <c r="DI519" s="286"/>
      <c r="DJ519" s="286"/>
      <c r="DK519" s="286"/>
      <c r="DL519" s="286"/>
      <c r="DM519" s="286"/>
      <c r="DN519" s="286"/>
      <c r="DO519" s="286"/>
      <c r="DP519" s="286"/>
      <c r="DQ519" s="286"/>
      <c r="DR519" s="286"/>
      <c r="DS519" s="286"/>
      <c r="DT519" s="286"/>
      <c r="DU519" s="286"/>
      <c r="DV519" s="286"/>
      <c r="DW519" s="286"/>
      <c r="DX519" s="286"/>
      <c r="DY519" s="286"/>
      <c r="DZ519" s="286"/>
      <c r="EA519" s="286"/>
      <c r="EB519" s="286"/>
      <c r="EC519" s="286"/>
      <c r="ED519" s="286"/>
      <c r="EE519" s="286"/>
      <c r="EF519" s="286"/>
      <c r="EG519" s="286"/>
      <c r="EH519" s="286"/>
      <c r="EI519" s="286"/>
      <c r="EJ519" s="286"/>
      <c r="EK519" s="286"/>
      <c r="EL519" s="286"/>
      <c r="EM519" s="286"/>
      <c r="EN519" s="286"/>
      <c r="EO519" s="286"/>
      <c r="EP519" s="286"/>
      <c r="EQ519" s="286"/>
      <c r="ER519" s="286"/>
      <c r="ES519" s="286"/>
      <c r="ET519" s="286"/>
      <c r="EU519" s="286"/>
      <c r="EV519" s="286"/>
      <c r="EW519" s="286"/>
      <c r="EX519" s="286"/>
      <c r="EY519" s="286"/>
      <c r="EZ519" s="286"/>
      <c r="FA519" s="286"/>
      <c r="FB519" s="286"/>
      <c r="FC519" s="286"/>
      <c r="FD519" s="286"/>
      <c r="FE519" s="286"/>
      <c r="FF519" s="286"/>
      <c r="FG519" s="286"/>
      <c r="FH519" s="286"/>
      <c r="FI519" s="286"/>
      <c r="FJ519" s="286"/>
      <c r="FK519" s="286"/>
      <c r="FL519" s="286"/>
      <c r="FM519" s="286"/>
      <c r="FN519" s="286"/>
      <c r="FO519" s="286"/>
      <c r="FP519" s="286"/>
      <c r="FQ519" s="286"/>
      <c r="FR519" s="286"/>
      <c r="FS519" s="286"/>
      <c r="FT519" s="286"/>
      <c r="FU519" s="286"/>
      <c r="FV519" s="286"/>
      <c r="FW519" s="286"/>
      <c r="FX519" s="286"/>
      <c r="FY519" s="286"/>
      <c r="FZ519" s="286"/>
      <c r="GA519" s="286"/>
      <c r="GB519" s="286"/>
      <c r="GC519" s="286"/>
      <c r="GD519" s="286"/>
      <c r="GE519" s="286"/>
      <c r="GF519" s="286"/>
      <c r="GG519" s="286"/>
      <c r="GH519" s="286"/>
      <c r="GI519" s="286"/>
      <c r="GJ519" s="286"/>
      <c r="GK519" s="286"/>
      <c r="GL519" s="286"/>
      <c r="GM519" s="286"/>
      <c r="GN519" s="286"/>
      <c r="GO519" s="286"/>
      <c r="GP519" s="286"/>
      <c r="GQ519" s="286"/>
      <c r="GR519" s="286"/>
      <c r="GS519" s="286"/>
      <c r="GT519" s="286"/>
      <c r="GU519" s="286"/>
      <c r="GV519" s="286"/>
      <c r="GW519" s="286"/>
      <c r="GX519" s="286"/>
      <c r="GY519" s="286"/>
      <c r="GZ519" s="286"/>
      <c r="HA519" s="286"/>
      <c r="HB519" s="286"/>
      <c r="HC519" s="286"/>
      <c r="HD519" s="286"/>
      <c r="HE519" s="286"/>
      <c r="HF519" s="286"/>
      <c r="HG519" s="286"/>
      <c r="HH519" s="286"/>
      <c r="HI519" s="286"/>
      <c r="HJ519" s="286"/>
      <c r="HK519" s="286"/>
      <c r="HL519" s="286"/>
      <c r="HM519" s="286"/>
      <c r="HN519" s="286"/>
      <c r="HO519" s="286"/>
      <c r="HP519" s="286"/>
      <c r="HQ519" s="286"/>
      <c r="HR519" s="286"/>
      <c r="HS519" s="286"/>
      <c r="HT519" s="286"/>
      <c r="HU519" s="286"/>
      <c r="HV519" s="286"/>
      <c r="HW519" s="286"/>
      <c r="HX519" s="286"/>
      <c r="HY519" s="286"/>
      <c r="HZ519" s="286"/>
      <c r="IA519" s="286"/>
      <c r="IB519" s="286"/>
      <c r="IC519" s="286"/>
      <c r="ID519" s="286"/>
      <c r="IE519" s="286"/>
      <c r="IF519" s="286"/>
      <c r="IG519" s="286"/>
      <c r="IH519" s="286"/>
      <c r="II519" s="286"/>
      <c r="IJ519" s="286"/>
      <c r="IK519" s="286"/>
      <c r="IL519" s="286"/>
      <c r="IM519" s="286"/>
      <c r="IN519" s="286"/>
      <c r="IO519" s="286"/>
      <c r="IP519" s="286"/>
      <c r="IQ519" s="286"/>
      <c r="IR519" s="286"/>
      <c r="IS519" s="286"/>
      <c r="IT519" s="286"/>
      <c r="IU519" s="286"/>
      <c r="IV519" s="286"/>
      <c r="IW519" s="286"/>
      <c r="IX519" s="286"/>
      <c r="IY519" s="286"/>
      <c r="IZ519" s="286"/>
      <c r="JA519" s="286"/>
      <c r="JB519" s="286"/>
      <c r="JC519" s="286"/>
      <c r="JD519" s="286"/>
      <c r="JE519" s="286"/>
      <c r="JF519" s="286"/>
      <c r="JG519" s="286"/>
      <c r="JH519" s="286"/>
      <c r="JI519" s="286"/>
      <c r="JJ519" s="286"/>
      <c r="JK519" s="286"/>
      <c r="JL519" s="286"/>
      <c r="JM519" s="286"/>
      <c r="JN519" s="286"/>
      <c r="JO519" s="286"/>
      <c r="JP519" s="286"/>
      <c r="JQ519" s="286"/>
      <c r="JR519" s="286"/>
      <c r="JS519" s="286"/>
      <c r="JT519" s="286"/>
      <c r="JU519" s="286"/>
      <c r="JV519" s="286"/>
      <c r="JW519" s="286"/>
      <c r="JX519" s="286"/>
      <c r="JY519" s="286"/>
      <c r="JZ519" s="286"/>
      <c r="KA519" s="286"/>
      <c r="KB519" s="286"/>
      <c r="KC519" s="286"/>
      <c r="KD519" s="286"/>
      <c r="KE519" s="286"/>
      <c r="KF519" s="286"/>
      <c r="KG519" s="286"/>
      <c r="KH519" s="286"/>
      <c r="KI519" s="286"/>
      <c r="KJ519" s="286"/>
      <c r="KK519" s="286"/>
      <c r="KL519" s="286"/>
      <c r="KM519" s="286"/>
      <c r="KN519" s="286"/>
      <c r="KO519" s="286"/>
      <c r="KP519" s="286"/>
      <c r="KQ519" s="286"/>
      <c r="KR519" s="286"/>
      <c r="KS519" s="286"/>
      <c r="KT519" s="286"/>
      <c r="KU519" s="286"/>
      <c r="KV519" s="286"/>
      <c r="KW519" s="286"/>
      <c r="KX519" s="286"/>
      <c r="KY519" s="286"/>
      <c r="KZ519" s="286"/>
      <c r="LA519" s="286"/>
      <c r="LB519" s="286"/>
      <c r="LC519" s="286"/>
      <c r="LD519" s="286"/>
      <c r="LE519" s="286"/>
      <c r="LF519" s="286"/>
      <c r="LG519" s="286"/>
      <c r="LH519" s="286"/>
      <c r="LI519" s="286"/>
      <c r="LJ519" s="286"/>
      <c r="LK519" s="286"/>
      <c r="LL519" s="286"/>
      <c r="LM519" s="286"/>
      <c r="LN519" s="286"/>
      <c r="LO519" s="286"/>
      <c r="LP519" s="286"/>
      <c r="LQ519" s="286"/>
      <c r="LR519" s="286"/>
      <c r="LS519" s="286"/>
      <c r="LT519" s="286"/>
      <c r="LU519" s="286"/>
      <c r="LV519" s="286"/>
      <c r="LW519" s="286"/>
      <c r="LX519" s="286"/>
      <c r="LY519" s="286"/>
      <c r="LZ519" s="286"/>
      <c r="MA519" s="286"/>
      <c r="MB519" s="286"/>
      <c r="MC519" s="286"/>
      <c r="MD519" s="286"/>
      <c r="ME519" s="286"/>
      <c r="MF519" s="286"/>
      <c r="MG519" s="286"/>
      <c r="MH519" s="286"/>
      <c r="MI519" s="286"/>
      <c r="MJ519" s="286"/>
      <c r="MK519" s="286"/>
      <c r="ML519" s="286"/>
      <c r="MM519" s="286"/>
      <c r="MN519" s="286"/>
      <c r="MO519" s="286"/>
      <c r="MP519" s="286"/>
      <c r="MQ519" s="286"/>
      <c r="MR519" s="286"/>
      <c r="MS519" s="286"/>
      <c r="MT519" s="286"/>
      <c r="MU519" s="286"/>
      <c r="MV519" s="286"/>
      <c r="MW519" s="286"/>
      <c r="MX519" s="286"/>
      <c r="MY519" s="286"/>
      <c r="MZ519" s="286"/>
      <c r="NA519" s="286"/>
      <c r="NB519" s="286"/>
      <c r="NC519" s="286"/>
      <c r="ND519" s="286"/>
      <c r="NE519" s="286"/>
      <c r="NF519" s="286"/>
      <c r="NG519" s="286"/>
      <c r="NH519" s="286"/>
      <c r="NI519" s="286"/>
      <c r="NJ519" s="286"/>
      <c r="NK519" s="286"/>
      <c r="NL519" s="286"/>
      <c r="NM519" s="286"/>
      <c r="NN519" s="286"/>
      <c r="NO519" s="286"/>
      <c r="NP519" s="286"/>
      <c r="NQ519" s="286"/>
      <c r="NR519" s="286"/>
      <c r="NS519" s="286"/>
      <c r="NT519" s="286"/>
      <c r="NU519" s="286"/>
      <c r="NV519" s="286"/>
      <c r="NW519" s="286"/>
      <c r="NX519" s="286"/>
      <c r="NY519" s="286"/>
      <c r="NZ519" s="286"/>
      <c r="OA519" s="286"/>
      <c r="OB519" s="286"/>
      <c r="OC519" s="286"/>
      <c r="OD519" s="286"/>
      <c r="OE519" s="286"/>
      <c r="OF519" s="286"/>
      <c r="OG519" s="286"/>
      <c r="OH519" s="286"/>
      <c r="OI519" s="286"/>
      <c r="OJ519" s="286"/>
      <c r="OK519" s="286"/>
      <c r="OL519" s="286"/>
      <c r="OM519" s="286"/>
      <c r="ON519" s="286"/>
      <c r="OO519" s="286"/>
      <c r="OP519" s="286"/>
      <c r="OQ519" s="286"/>
      <c r="OR519" s="286"/>
      <c r="OS519" s="286"/>
      <c r="OT519" s="286"/>
      <c r="OU519" s="286"/>
      <c r="OV519" s="286"/>
      <c r="OW519" s="286"/>
      <c r="OX519" s="286"/>
      <c r="OY519" s="286"/>
      <c r="OZ519" s="286"/>
      <c r="PA519" s="286"/>
      <c r="PB519" s="286"/>
      <c r="PC519" s="286"/>
      <c r="PD519" s="286"/>
      <c r="PE519" s="286"/>
      <c r="PF519" s="286"/>
      <c r="PG519" s="286"/>
      <c r="PH519" s="286"/>
      <c r="PI519" s="286"/>
      <c r="PJ519" s="286"/>
      <c r="PK519" s="286"/>
      <c r="PL519" s="286"/>
      <c r="PM519" s="286"/>
      <c r="PN519" s="286"/>
      <c r="PO519" s="286"/>
      <c r="PP519" s="286"/>
      <c r="PQ519" s="286"/>
      <c r="PR519" s="286"/>
      <c r="PS519" s="286"/>
      <c r="PT519" s="286"/>
      <c r="PU519" s="286"/>
      <c r="PV519" s="286"/>
      <c r="PW519" s="286"/>
      <c r="PX519" s="286"/>
      <c r="PY519" s="286"/>
      <c r="PZ519" s="286"/>
      <c r="QA519" s="286"/>
      <c r="QB519" s="286"/>
      <c r="QC519" s="286"/>
      <c r="QD519" s="286"/>
      <c r="QE519" s="286"/>
      <c r="QF519" s="286"/>
      <c r="QG519" s="286"/>
      <c r="QH519" s="286"/>
      <c r="QI519" s="286"/>
      <c r="QJ519" s="286"/>
      <c r="QK519" s="286"/>
      <c r="QL519" s="286"/>
      <c r="QM519" s="286"/>
      <c r="QN519" s="286"/>
      <c r="QO519" s="286"/>
      <c r="QP519" s="286"/>
      <c r="QQ519" s="286"/>
      <c r="QR519" s="286"/>
      <c r="QS519" s="286"/>
      <c r="QT519" s="286"/>
      <c r="QU519" s="286"/>
      <c r="QV519" s="286"/>
      <c r="QW519" s="286"/>
      <c r="QX519" s="286"/>
      <c r="QY519" s="286"/>
      <c r="QZ519" s="286"/>
      <c r="RA519" s="286"/>
      <c r="RB519" s="286"/>
      <c r="RC519" s="286"/>
      <c r="RD519" s="286"/>
      <c r="RE519" s="286"/>
      <c r="RF519" s="286"/>
      <c r="RG519" s="286"/>
      <c r="RH519" s="286"/>
      <c r="RI519" s="286"/>
      <c r="RJ519" s="286"/>
      <c r="RK519" s="286"/>
      <c r="RL519" s="286"/>
      <c r="RM519" s="286"/>
      <c r="RN519" s="286"/>
      <c r="RO519" s="286"/>
      <c r="RP519" s="286"/>
      <c r="RQ519" s="286"/>
      <c r="RR519" s="286"/>
      <c r="RS519" s="286"/>
      <c r="RT519" s="286"/>
      <c r="RU519" s="286"/>
      <c r="RV519" s="286"/>
      <c r="RW519" s="286"/>
      <c r="RX519" s="286"/>
      <c r="RY519" s="286"/>
      <c r="RZ519" s="286"/>
      <c r="SA519" s="286"/>
      <c r="SB519" s="286"/>
      <c r="SC519" s="286"/>
      <c r="SD519" s="286"/>
      <c r="SE519" s="286"/>
      <c r="SF519" s="286"/>
      <c r="SG519" s="286"/>
      <c r="SH519" s="286"/>
      <c r="SI519" s="286"/>
      <c r="SJ519" s="286"/>
      <c r="SK519" s="286"/>
      <c r="SL519" s="286"/>
      <c r="SM519" s="286"/>
      <c r="SN519" s="286"/>
      <c r="SO519" s="286"/>
      <c r="SP519" s="286"/>
      <c r="SQ519" s="286"/>
      <c r="SR519" s="286"/>
      <c r="SS519" s="286"/>
      <c r="ST519" s="286"/>
      <c r="SU519" s="286"/>
      <c r="SV519" s="286"/>
      <c r="SW519" s="286"/>
      <c r="SX519" s="286"/>
      <c r="SY519" s="286"/>
      <c r="SZ519" s="286"/>
      <c r="TA519" s="286"/>
      <c r="TB519" s="286"/>
      <c r="TC519" s="286"/>
      <c r="TD519" s="286"/>
      <c r="TE519" s="286"/>
      <c r="TF519" s="286"/>
      <c r="TG519" s="286"/>
      <c r="TH519" s="286"/>
      <c r="TI519" s="286"/>
      <c r="TJ519" s="286"/>
      <c r="TK519" s="286"/>
      <c r="TL519" s="286"/>
      <c r="TM519" s="286"/>
      <c r="TN519" s="286"/>
      <c r="TO519" s="286"/>
      <c r="TP519" s="286"/>
      <c r="TQ519" s="286"/>
      <c r="TR519" s="286"/>
      <c r="TS519" s="286"/>
      <c r="TT519" s="286"/>
      <c r="TU519" s="286"/>
      <c r="TV519" s="286"/>
      <c r="TW519" s="286"/>
      <c r="TX519" s="286"/>
      <c r="TY519" s="286"/>
      <c r="TZ519" s="286"/>
      <c r="UA519" s="286"/>
      <c r="UB519" s="286"/>
      <c r="UC519" s="286"/>
      <c r="UD519" s="286"/>
      <c r="UE519" s="286"/>
      <c r="UF519" s="286"/>
      <c r="UG519" s="286"/>
      <c r="UH519" s="286"/>
      <c r="UI519" s="286"/>
      <c r="UJ519" s="286"/>
      <c r="UK519" s="286"/>
      <c r="UL519" s="286"/>
      <c r="UM519" s="286"/>
      <c r="UN519" s="286"/>
      <c r="UO519" s="286"/>
      <c r="UP519" s="286"/>
      <c r="UQ519" s="286"/>
      <c r="UR519" s="286"/>
      <c r="US519" s="286"/>
      <c r="UT519" s="286"/>
      <c r="UU519" s="286"/>
      <c r="UV519" s="286"/>
      <c r="UW519" s="286"/>
      <c r="UX519" s="286"/>
      <c r="UY519" s="286"/>
      <c r="UZ519" s="286"/>
      <c r="VA519" s="286"/>
      <c r="VB519" s="286"/>
      <c r="VC519" s="286"/>
      <c r="VD519" s="286"/>
      <c r="VE519" s="286"/>
      <c r="VF519" s="286"/>
      <c r="VG519" s="286"/>
      <c r="VH519" s="286"/>
      <c r="VI519" s="286"/>
      <c r="VJ519" s="286"/>
      <c r="VK519" s="286"/>
      <c r="VL519" s="286"/>
      <c r="VM519" s="286"/>
      <c r="VN519" s="286"/>
      <c r="VO519" s="286"/>
      <c r="VP519" s="286"/>
      <c r="VQ519" s="286"/>
      <c r="VR519" s="286"/>
      <c r="VS519" s="286"/>
      <c r="VT519" s="286"/>
      <c r="VU519" s="286"/>
      <c r="VV519" s="286"/>
      <c r="VW519" s="286"/>
      <c r="VX519" s="286"/>
      <c r="VY519" s="286"/>
      <c r="VZ519" s="286"/>
      <c r="WA519" s="286"/>
      <c r="WB519" s="286"/>
      <c r="WC519" s="286"/>
    </row>
    <row r="520" spans="1:601" s="285" customFormat="1" ht="19.5" customHeight="1">
      <c r="A520" s="1073"/>
      <c r="B520" s="681"/>
      <c r="C520" s="669"/>
      <c r="D520" s="671"/>
      <c r="E520" s="673" t="s">
        <v>1186</v>
      </c>
      <c r="F520" s="652" t="s">
        <v>60</v>
      </c>
      <c r="G520" s="679">
        <v>45292</v>
      </c>
      <c r="H520" s="414"/>
      <c r="I520" s="315" t="s">
        <v>501</v>
      </c>
      <c r="J520" s="315" t="s">
        <v>393</v>
      </c>
      <c r="K520" s="309" t="s">
        <v>1185</v>
      </c>
      <c r="L520" s="315" t="s">
        <v>43</v>
      </c>
      <c r="M520" s="288">
        <v>2163191.25</v>
      </c>
      <c r="N520" s="288">
        <v>2163191.25</v>
      </c>
      <c r="O520" s="288"/>
      <c r="P520" s="292"/>
      <c r="Q520" s="288"/>
      <c r="R520" s="288"/>
      <c r="S520" s="530">
        <v>3</v>
      </c>
      <c r="BA520" s="286"/>
      <c r="BB520" s="286"/>
      <c r="BC520" s="286"/>
      <c r="BD520" s="286"/>
      <c r="BE520" s="286"/>
      <c r="BF520" s="286"/>
      <c r="BG520" s="286"/>
      <c r="BH520" s="286"/>
      <c r="BI520" s="286"/>
      <c r="BJ520" s="286"/>
      <c r="BK520" s="286"/>
      <c r="BL520" s="286"/>
      <c r="BM520" s="286"/>
      <c r="BN520" s="286"/>
      <c r="BO520" s="286"/>
      <c r="BP520" s="286"/>
      <c r="BQ520" s="286"/>
      <c r="BR520" s="286"/>
      <c r="BS520" s="286"/>
      <c r="BT520" s="286"/>
      <c r="BU520" s="286"/>
      <c r="BV520" s="286"/>
      <c r="BW520" s="286"/>
      <c r="BX520" s="286"/>
      <c r="BY520" s="286"/>
      <c r="BZ520" s="286"/>
      <c r="CA520" s="286"/>
      <c r="CB520" s="286"/>
      <c r="CC520" s="286"/>
      <c r="CD520" s="286"/>
      <c r="CE520" s="286"/>
      <c r="CF520" s="286"/>
      <c r="CG520" s="286"/>
      <c r="CH520" s="286"/>
      <c r="CI520" s="286"/>
      <c r="CJ520" s="286"/>
      <c r="CK520" s="286"/>
      <c r="CL520" s="286"/>
      <c r="CM520" s="286"/>
      <c r="CN520" s="286"/>
      <c r="CO520" s="286"/>
      <c r="CP520" s="286"/>
      <c r="CQ520" s="286"/>
      <c r="CR520" s="286"/>
      <c r="CS520" s="286"/>
      <c r="CT520" s="286"/>
      <c r="CU520" s="286"/>
      <c r="CV520" s="286"/>
      <c r="CW520" s="286"/>
      <c r="CX520" s="286"/>
      <c r="CY520" s="286"/>
      <c r="CZ520" s="286"/>
      <c r="DA520" s="286"/>
      <c r="DB520" s="286"/>
      <c r="DC520" s="286"/>
      <c r="DD520" s="286"/>
      <c r="DE520" s="286"/>
      <c r="DF520" s="286"/>
      <c r="DG520" s="286"/>
      <c r="DH520" s="286"/>
      <c r="DI520" s="286"/>
      <c r="DJ520" s="286"/>
      <c r="DK520" s="286"/>
      <c r="DL520" s="286"/>
      <c r="DM520" s="286"/>
      <c r="DN520" s="286"/>
      <c r="DO520" s="286"/>
      <c r="DP520" s="286"/>
      <c r="DQ520" s="286"/>
      <c r="DR520" s="286"/>
      <c r="DS520" s="286"/>
      <c r="DT520" s="286"/>
      <c r="DU520" s="286"/>
      <c r="DV520" s="286"/>
      <c r="DW520" s="286"/>
      <c r="DX520" s="286"/>
      <c r="DY520" s="286"/>
      <c r="DZ520" s="286"/>
      <c r="EA520" s="286"/>
      <c r="EB520" s="286"/>
      <c r="EC520" s="286"/>
      <c r="ED520" s="286"/>
      <c r="EE520" s="286"/>
      <c r="EF520" s="286"/>
      <c r="EG520" s="286"/>
      <c r="EH520" s="286"/>
      <c r="EI520" s="286"/>
      <c r="EJ520" s="286"/>
      <c r="EK520" s="286"/>
      <c r="EL520" s="286"/>
      <c r="EM520" s="286"/>
      <c r="EN520" s="286"/>
      <c r="EO520" s="286"/>
      <c r="EP520" s="286"/>
      <c r="EQ520" s="286"/>
      <c r="ER520" s="286"/>
      <c r="ES520" s="286"/>
      <c r="ET520" s="286"/>
      <c r="EU520" s="286"/>
      <c r="EV520" s="286"/>
      <c r="EW520" s="286"/>
      <c r="EX520" s="286"/>
      <c r="EY520" s="286"/>
      <c r="EZ520" s="286"/>
      <c r="FA520" s="286"/>
      <c r="FB520" s="286"/>
      <c r="FC520" s="286"/>
      <c r="FD520" s="286"/>
      <c r="FE520" s="286"/>
      <c r="FF520" s="286"/>
      <c r="FG520" s="286"/>
      <c r="FH520" s="286"/>
      <c r="FI520" s="286"/>
      <c r="FJ520" s="286"/>
      <c r="FK520" s="286"/>
      <c r="FL520" s="286"/>
      <c r="FM520" s="286"/>
      <c r="FN520" s="286"/>
      <c r="FO520" s="286"/>
      <c r="FP520" s="286"/>
      <c r="FQ520" s="286"/>
      <c r="FR520" s="286"/>
      <c r="FS520" s="286"/>
      <c r="FT520" s="286"/>
      <c r="FU520" s="286"/>
      <c r="FV520" s="286"/>
      <c r="FW520" s="286"/>
      <c r="FX520" s="286"/>
      <c r="FY520" s="286"/>
      <c r="FZ520" s="286"/>
      <c r="GA520" s="286"/>
      <c r="GB520" s="286"/>
      <c r="GC520" s="286"/>
      <c r="GD520" s="286"/>
      <c r="GE520" s="286"/>
      <c r="GF520" s="286"/>
      <c r="GG520" s="286"/>
      <c r="GH520" s="286"/>
      <c r="GI520" s="286"/>
      <c r="GJ520" s="286"/>
      <c r="GK520" s="286"/>
      <c r="GL520" s="286"/>
      <c r="GM520" s="286"/>
      <c r="GN520" s="286"/>
      <c r="GO520" s="286"/>
      <c r="GP520" s="286"/>
      <c r="GQ520" s="286"/>
      <c r="GR520" s="286"/>
      <c r="GS520" s="286"/>
      <c r="GT520" s="286"/>
      <c r="GU520" s="286"/>
      <c r="GV520" s="286"/>
      <c r="GW520" s="286"/>
      <c r="GX520" s="286"/>
      <c r="GY520" s="286"/>
      <c r="GZ520" s="286"/>
      <c r="HA520" s="286"/>
      <c r="HB520" s="286"/>
      <c r="HC520" s="286"/>
      <c r="HD520" s="286"/>
      <c r="HE520" s="286"/>
      <c r="HF520" s="286"/>
      <c r="HG520" s="286"/>
      <c r="HH520" s="286"/>
      <c r="HI520" s="286"/>
      <c r="HJ520" s="286"/>
      <c r="HK520" s="286"/>
      <c r="HL520" s="286"/>
      <c r="HM520" s="286"/>
      <c r="HN520" s="286"/>
      <c r="HO520" s="286"/>
      <c r="HP520" s="286"/>
      <c r="HQ520" s="286"/>
      <c r="HR520" s="286"/>
      <c r="HS520" s="286"/>
      <c r="HT520" s="286"/>
      <c r="HU520" s="286"/>
      <c r="HV520" s="286"/>
      <c r="HW520" s="286"/>
      <c r="HX520" s="286"/>
      <c r="HY520" s="286"/>
      <c r="HZ520" s="286"/>
      <c r="IA520" s="286"/>
      <c r="IB520" s="286"/>
      <c r="IC520" s="286"/>
      <c r="ID520" s="286"/>
      <c r="IE520" s="286"/>
      <c r="IF520" s="286"/>
      <c r="IG520" s="286"/>
      <c r="IH520" s="286"/>
      <c r="II520" s="286"/>
      <c r="IJ520" s="286"/>
      <c r="IK520" s="286"/>
      <c r="IL520" s="286"/>
      <c r="IM520" s="286"/>
      <c r="IN520" s="286"/>
      <c r="IO520" s="286"/>
      <c r="IP520" s="286"/>
      <c r="IQ520" s="286"/>
      <c r="IR520" s="286"/>
      <c r="IS520" s="286"/>
      <c r="IT520" s="286"/>
      <c r="IU520" s="286"/>
      <c r="IV520" s="286"/>
      <c r="IW520" s="286"/>
      <c r="IX520" s="286"/>
      <c r="IY520" s="286"/>
      <c r="IZ520" s="286"/>
      <c r="JA520" s="286"/>
      <c r="JB520" s="286"/>
      <c r="JC520" s="286"/>
      <c r="JD520" s="286"/>
      <c r="JE520" s="286"/>
      <c r="JF520" s="286"/>
      <c r="JG520" s="286"/>
      <c r="JH520" s="286"/>
      <c r="JI520" s="286"/>
      <c r="JJ520" s="286"/>
      <c r="JK520" s="286"/>
      <c r="JL520" s="286"/>
      <c r="JM520" s="286"/>
      <c r="JN520" s="286"/>
      <c r="JO520" s="286"/>
      <c r="JP520" s="286"/>
      <c r="JQ520" s="286"/>
      <c r="JR520" s="286"/>
      <c r="JS520" s="286"/>
      <c r="JT520" s="286"/>
      <c r="JU520" s="286"/>
      <c r="JV520" s="286"/>
      <c r="JW520" s="286"/>
      <c r="JX520" s="286"/>
      <c r="JY520" s="286"/>
      <c r="JZ520" s="286"/>
      <c r="KA520" s="286"/>
      <c r="KB520" s="286"/>
      <c r="KC520" s="286"/>
      <c r="KD520" s="286"/>
      <c r="KE520" s="286"/>
      <c r="KF520" s="286"/>
      <c r="KG520" s="286"/>
      <c r="KH520" s="286"/>
      <c r="KI520" s="286"/>
      <c r="KJ520" s="286"/>
      <c r="KK520" s="286"/>
      <c r="KL520" s="286"/>
      <c r="KM520" s="286"/>
      <c r="KN520" s="286"/>
      <c r="KO520" s="286"/>
      <c r="KP520" s="286"/>
      <c r="KQ520" s="286"/>
      <c r="KR520" s="286"/>
      <c r="KS520" s="286"/>
      <c r="KT520" s="286"/>
      <c r="KU520" s="286"/>
      <c r="KV520" s="286"/>
      <c r="KW520" s="286"/>
      <c r="KX520" s="286"/>
      <c r="KY520" s="286"/>
      <c r="KZ520" s="286"/>
      <c r="LA520" s="286"/>
      <c r="LB520" s="286"/>
      <c r="LC520" s="286"/>
      <c r="LD520" s="286"/>
      <c r="LE520" s="286"/>
      <c r="LF520" s="286"/>
      <c r="LG520" s="286"/>
      <c r="LH520" s="286"/>
      <c r="LI520" s="286"/>
      <c r="LJ520" s="286"/>
      <c r="LK520" s="286"/>
      <c r="LL520" s="286"/>
      <c r="LM520" s="286"/>
      <c r="LN520" s="286"/>
      <c r="LO520" s="286"/>
      <c r="LP520" s="286"/>
      <c r="LQ520" s="286"/>
      <c r="LR520" s="286"/>
      <c r="LS520" s="286"/>
      <c r="LT520" s="286"/>
      <c r="LU520" s="286"/>
      <c r="LV520" s="286"/>
      <c r="LW520" s="286"/>
      <c r="LX520" s="286"/>
      <c r="LY520" s="286"/>
      <c r="LZ520" s="286"/>
      <c r="MA520" s="286"/>
      <c r="MB520" s="286"/>
      <c r="MC520" s="286"/>
      <c r="MD520" s="286"/>
      <c r="ME520" s="286"/>
      <c r="MF520" s="286"/>
      <c r="MG520" s="286"/>
      <c r="MH520" s="286"/>
      <c r="MI520" s="286"/>
      <c r="MJ520" s="286"/>
      <c r="MK520" s="286"/>
      <c r="ML520" s="286"/>
      <c r="MM520" s="286"/>
      <c r="MN520" s="286"/>
      <c r="MO520" s="286"/>
      <c r="MP520" s="286"/>
      <c r="MQ520" s="286"/>
      <c r="MR520" s="286"/>
      <c r="MS520" s="286"/>
      <c r="MT520" s="286"/>
      <c r="MU520" s="286"/>
      <c r="MV520" s="286"/>
      <c r="MW520" s="286"/>
      <c r="MX520" s="286"/>
      <c r="MY520" s="286"/>
      <c r="MZ520" s="286"/>
      <c r="NA520" s="286"/>
      <c r="NB520" s="286"/>
      <c r="NC520" s="286"/>
      <c r="ND520" s="286"/>
      <c r="NE520" s="286"/>
      <c r="NF520" s="286"/>
      <c r="NG520" s="286"/>
      <c r="NH520" s="286"/>
      <c r="NI520" s="286"/>
      <c r="NJ520" s="286"/>
      <c r="NK520" s="286"/>
      <c r="NL520" s="286"/>
      <c r="NM520" s="286"/>
      <c r="NN520" s="286"/>
      <c r="NO520" s="286"/>
      <c r="NP520" s="286"/>
      <c r="NQ520" s="286"/>
      <c r="NR520" s="286"/>
      <c r="NS520" s="286"/>
      <c r="NT520" s="286"/>
      <c r="NU520" s="286"/>
      <c r="NV520" s="286"/>
      <c r="NW520" s="286"/>
      <c r="NX520" s="286"/>
      <c r="NY520" s="286"/>
      <c r="NZ520" s="286"/>
      <c r="OA520" s="286"/>
      <c r="OB520" s="286"/>
      <c r="OC520" s="286"/>
      <c r="OD520" s="286"/>
      <c r="OE520" s="286"/>
      <c r="OF520" s="286"/>
      <c r="OG520" s="286"/>
      <c r="OH520" s="286"/>
      <c r="OI520" s="286"/>
      <c r="OJ520" s="286"/>
      <c r="OK520" s="286"/>
      <c r="OL520" s="286"/>
      <c r="OM520" s="286"/>
      <c r="ON520" s="286"/>
      <c r="OO520" s="286"/>
      <c r="OP520" s="286"/>
      <c r="OQ520" s="286"/>
      <c r="OR520" s="286"/>
      <c r="OS520" s="286"/>
      <c r="OT520" s="286"/>
      <c r="OU520" s="286"/>
      <c r="OV520" s="286"/>
      <c r="OW520" s="286"/>
      <c r="OX520" s="286"/>
      <c r="OY520" s="286"/>
      <c r="OZ520" s="286"/>
      <c r="PA520" s="286"/>
      <c r="PB520" s="286"/>
      <c r="PC520" s="286"/>
      <c r="PD520" s="286"/>
      <c r="PE520" s="286"/>
      <c r="PF520" s="286"/>
      <c r="PG520" s="286"/>
      <c r="PH520" s="286"/>
      <c r="PI520" s="286"/>
      <c r="PJ520" s="286"/>
      <c r="PK520" s="286"/>
      <c r="PL520" s="286"/>
      <c r="PM520" s="286"/>
      <c r="PN520" s="286"/>
      <c r="PO520" s="286"/>
      <c r="PP520" s="286"/>
      <c r="PQ520" s="286"/>
      <c r="PR520" s="286"/>
      <c r="PS520" s="286"/>
      <c r="PT520" s="286"/>
      <c r="PU520" s="286"/>
      <c r="PV520" s="286"/>
      <c r="PW520" s="286"/>
      <c r="PX520" s="286"/>
      <c r="PY520" s="286"/>
      <c r="PZ520" s="286"/>
      <c r="QA520" s="286"/>
      <c r="QB520" s="286"/>
      <c r="QC520" s="286"/>
      <c r="QD520" s="286"/>
      <c r="QE520" s="286"/>
      <c r="QF520" s="286"/>
      <c r="QG520" s="286"/>
      <c r="QH520" s="286"/>
      <c r="QI520" s="286"/>
      <c r="QJ520" s="286"/>
      <c r="QK520" s="286"/>
      <c r="QL520" s="286"/>
      <c r="QM520" s="286"/>
      <c r="QN520" s="286"/>
      <c r="QO520" s="286"/>
      <c r="QP520" s="286"/>
      <c r="QQ520" s="286"/>
      <c r="QR520" s="286"/>
      <c r="QS520" s="286"/>
      <c r="QT520" s="286"/>
      <c r="QU520" s="286"/>
      <c r="QV520" s="286"/>
      <c r="QW520" s="286"/>
      <c r="QX520" s="286"/>
      <c r="QY520" s="286"/>
      <c r="QZ520" s="286"/>
      <c r="RA520" s="286"/>
      <c r="RB520" s="286"/>
      <c r="RC520" s="286"/>
      <c r="RD520" s="286"/>
      <c r="RE520" s="286"/>
      <c r="RF520" s="286"/>
      <c r="RG520" s="286"/>
      <c r="RH520" s="286"/>
      <c r="RI520" s="286"/>
      <c r="RJ520" s="286"/>
      <c r="RK520" s="286"/>
      <c r="RL520" s="286"/>
      <c r="RM520" s="286"/>
      <c r="RN520" s="286"/>
      <c r="RO520" s="286"/>
      <c r="RP520" s="286"/>
      <c r="RQ520" s="286"/>
      <c r="RR520" s="286"/>
      <c r="RS520" s="286"/>
      <c r="RT520" s="286"/>
      <c r="RU520" s="286"/>
      <c r="RV520" s="286"/>
      <c r="RW520" s="286"/>
      <c r="RX520" s="286"/>
      <c r="RY520" s="286"/>
      <c r="RZ520" s="286"/>
      <c r="SA520" s="286"/>
      <c r="SB520" s="286"/>
      <c r="SC520" s="286"/>
      <c r="SD520" s="286"/>
      <c r="SE520" s="286"/>
      <c r="SF520" s="286"/>
      <c r="SG520" s="286"/>
      <c r="SH520" s="286"/>
      <c r="SI520" s="286"/>
      <c r="SJ520" s="286"/>
      <c r="SK520" s="286"/>
      <c r="SL520" s="286"/>
      <c r="SM520" s="286"/>
      <c r="SN520" s="286"/>
      <c r="SO520" s="286"/>
      <c r="SP520" s="286"/>
      <c r="SQ520" s="286"/>
      <c r="SR520" s="286"/>
      <c r="SS520" s="286"/>
      <c r="ST520" s="286"/>
      <c r="SU520" s="286"/>
      <c r="SV520" s="286"/>
      <c r="SW520" s="286"/>
      <c r="SX520" s="286"/>
      <c r="SY520" s="286"/>
      <c r="SZ520" s="286"/>
      <c r="TA520" s="286"/>
      <c r="TB520" s="286"/>
      <c r="TC520" s="286"/>
      <c r="TD520" s="286"/>
      <c r="TE520" s="286"/>
      <c r="TF520" s="286"/>
      <c r="TG520" s="286"/>
      <c r="TH520" s="286"/>
      <c r="TI520" s="286"/>
      <c r="TJ520" s="286"/>
      <c r="TK520" s="286"/>
      <c r="TL520" s="286"/>
      <c r="TM520" s="286"/>
      <c r="TN520" s="286"/>
      <c r="TO520" s="286"/>
      <c r="TP520" s="286"/>
      <c r="TQ520" s="286"/>
      <c r="TR520" s="286"/>
      <c r="TS520" s="286"/>
      <c r="TT520" s="286"/>
      <c r="TU520" s="286"/>
      <c r="TV520" s="286"/>
      <c r="TW520" s="286"/>
      <c r="TX520" s="286"/>
      <c r="TY520" s="286"/>
      <c r="TZ520" s="286"/>
      <c r="UA520" s="286"/>
      <c r="UB520" s="286"/>
      <c r="UC520" s="286"/>
      <c r="UD520" s="286"/>
      <c r="UE520" s="286"/>
      <c r="UF520" s="286"/>
      <c r="UG520" s="286"/>
      <c r="UH520" s="286"/>
      <c r="UI520" s="286"/>
      <c r="UJ520" s="286"/>
      <c r="UK520" s="286"/>
      <c r="UL520" s="286"/>
      <c r="UM520" s="286"/>
      <c r="UN520" s="286"/>
      <c r="UO520" s="286"/>
      <c r="UP520" s="286"/>
      <c r="UQ520" s="286"/>
      <c r="UR520" s="286"/>
      <c r="US520" s="286"/>
      <c r="UT520" s="286"/>
      <c r="UU520" s="286"/>
      <c r="UV520" s="286"/>
      <c r="UW520" s="286"/>
      <c r="UX520" s="286"/>
      <c r="UY520" s="286"/>
      <c r="UZ520" s="286"/>
      <c r="VA520" s="286"/>
      <c r="VB520" s="286"/>
      <c r="VC520" s="286"/>
      <c r="VD520" s="286"/>
      <c r="VE520" s="286"/>
      <c r="VF520" s="286"/>
      <c r="VG520" s="286"/>
      <c r="VH520" s="286"/>
      <c r="VI520" s="286"/>
      <c r="VJ520" s="286"/>
      <c r="VK520" s="286"/>
      <c r="VL520" s="286"/>
      <c r="VM520" s="286"/>
      <c r="VN520" s="286"/>
      <c r="VO520" s="286"/>
      <c r="VP520" s="286"/>
      <c r="VQ520" s="286"/>
      <c r="VR520" s="286"/>
      <c r="VS520" s="286"/>
      <c r="VT520" s="286"/>
      <c r="VU520" s="286"/>
      <c r="VV520" s="286"/>
      <c r="VW520" s="286"/>
      <c r="VX520" s="286"/>
      <c r="VY520" s="286"/>
      <c r="VZ520" s="286"/>
      <c r="WA520" s="286"/>
      <c r="WB520" s="286"/>
      <c r="WC520" s="286"/>
    </row>
    <row r="521" spans="1:601" s="285" customFormat="1" ht="63.75" customHeight="1">
      <c r="A521" s="1073"/>
      <c r="B521" s="396" t="s">
        <v>1187</v>
      </c>
      <c r="C521" s="651"/>
      <c r="D521" s="653"/>
      <c r="E521" s="655"/>
      <c r="F521" s="653"/>
      <c r="G521" s="723"/>
      <c r="H521" s="415" t="s">
        <v>31</v>
      </c>
      <c r="I521" s="309" t="s">
        <v>501</v>
      </c>
      <c r="J521" s="309" t="s">
        <v>393</v>
      </c>
      <c r="K521" s="309" t="s">
        <v>1185</v>
      </c>
      <c r="L521" s="309" t="s">
        <v>642</v>
      </c>
      <c r="M521" s="288">
        <v>10771008.75</v>
      </c>
      <c r="N521" s="288">
        <v>10771008.75</v>
      </c>
      <c r="O521" s="288">
        <v>16837100</v>
      </c>
      <c r="P521" s="289">
        <v>15865500</v>
      </c>
      <c r="Q521" s="290">
        <v>15865500</v>
      </c>
      <c r="R521" s="288">
        <v>15865500</v>
      </c>
      <c r="S521" s="541">
        <v>3</v>
      </c>
      <c r="BA521" s="286"/>
      <c r="BB521" s="286"/>
      <c r="BC521" s="286"/>
      <c r="BD521" s="286"/>
      <c r="BE521" s="286"/>
      <c r="BF521" s="286"/>
      <c r="BG521" s="286"/>
      <c r="BH521" s="286"/>
      <c r="BI521" s="286"/>
      <c r="BJ521" s="286"/>
      <c r="BK521" s="286"/>
      <c r="BL521" s="286"/>
      <c r="BM521" s="286"/>
      <c r="BN521" s="286"/>
      <c r="BO521" s="286"/>
      <c r="BP521" s="286"/>
      <c r="BQ521" s="286"/>
      <c r="BR521" s="286"/>
      <c r="BS521" s="286"/>
      <c r="BT521" s="286"/>
      <c r="BU521" s="286"/>
      <c r="BV521" s="286"/>
      <c r="BW521" s="286"/>
      <c r="BX521" s="286"/>
      <c r="BY521" s="286"/>
      <c r="BZ521" s="286"/>
      <c r="CA521" s="286"/>
      <c r="CB521" s="286"/>
      <c r="CC521" s="286"/>
      <c r="CD521" s="286"/>
      <c r="CE521" s="286"/>
      <c r="CF521" s="286"/>
      <c r="CG521" s="286"/>
      <c r="CH521" s="286"/>
      <c r="CI521" s="286"/>
      <c r="CJ521" s="286"/>
      <c r="CK521" s="286"/>
      <c r="CL521" s="286"/>
      <c r="CM521" s="286"/>
      <c r="CN521" s="286"/>
      <c r="CO521" s="286"/>
      <c r="CP521" s="286"/>
      <c r="CQ521" s="286"/>
      <c r="CR521" s="286"/>
      <c r="CS521" s="286"/>
      <c r="CT521" s="286"/>
      <c r="CU521" s="286"/>
      <c r="CV521" s="286"/>
      <c r="CW521" s="286"/>
      <c r="CX521" s="286"/>
      <c r="CY521" s="286"/>
      <c r="CZ521" s="286"/>
      <c r="DA521" s="286"/>
      <c r="DB521" s="286"/>
      <c r="DC521" s="286"/>
      <c r="DD521" s="286"/>
      <c r="DE521" s="286"/>
      <c r="DF521" s="286"/>
      <c r="DG521" s="286"/>
      <c r="DH521" s="286"/>
      <c r="DI521" s="286"/>
      <c r="DJ521" s="286"/>
      <c r="DK521" s="286"/>
      <c r="DL521" s="286"/>
      <c r="DM521" s="286"/>
      <c r="DN521" s="286"/>
      <c r="DO521" s="286"/>
      <c r="DP521" s="286"/>
      <c r="DQ521" s="286"/>
      <c r="DR521" s="286"/>
      <c r="DS521" s="286"/>
      <c r="DT521" s="286"/>
      <c r="DU521" s="286"/>
      <c r="DV521" s="286"/>
      <c r="DW521" s="286"/>
      <c r="DX521" s="286"/>
      <c r="DY521" s="286"/>
      <c r="DZ521" s="286"/>
      <c r="EA521" s="286"/>
      <c r="EB521" s="286"/>
      <c r="EC521" s="286"/>
      <c r="ED521" s="286"/>
      <c r="EE521" s="286"/>
      <c r="EF521" s="286"/>
      <c r="EG521" s="286"/>
      <c r="EH521" s="286"/>
      <c r="EI521" s="286"/>
      <c r="EJ521" s="286"/>
      <c r="EK521" s="286"/>
      <c r="EL521" s="286"/>
      <c r="EM521" s="286"/>
      <c r="EN521" s="286"/>
      <c r="EO521" s="286"/>
      <c r="EP521" s="286"/>
      <c r="EQ521" s="286"/>
      <c r="ER521" s="286"/>
      <c r="ES521" s="286"/>
      <c r="ET521" s="286"/>
      <c r="EU521" s="286"/>
      <c r="EV521" s="286"/>
      <c r="EW521" s="286"/>
      <c r="EX521" s="286"/>
      <c r="EY521" s="286"/>
      <c r="EZ521" s="286"/>
      <c r="FA521" s="286"/>
      <c r="FB521" s="286"/>
      <c r="FC521" s="286"/>
      <c r="FD521" s="286"/>
      <c r="FE521" s="286"/>
      <c r="FF521" s="286"/>
      <c r="FG521" s="286"/>
      <c r="FH521" s="286"/>
      <c r="FI521" s="286"/>
      <c r="FJ521" s="286"/>
      <c r="FK521" s="286"/>
      <c r="FL521" s="286"/>
      <c r="FM521" s="286"/>
      <c r="FN521" s="286"/>
      <c r="FO521" s="286"/>
      <c r="FP521" s="286"/>
      <c r="FQ521" s="286"/>
      <c r="FR521" s="286"/>
      <c r="FS521" s="286"/>
      <c r="FT521" s="286"/>
      <c r="FU521" s="286"/>
      <c r="FV521" s="286"/>
      <c r="FW521" s="286"/>
      <c r="FX521" s="286"/>
      <c r="FY521" s="286"/>
      <c r="FZ521" s="286"/>
      <c r="GA521" s="286"/>
      <c r="GB521" s="286"/>
      <c r="GC521" s="286"/>
      <c r="GD521" s="286"/>
      <c r="GE521" s="286"/>
      <c r="GF521" s="286"/>
      <c r="GG521" s="286"/>
      <c r="GH521" s="286"/>
      <c r="GI521" s="286"/>
      <c r="GJ521" s="286"/>
      <c r="GK521" s="286"/>
      <c r="GL521" s="286"/>
      <c r="GM521" s="286"/>
      <c r="GN521" s="286"/>
      <c r="GO521" s="286"/>
      <c r="GP521" s="286"/>
      <c r="GQ521" s="286"/>
      <c r="GR521" s="286"/>
      <c r="GS521" s="286"/>
      <c r="GT521" s="286"/>
      <c r="GU521" s="286"/>
      <c r="GV521" s="286"/>
      <c r="GW521" s="286"/>
      <c r="GX521" s="286"/>
      <c r="GY521" s="286"/>
      <c r="GZ521" s="286"/>
      <c r="HA521" s="286"/>
      <c r="HB521" s="286"/>
      <c r="HC521" s="286"/>
      <c r="HD521" s="286"/>
      <c r="HE521" s="286"/>
      <c r="HF521" s="286"/>
      <c r="HG521" s="286"/>
      <c r="HH521" s="286"/>
      <c r="HI521" s="286"/>
      <c r="HJ521" s="286"/>
      <c r="HK521" s="286"/>
      <c r="HL521" s="286"/>
      <c r="HM521" s="286"/>
      <c r="HN521" s="286"/>
      <c r="HO521" s="286"/>
      <c r="HP521" s="286"/>
      <c r="HQ521" s="286"/>
      <c r="HR521" s="286"/>
      <c r="HS521" s="286"/>
      <c r="HT521" s="286"/>
      <c r="HU521" s="286"/>
      <c r="HV521" s="286"/>
      <c r="HW521" s="286"/>
      <c r="HX521" s="286"/>
      <c r="HY521" s="286"/>
      <c r="HZ521" s="286"/>
      <c r="IA521" s="286"/>
      <c r="IB521" s="286"/>
      <c r="IC521" s="286"/>
      <c r="ID521" s="286"/>
      <c r="IE521" s="286"/>
      <c r="IF521" s="286"/>
      <c r="IG521" s="286"/>
      <c r="IH521" s="286"/>
      <c r="II521" s="286"/>
      <c r="IJ521" s="286"/>
      <c r="IK521" s="286"/>
      <c r="IL521" s="286"/>
      <c r="IM521" s="286"/>
      <c r="IN521" s="286"/>
      <c r="IO521" s="286"/>
      <c r="IP521" s="286"/>
      <c r="IQ521" s="286"/>
      <c r="IR521" s="286"/>
      <c r="IS521" s="286"/>
      <c r="IT521" s="286"/>
      <c r="IU521" s="286"/>
      <c r="IV521" s="286"/>
      <c r="IW521" s="286"/>
      <c r="IX521" s="286"/>
      <c r="IY521" s="286"/>
      <c r="IZ521" s="286"/>
      <c r="JA521" s="286"/>
      <c r="JB521" s="286"/>
      <c r="JC521" s="286"/>
      <c r="JD521" s="286"/>
      <c r="JE521" s="286"/>
      <c r="JF521" s="286"/>
      <c r="JG521" s="286"/>
      <c r="JH521" s="286"/>
      <c r="JI521" s="286"/>
      <c r="JJ521" s="286"/>
      <c r="JK521" s="286"/>
      <c r="JL521" s="286"/>
      <c r="JM521" s="286"/>
      <c r="JN521" s="286"/>
      <c r="JO521" s="286"/>
      <c r="JP521" s="286"/>
      <c r="JQ521" s="286"/>
      <c r="JR521" s="286"/>
      <c r="JS521" s="286"/>
      <c r="JT521" s="286"/>
      <c r="JU521" s="286"/>
      <c r="JV521" s="286"/>
      <c r="JW521" s="286"/>
      <c r="JX521" s="286"/>
      <c r="JY521" s="286"/>
      <c r="JZ521" s="286"/>
      <c r="KA521" s="286"/>
      <c r="KB521" s="286"/>
      <c r="KC521" s="286"/>
      <c r="KD521" s="286"/>
      <c r="KE521" s="286"/>
      <c r="KF521" s="286"/>
      <c r="KG521" s="286"/>
      <c r="KH521" s="286"/>
      <c r="KI521" s="286"/>
      <c r="KJ521" s="286"/>
      <c r="KK521" s="286"/>
      <c r="KL521" s="286"/>
      <c r="KM521" s="286"/>
      <c r="KN521" s="286"/>
      <c r="KO521" s="286"/>
      <c r="KP521" s="286"/>
      <c r="KQ521" s="286"/>
      <c r="KR521" s="286"/>
      <c r="KS521" s="286"/>
      <c r="KT521" s="286"/>
      <c r="KU521" s="286"/>
      <c r="KV521" s="286"/>
      <c r="KW521" s="286"/>
      <c r="KX521" s="286"/>
      <c r="KY521" s="286"/>
      <c r="KZ521" s="286"/>
      <c r="LA521" s="286"/>
      <c r="LB521" s="286"/>
      <c r="LC521" s="286"/>
      <c r="LD521" s="286"/>
      <c r="LE521" s="286"/>
      <c r="LF521" s="286"/>
      <c r="LG521" s="286"/>
      <c r="LH521" s="286"/>
      <c r="LI521" s="286"/>
      <c r="LJ521" s="286"/>
      <c r="LK521" s="286"/>
      <c r="LL521" s="286"/>
      <c r="LM521" s="286"/>
      <c r="LN521" s="286"/>
      <c r="LO521" s="286"/>
      <c r="LP521" s="286"/>
      <c r="LQ521" s="286"/>
      <c r="LR521" s="286"/>
      <c r="LS521" s="286"/>
      <c r="LT521" s="286"/>
      <c r="LU521" s="286"/>
      <c r="LV521" s="286"/>
      <c r="LW521" s="286"/>
      <c r="LX521" s="286"/>
      <c r="LY521" s="286"/>
      <c r="LZ521" s="286"/>
      <c r="MA521" s="286"/>
      <c r="MB521" s="286"/>
      <c r="MC521" s="286"/>
      <c r="MD521" s="286"/>
      <c r="ME521" s="286"/>
      <c r="MF521" s="286"/>
      <c r="MG521" s="286"/>
      <c r="MH521" s="286"/>
      <c r="MI521" s="286"/>
      <c r="MJ521" s="286"/>
      <c r="MK521" s="286"/>
      <c r="ML521" s="286"/>
      <c r="MM521" s="286"/>
      <c r="MN521" s="286"/>
      <c r="MO521" s="286"/>
      <c r="MP521" s="286"/>
      <c r="MQ521" s="286"/>
      <c r="MR521" s="286"/>
      <c r="MS521" s="286"/>
      <c r="MT521" s="286"/>
      <c r="MU521" s="286"/>
      <c r="MV521" s="286"/>
      <c r="MW521" s="286"/>
      <c r="MX521" s="286"/>
      <c r="MY521" s="286"/>
      <c r="MZ521" s="286"/>
      <c r="NA521" s="286"/>
      <c r="NB521" s="286"/>
      <c r="NC521" s="286"/>
      <c r="ND521" s="286"/>
      <c r="NE521" s="286"/>
      <c r="NF521" s="286"/>
      <c r="NG521" s="286"/>
      <c r="NH521" s="286"/>
      <c r="NI521" s="286"/>
      <c r="NJ521" s="286"/>
      <c r="NK521" s="286"/>
      <c r="NL521" s="286"/>
      <c r="NM521" s="286"/>
      <c r="NN521" s="286"/>
      <c r="NO521" s="286"/>
      <c r="NP521" s="286"/>
      <c r="NQ521" s="286"/>
      <c r="NR521" s="286"/>
      <c r="NS521" s="286"/>
      <c r="NT521" s="286"/>
      <c r="NU521" s="286"/>
      <c r="NV521" s="286"/>
      <c r="NW521" s="286"/>
      <c r="NX521" s="286"/>
      <c r="NY521" s="286"/>
      <c r="NZ521" s="286"/>
      <c r="OA521" s="286"/>
      <c r="OB521" s="286"/>
      <c r="OC521" s="286"/>
      <c r="OD521" s="286"/>
      <c r="OE521" s="286"/>
      <c r="OF521" s="286"/>
      <c r="OG521" s="286"/>
      <c r="OH521" s="286"/>
      <c r="OI521" s="286"/>
      <c r="OJ521" s="286"/>
      <c r="OK521" s="286"/>
      <c r="OL521" s="286"/>
      <c r="OM521" s="286"/>
      <c r="ON521" s="286"/>
      <c r="OO521" s="286"/>
      <c r="OP521" s="286"/>
      <c r="OQ521" s="286"/>
      <c r="OR521" s="286"/>
      <c r="OS521" s="286"/>
      <c r="OT521" s="286"/>
      <c r="OU521" s="286"/>
      <c r="OV521" s="286"/>
      <c r="OW521" s="286"/>
      <c r="OX521" s="286"/>
      <c r="OY521" s="286"/>
      <c r="OZ521" s="286"/>
      <c r="PA521" s="286"/>
      <c r="PB521" s="286"/>
      <c r="PC521" s="286"/>
      <c r="PD521" s="286"/>
      <c r="PE521" s="286"/>
      <c r="PF521" s="286"/>
      <c r="PG521" s="286"/>
      <c r="PH521" s="286"/>
      <c r="PI521" s="286"/>
      <c r="PJ521" s="286"/>
      <c r="PK521" s="286"/>
      <c r="PL521" s="286"/>
      <c r="PM521" s="286"/>
      <c r="PN521" s="286"/>
      <c r="PO521" s="286"/>
      <c r="PP521" s="286"/>
      <c r="PQ521" s="286"/>
      <c r="PR521" s="286"/>
      <c r="PS521" s="286"/>
      <c r="PT521" s="286"/>
      <c r="PU521" s="286"/>
      <c r="PV521" s="286"/>
      <c r="PW521" s="286"/>
      <c r="PX521" s="286"/>
      <c r="PY521" s="286"/>
      <c r="PZ521" s="286"/>
      <c r="QA521" s="286"/>
      <c r="QB521" s="286"/>
      <c r="QC521" s="286"/>
      <c r="QD521" s="286"/>
      <c r="QE521" s="286"/>
      <c r="QF521" s="286"/>
      <c r="QG521" s="286"/>
      <c r="QH521" s="286"/>
      <c r="QI521" s="286"/>
      <c r="QJ521" s="286"/>
      <c r="QK521" s="286"/>
      <c r="QL521" s="286"/>
      <c r="QM521" s="286"/>
      <c r="QN521" s="286"/>
      <c r="QO521" s="286"/>
      <c r="QP521" s="286"/>
      <c r="QQ521" s="286"/>
      <c r="QR521" s="286"/>
      <c r="QS521" s="286"/>
      <c r="QT521" s="286"/>
      <c r="QU521" s="286"/>
      <c r="QV521" s="286"/>
      <c r="QW521" s="286"/>
      <c r="QX521" s="286"/>
      <c r="QY521" s="286"/>
      <c r="QZ521" s="286"/>
      <c r="RA521" s="286"/>
      <c r="RB521" s="286"/>
      <c r="RC521" s="286"/>
      <c r="RD521" s="286"/>
      <c r="RE521" s="286"/>
      <c r="RF521" s="286"/>
      <c r="RG521" s="286"/>
      <c r="RH521" s="286"/>
      <c r="RI521" s="286"/>
      <c r="RJ521" s="286"/>
      <c r="RK521" s="286"/>
      <c r="RL521" s="286"/>
      <c r="RM521" s="286"/>
      <c r="RN521" s="286"/>
      <c r="RO521" s="286"/>
      <c r="RP521" s="286"/>
      <c r="RQ521" s="286"/>
      <c r="RR521" s="286"/>
      <c r="RS521" s="286"/>
      <c r="RT521" s="286"/>
      <c r="RU521" s="286"/>
      <c r="RV521" s="286"/>
      <c r="RW521" s="286"/>
      <c r="RX521" s="286"/>
      <c r="RY521" s="286"/>
      <c r="RZ521" s="286"/>
      <c r="SA521" s="286"/>
      <c r="SB521" s="286"/>
      <c r="SC521" s="286"/>
      <c r="SD521" s="286"/>
      <c r="SE521" s="286"/>
      <c r="SF521" s="286"/>
      <c r="SG521" s="286"/>
      <c r="SH521" s="286"/>
      <c r="SI521" s="286"/>
      <c r="SJ521" s="286"/>
      <c r="SK521" s="286"/>
      <c r="SL521" s="286"/>
      <c r="SM521" s="286"/>
      <c r="SN521" s="286"/>
      <c r="SO521" s="286"/>
      <c r="SP521" s="286"/>
      <c r="SQ521" s="286"/>
      <c r="SR521" s="286"/>
      <c r="SS521" s="286"/>
      <c r="ST521" s="286"/>
      <c r="SU521" s="286"/>
      <c r="SV521" s="286"/>
      <c r="SW521" s="286"/>
      <c r="SX521" s="286"/>
      <c r="SY521" s="286"/>
      <c r="SZ521" s="286"/>
      <c r="TA521" s="286"/>
      <c r="TB521" s="286"/>
      <c r="TC521" s="286"/>
      <c r="TD521" s="286"/>
      <c r="TE521" s="286"/>
      <c r="TF521" s="286"/>
      <c r="TG521" s="286"/>
      <c r="TH521" s="286"/>
      <c r="TI521" s="286"/>
      <c r="TJ521" s="286"/>
      <c r="TK521" s="286"/>
      <c r="TL521" s="286"/>
      <c r="TM521" s="286"/>
      <c r="TN521" s="286"/>
      <c r="TO521" s="286"/>
      <c r="TP521" s="286"/>
      <c r="TQ521" s="286"/>
      <c r="TR521" s="286"/>
      <c r="TS521" s="286"/>
      <c r="TT521" s="286"/>
      <c r="TU521" s="286"/>
      <c r="TV521" s="286"/>
      <c r="TW521" s="286"/>
      <c r="TX521" s="286"/>
      <c r="TY521" s="286"/>
      <c r="TZ521" s="286"/>
      <c r="UA521" s="286"/>
      <c r="UB521" s="286"/>
      <c r="UC521" s="286"/>
      <c r="UD521" s="286"/>
      <c r="UE521" s="286"/>
      <c r="UF521" s="286"/>
      <c r="UG521" s="286"/>
      <c r="UH521" s="286"/>
      <c r="UI521" s="286"/>
      <c r="UJ521" s="286"/>
      <c r="UK521" s="286"/>
      <c r="UL521" s="286"/>
      <c r="UM521" s="286"/>
      <c r="UN521" s="286"/>
      <c r="UO521" s="286"/>
      <c r="UP521" s="286"/>
      <c r="UQ521" s="286"/>
      <c r="UR521" s="286"/>
      <c r="US521" s="286"/>
      <c r="UT521" s="286"/>
      <c r="UU521" s="286"/>
      <c r="UV521" s="286"/>
      <c r="UW521" s="286"/>
      <c r="UX521" s="286"/>
      <c r="UY521" s="286"/>
      <c r="UZ521" s="286"/>
      <c r="VA521" s="286"/>
      <c r="VB521" s="286"/>
      <c r="VC521" s="286"/>
      <c r="VD521" s="286"/>
      <c r="VE521" s="286"/>
      <c r="VF521" s="286"/>
      <c r="VG521" s="286"/>
      <c r="VH521" s="286"/>
      <c r="VI521" s="286"/>
      <c r="VJ521" s="286"/>
      <c r="VK521" s="286"/>
      <c r="VL521" s="286"/>
      <c r="VM521" s="286"/>
      <c r="VN521" s="286"/>
      <c r="VO521" s="286"/>
      <c r="VP521" s="286"/>
      <c r="VQ521" s="286"/>
      <c r="VR521" s="286"/>
      <c r="VS521" s="286"/>
      <c r="VT521" s="286"/>
      <c r="VU521" s="286"/>
      <c r="VV521" s="286"/>
      <c r="VW521" s="286"/>
      <c r="VX521" s="286"/>
      <c r="VY521" s="286"/>
      <c r="VZ521" s="286"/>
      <c r="WA521" s="286"/>
      <c r="WB521" s="286"/>
      <c r="WC521" s="286"/>
    </row>
    <row r="522" spans="1:601" s="310" customFormat="1" ht="158.25" customHeight="1">
      <c r="A522" s="1073"/>
      <c r="B522" s="761" t="s">
        <v>1188</v>
      </c>
      <c r="C522" s="650" t="s">
        <v>1189</v>
      </c>
      <c r="D522" s="652" t="s">
        <v>1081</v>
      </c>
      <c r="E522" s="308" t="s">
        <v>1082</v>
      </c>
      <c r="F522" s="416" t="s">
        <v>60</v>
      </c>
      <c r="G522" s="385">
        <v>44110</v>
      </c>
      <c r="H522" s="316" t="s">
        <v>31</v>
      </c>
      <c r="I522" s="381" t="s">
        <v>501</v>
      </c>
      <c r="J522" s="381" t="s">
        <v>393</v>
      </c>
      <c r="K522" s="381" t="s">
        <v>1083</v>
      </c>
      <c r="L522" s="381" t="s">
        <v>35</v>
      </c>
      <c r="M522" s="284">
        <f t="shared" ref="M522:R522" si="49">M524+M523</f>
        <v>3156000</v>
      </c>
      <c r="N522" s="284">
        <f t="shared" si="49"/>
        <v>3156000</v>
      </c>
      <c r="O522" s="284">
        <f t="shared" si="49"/>
        <v>3000000</v>
      </c>
      <c r="P522" s="391">
        <f t="shared" si="49"/>
        <v>3000000</v>
      </c>
      <c r="Q522" s="392">
        <f t="shared" si="49"/>
        <v>3000000</v>
      </c>
      <c r="R522" s="392">
        <f t="shared" si="49"/>
        <v>3000000</v>
      </c>
      <c r="S522" s="535"/>
      <c r="T522" s="285"/>
      <c r="U522" s="285"/>
      <c r="V522" s="285"/>
      <c r="W522" s="285"/>
      <c r="X522" s="285"/>
      <c r="Y522" s="285"/>
      <c r="Z522" s="285"/>
      <c r="AA522" s="285"/>
      <c r="AB522" s="285"/>
      <c r="AC522" s="285"/>
      <c r="AD522" s="285"/>
      <c r="AE522" s="285"/>
      <c r="AF522" s="285"/>
      <c r="AG522" s="285"/>
      <c r="AH522" s="285"/>
      <c r="AI522" s="285"/>
      <c r="AJ522" s="285"/>
      <c r="AK522" s="285"/>
      <c r="AL522" s="285"/>
      <c r="AM522" s="285"/>
      <c r="AN522" s="285"/>
      <c r="AO522" s="285"/>
      <c r="AP522" s="285"/>
      <c r="AQ522" s="285"/>
      <c r="AR522" s="285"/>
      <c r="AS522" s="285"/>
      <c r="AT522" s="285"/>
      <c r="AU522" s="285"/>
      <c r="AV522" s="285"/>
      <c r="AW522" s="285"/>
      <c r="AX522" s="285"/>
      <c r="AY522" s="285"/>
      <c r="AZ522" s="285"/>
      <c r="BA522" s="286"/>
      <c r="BB522" s="286"/>
      <c r="BC522" s="286"/>
      <c r="BD522" s="286"/>
      <c r="BE522" s="286"/>
      <c r="BF522" s="286"/>
      <c r="BG522" s="286"/>
      <c r="BH522" s="286"/>
      <c r="BI522" s="286"/>
      <c r="BJ522" s="286"/>
      <c r="BK522" s="286"/>
      <c r="BL522" s="286"/>
      <c r="BM522" s="286"/>
      <c r="BN522" s="286"/>
      <c r="BO522" s="286"/>
      <c r="BP522" s="286"/>
      <c r="BQ522" s="286"/>
      <c r="BR522" s="286"/>
      <c r="BS522" s="286"/>
      <c r="BT522" s="286"/>
      <c r="BU522" s="286"/>
      <c r="BV522" s="286"/>
      <c r="BW522" s="286"/>
      <c r="BX522" s="286"/>
      <c r="BY522" s="286"/>
      <c r="BZ522" s="286"/>
      <c r="CA522" s="286"/>
      <c r="CB522" s="286"/>
      <c r="CC522" s="286"/>
      <c r="CD522" s="286"/>
      <c r="CE522" s="286"/>
      <c r="CF522" s="286"/>
      <c r="CG522" s="286"/>
      <c r="CH522" s="286"/>
      <c r="CI522" s="286"/>
      <c r="CJ522" s="286"/>
      <c r="CK522" s="286"/>
      <c r="CL522" s="286"/>
      <c r="CM522" s="286"/>
      <c r="CN522" s="286"/>
      <c r="CO522" s="286"/>
      <c r="CP522" s="286"/>
      <c r="CQ522" s="286"/>
      <c r="CR522" s="286"/>
      <c r="CS522" s="286"/>
      <c r="CT522" s="286"/>
      <c r="CU522" s="286"/>
      <c r="CV522" s="286"/>
      <c r="CW522" s="286"/>
      <c r="CX522" s="286"/>
      <c r="CY522" s="286"/>
      <c r="CZ522" s="286"/>
      <c r="DA522" s="286"/>
      <c r="DB522" s="286"/>
      <c r="DC522" s="286"/>
      <c r="DD522" s="286"/>
      <c r="DE522" s="286"/>
      <c r="DF522" s="286"/>
      <c r="DG522" s="286"/>
      <c r="DH522" s="286"/>
      <c r="DI522" s="286"/>
      <c r="DJ522" s="286"/>
      <c r="DK522" s="286"/>
      <c r="DL522" s="286"/>
      <c r="DM522" s="286"/>
      <c r="DN522" s="286"/>
      <c r="DO522" s="286"/>
      <c r="DP522" s="286"/>
      <c r="DQ522" s="286"/>
      <c r="DR522" s="286"/>
      <c r="DS522" s="286"/>
      <c r="DT522" s="286"/>
      <c r="DU522" s="286"/>
      <c r="DV522" s="286"/>
      <c r="DW522" s="286"/>
      <c r="DX522" s="286"/>
      <c r="DY522" s="286"/>
      <c r="DZ522" s="286"/>
      <c r="EA522" s="286"/>
      <c r="EB522" s="286"/>
      <c r="EC522" s="286"/>
      <c r="ED522" s="286"/>
      <c r="EE522" s="286"/>
      <c r="EF522" s="286"/>
      <c r="EG522" s="286"/>
      <c r="EH522" s="286"/>
      <c r="EI522" s="286"/>
      <c r="EJ522" s="286"/>
      <c r="EK522" s="286"/>
      <c r="EL522" s="286"/>
      <c r="EM522" s="286"/>
      <c r="EN522" s="286"/>
      <c r="EO522" s="286"/>
      <c r="EP522" s="286"/>
      <c r="EQ522" s="286"/>
      <c r="ER522" s="286"/>
      <c r="ES522" s="286"/>
      <c r="ET522" s="286"/>
      <c r="EU522" s="286"/>
      <c r="EV522" s="286"/>
      <c r="EW522" s="286"/>
      <c r="EX522" s="286"/>
      <c r="EY522" s="286"/>
      <c r="EZ522" s="286"/>
      <c r="FA522" s="286"/>
      <c r="FB522" s="286"/>
      <c r="FC522" s="286"/>
      <c r="FD522" s="286"/>
      <c r="FE522" s="286"/>
      <c r="FF522" s="286"/>
      <c r="FG522" s="286"/>
      <c r="FH522" s="286"/>
      <c r="FI522" s="286"/>
      <c r="FJ522" s="286"/>
      <c r="FK522" s="286"/>
      <c r="FL522" s="286"/>
      <c r="FM522" s="286"/>
      <c r="FN522" s="286"/>
      <c r="FO522" s="286"/>
      <c r="FP522" s="286"/>
      <c r="FQ522" s="286"/>
      <c r="FR522" s="286"/>
      <c r="FS522" s="286"/>
      <c r="FT522" s="286"/>
      <c r="FU522" s="286"/>
      <c r="FV522" s="286"/>
      <c r="FW522" s="286"/>
      <c r="FX522" s="286"/>
      <c r="FY522" s="286"/>
      <c r="FZ522" s="286"/>
      <c r="GA522" s="286"/>
      <c r="GB522" s="286"/>
      <c r="GC522" s="286"/>
      <c r="GD522" s="286"/>
      <c r="GE522" s="286"/>
      <c r="GF522" s="286"/>
      <c r="GG522" s="286"/>
      <c r="GH522" s="286"/>
      <c r="GI522" s="286"/>
      <c r="GJ522" s="286"/>
      <c r="GK522" s="286"/>
      <c r="GL522" s="286"/>
      <c r="GM522" s="286"/>
      <c r="GN522" s="286"/>
      <c r="GO522" s="286"/>
      <c r="GP522" s="286"/>
      <c r="GQ522" s="286"/>
      <c r="GR522" s="286"/>
      <c r="GS522" s="286"/>
      <c r="GT522" s="286"/>
      <c r="GU522" s="286"/>
      <c r="GV522" s="286"/>
      <c r="GW522" s="286"/>
      <c r="GX522" s="286"/>
      <c r="GY522" s="286"/>
      <c r="GZ522" s="286"/>
      <c r="HA522" s="286"/>
      <c r="HB522" s="286"/>
      <c r="HC522" s="286"/>
      <c r="HD522" s="286"/>
      <c r="HE522" s="286"/>
      <c r="HF522" s="286"/>
      <c r="HG522" s="286"/>
      <c r="HH522" s="286"/>
      <c r="HI522" s="286"/>
      <c r="HJ522" s="286"/>
      <c r="HK522" s="286"/>
      <c r="HL522" s="286"/>
      <c r="HM522" s="286"/>
      <c r="HN522" s="286"/>
      <c r="HO522" s="286"/>
      <c r="HP522" s="286"/>
      <c r="HQ522" s="286"/>
      <c r="HR522" s="286"/>
      <c r="HS522" s="286"/>
      <c r="HT522" s="286"/>
      <c r="HU522" s="286"/>
      <c r="HV522" s="286"/>
      <c r="HW522" s="286"/>
      <c r="HX522" s="286"/>
      <c r="HY522" s="286"/>
      <c r="HZ522" s="286"/>
      <c r="IA522" s="286"/>
      <c r="IB522" s="286"/>
      <c r="IC522" s="286"/>
      <c r="ID522" s="286"/>
      <c r="IE522" s="286"/>
      <c r="IF522" s="286"/>
      <c r="IG522" s="286"/>
      <c r="IH522" s="286"/>
      <c r="II522" s="286"/>
      <c r="IJ522" s="286"/>
      <c r="IK522" s="286"/>
      <c r="IL522" s="286"/>
      <c r="IM522" s="286"/>
      <c r="IN522" s="286"/>
      <c r="IO522" s="286"/>
      <c r="IP522" s="286"/>
      <c r="IQ522" s="286"/>
      <c r="IR522" s="286"/>
      <c r="IS522" s="286"/>
      <c r="IT522" s="286"/>
      <c r="IU522" s="286"/>
      <c r="IV522" s="286"/>
      <c r="IW522" s="286"/>
      <c r="IX522" s="286"/>
      <c r="IY522" s="286"/>
      <c r="IZ522" s="286"/>
      <c r="JA522" s="286"/>
      <c r="JB522" s="286"/>
      <c r="JC522" s="286"/>
      <c r="JD522" s="286"/>
      <c r="JE522" s="286"/>
      <c r="JF522" s="286"/>
      <c r="JG522" s="286"/>
      <c r="JH522" s="286"/>
      <c r="JI522" s="286"/>
      <c r="JJ522" s="286"/>
      <c r="JK522" s="286"/>
      <c r="JL522" s="286"/>
      <c r="JM522" s="286"/>
      <c r="JN522" s="286"/>
      <c r="JO522" s="286"/>
      <c r="JP522" s="286"/>
      <c r="JQ522" s="286"/>
      <c r="JR522" s="286"/>
      <c r="JS522" s="286"/>
      <c r="JT522" s="286"/>
      <c r="JU522" s="286"/>
      <c r="JV522" s="286"/>
      <c r="JW522" s="286"/>
      <c r="JX522" s="286"/>
      <c r="JY522" s="286"/>
      <c r="JZ522" s="286"/>
      <c r="KA522" s="286"/>
      <c r="KB522" s="286"/>
      <c r="KC522" s="286"/>
      <c r="KD522" s="286"/>
      <c r="KE522" s="286"/>
      <c r="KF522" s="286"/>
      <c r="KG522" s="286"/>
      <c r="KH522" s="286"/>
      <c r="KI522" s="286"/>
      <c r="KJ522" s="286"/>
      <c r="KK522" s="286"/>
      <c r="KL522" s="286"/>
      <c r="KM522" s="286"/>
      <c r="KN522" s="286"/>
      <c r="KO522" s="286"/>
      <c r="KP522" s="286"/>
      <c r="KQ522" s="286"/>
      <c r="KR522" s="286"/>
      <c r="KS522" s="286"/>
      <c r="KT522" s="286"/>
      <c r="KU522" s="286"/>
      <c r="KV522" s="286"/>
      <c r="KW522" s="286"/>
      <c r="KX522" s="286"/>
      <c r="KY522" s="286"/>
      <c r="KZ522" s="286"/>
      <c r="LA522" s="286"/>
      <c r="LB522" s="286"/>
      <c r="LC522" s="286"/>
      <c r="LD522" s="286"/>
      <c r="LE522" s="286"/>
      <c r="LF522" s="286"/>
      <c r="LG522" s="286"/>
      <c r="LH522" s="286"/>
      <c r="LI522" s="286"/>
      <c r="LJ522" s="286"/>
      <c r="LK522" s="286"/>
      <c r="LL522" s="286"/>
      <c r="LM522" s="286"/>
      <c r="LN522" s="286"/>
      <c r="LO522" s="286"/>
      <c r="LP522" s="286"/>
      <c r="LQ522" s="286"/>
      <c r="LR522" s="286"/>
      <c r="LS522" s="286"/>
      <c r="LT522" s="286"/>
      <c r="LU522" s="286"/>
      <c r="LV522" s="286"/>
      <c r="LW522" s="286"/>
      <c r="LX522" s="286"/>
      <c r="LY522" s="286"/>
      <c r="LZ522" s="286"/>
      <c r="MA522" s="286"/>
      <c r="MB522" s="286"/>
      <c r="MC522" s="286"/>
      <c r="MD522" s="286"/>
      <c r="ME522" s="286"/>
      <c r="MF522" s="286"/>
      <c r="MG522" s="286"/>
      <c r="MH522" s="286"/>
      <c r="MI522" s="286"/>
      <c r="MJ522" s="286"/>
      <c r="MK522" s="286"/>
      <c r="ML522" s="286"/>
      <c r="MM522" s="286"/>
      <c r="MN522" s="286"/>
      <c r="MO522" s="286"/>
      <c r="MP522" s="286"/>
      <c r="MQ522" s="286"/>
      <c r="MR522" s="286"/>
      <c r="MS522" s="286"/>
      <c r="MT522" s="286"/>
      <c r="MU522" s="286"/>
      <c r="MV522" s="286"/>
      <c r="MW522" s="286"/>
      <c r="MX522" s="286"/>
      <c r="MY522" s="286"/>
      <c r="MZ522" s="286"/>
      <c r="NA522" s="286"/>
      <c r="NB522" s="286"/>
      <c r="NC522" s="286"/>
      <c r="ND522" s="286"/>
      <c r="NE522" s="286"/>
      <c r="NF522" s="286"/>
      <c r="NG522" s="286"/>
      <c r="NH522" s="286"/>
      <c r="NI522" s="286"/>
      <c r="NJ522" s="286"/>
      <c r="NK522" s="286"/>
      <c r="NL522" s="286"/>
      <c r="NM522" s="286"/>
      <c r="NN522" s="286"/>
      <c r="NO522" s="286"/>
      <c r="NP522" s="286"/>
      <c r="NQ522" s="286"/>
      <c r="NR522" s="286"/>
      <c r="NS522" s="286"/>
      <c r="NT522" s="286"/>
      <c r="NU522" s="286"/>
      <c r="NV522" s="286"/>
      <c r="NW522" s="286"/>
      <c r="NX522" s="286"/>
      <c r="NY522" s="286"/>
      <c r="NZ522" s="286"/>
      <c r="OA522" s="286"/>
      <c r="OB522" s="286"/>
      <c r="OC522" s="286"/>
      <c r="OD522" s="286"/>
      <c r="OE522" s="286"/>
      <c r="OF522" s="286"/>
      <c r="OG522" s="286"/>
      <c r="OH522" s="286"/>
      <c r="OI522" s="286"/>
      <c r="OJ522" s="286"/>
      <c r="OK522" s="286"/>
      <c r="OL522" s="286"/>
      <c r="OM522" s="286"/>
      <c r="ON522" s="286"/>
      <c r="OO522" s="286"/>
      <c r="OP522" s="286"/>
      <c r="OQ522" s="286"/>
      <c r="OR522" s="286"/>
      <c r="OS522" s="286"/>
      <c r="OT522" s="286"/>
      <c r="OU522" s="286"/>
      <c r="OV522" s="286"/>
      <c r="OW522" s="286"/>
      <c r="OX522" s="286"/>
      <c r="OY522" s="286"/>
      <c r="OZ522" s="286"/>
      <c r="PA522" s="286"/>
      <c r="PB522" s="286"/>
      <c r="PC522" s="286"/>
      <c r="PD522" s="286"/>
      <c r="PE522" s="286"/>
      <c r="PF522" s="286"/>
      <c r="PG522" s="286"/>
      <c r="PH522" s="286"/>
      <c r="PI522" s="286"/>
      <c r="PJ522" s="286"/>
      <c r="PK522" s="286"/>
      <c r="PL522" s="286"/>
      <c r="PM522" s="286"/>
      <c r="PN522" s="286"/>
      <c r="PO522" s="286"/>
      <c r="PP522" s="286"/>
      <c r="PQ522" s="286"/>
      <c r="PR522" s="286"/>
      <c r="PS522" s="286"/>
      <c r="PT522" s="286"/>
      <c r="PU522" s="286"/>
      <c r="PV522" s="286"/>
      <c r="PW522" s="286"/>
      <c r="PX522" s="286"/>
      <c r="PY522" s="286"/>
      <c r="PZ522" s="286"/>
      <c r="QA522" s="286"/>
      <c r="QB522" s="286"/>
      <c r="QC522" s="286"/>
      <c r="QD522" s="286"/>
      <c r="QE522" s="286"/>
      <c r="QF522" s="286"/>
      <c r="QG522" s="286"/>
      <c r="QH522" s="286"/>
      <c r="QI522" s="286"/>
      <c r="QJ522" s="286"/>
      <c r="QK522" s="286"/>
      <c r="QL522" s="286"/>
      <c r="QM522" s="286"/>
      <c r="QN522" s="286"/>
      <c r="QO522" s="286"/>
      <c r="QP522" s="286"/>
      <c r="QQ522" s="286"/>
      <c r="QR522" s="286"/>
      <c r="QS522" s="286"/>
      <c r="QT522" s="286"/>
      <c r="QU522" s="286"/>
      <c r="QV522" s="286"/>
      <c r="QW522" s="286"/>
      <c r="QX522" s="286"/>
      <c r="QY522" s="286"/>
      <c r="QZ522" s="286"/>
      <c r="RA522" s="286"/>
      <c r="RB522" s="286"/>
      <c r="RC522" s="286"/>
      <c r="RD522" s="286"/>
      <c r="RE522" s="286"/>
      <c r="RF522" s="286"/>
      <c r="RG522" s="286"/>
      <c r="RH522" s="286"/>
      <c r="RI522" s="286"/>
      <c r="RJ522" s="286"/>
      <c r="RK522" s="286"/>
      <c r="RL522" s="286"/>
      <c r="RM522" s="286"/>
      <c r="RN522" s="286"/>
      <c r="RO522" s="286"/>
      <c r="RP522" s="286"/>
      <c r="RQ522" s="286"/>
      <c r="RR522" s="286"/>
      <c r="RS522" s="286"/>
      <c r="RT522" s="286"/>
      <c r="RU522" s="286"/>
      <c r="RV522" s="286"/>
      <c r="RW522" s="286"/>
      <c r="RX522" s="286"/>
      <c r="RY522" s="286"/>
      <c r="RZ522" s="286"/>
      <c r="SA522" s="286"/>
      <c r="SB522" s="286"/>
      <c r="SC522" s="286"/>
      <c r="SD522" s="286"/>
      <c r="SE522" s="286"/>
      <c r="SF522" s="286"/>
      <c r="SG522" s="286"/>
      <c r="SH522" s="286"/>
      <c r="SI522" s="286"/>
      <c r="SJ522" s="286"/>
      <c r="SK522" s="286"/>
      <c r="SL522" s="286"/>
      <c r="SM522" s="286"/>
      <c r="SN522" s="286"/>
      <c r="SO522" s="286"/>
      <c r="SP522" s="286"/>
      <c r="SQ522" s="286"/>
      <c r="SR522" s="286"/>
      <c r="SS522" s="286"/>
      <c r="ST522" s="286"/>
      <c r="SU522" s="286"/>
      <c r="SV522" s="286"/>
      <c r="SW522" s="286"/>
      <c r="SX522" s="286"/>
      <c r="SY522" s="286"/>
      <c r="SZ522" s="286"/>
      <c r="TA522" s="286"/>
      <c r="TB522" s="286"/>
      <c r="TC522" s="286"/>
      <c r="TD522" s="286"/>
      <c r="TE522" s="286"/>
      <c r="TF522" s="286"/>
      <c r="TG522" s="286"/>
      <c r="TH522" s="286"/>
      <c r="TI522" s="286"/>
      <c r="TJ522" s="286"/>
      <c r="TK522" s="286"/>
      <c r="TL522" s="286"/>
      <c r="TM522" s="286"/>
      <c r="TN522" s="286"/>
      <c r="TO522" s="286"/>
      <c r="TP522" s="286"/>
      <c r="TQ522" s="286"/>
      <c r="TR522" s="286"/>
      <c r="TS522" s="286"/>
      <c r="TT522" s="286"/>
      <c r="TU522" s="286"/>
      <c r="TV522" s="286"/>
      <c r="TW522" s="286"/>
      <c r="TX522" s="286"/>
      <c r="TY522" s="286"/>
      <c r="TZ522" s="286"/>
      <c r="UA522" s="286"/>
      <c r="UB522" s="286"/>
      <c r="UC522" s="286"/>
      <c r="UD522" s="286"/>
      <c r="UE522" s="286"/>
      <c r="UF522" s="286"/>
      <c r="UG522" s="286"/>
      <c r="UH522" s="286"/>
      <c r="UI522" s="286"/>
      <c r="UJ522" s="286"/>
      <c r="UK522" s="286"/>
      <c r="UL522" s="286"/>
      <c r="UM522" s="286"/>
      <c r="UN522" s="286"/>
      <c r="UO522" s="286"/>
      <c r="UP522" s="286"/>
      <c r="UQ522" s="286"/>
      <c r="UR522" s="286"/>
      <c r="US522" s="286"/>
      <c r="UT522" s="286"/>
      <c r="UU522" s="286"/>
      <c r="UV522" s="286"/>
      <c r="UW522" s="286"/>
      <c r="UX522" s="286"/>
      <c r="UY522" s="286"/>
      <c r="UZ522" s="286"/>
      <c r="VA522" s="286"/>
      <c r="VB522" s="286"/>
      <c r="VC522" s="286"/>
      <c r="VD522" s="286"/>
      <c r="VE522" s="286"/>
      <c r="VF522" s="286"/>
      <c r="VG522" s="286"/>
      <c r="VH522" s="286"/>
      <c r="VI522" s="286"/>
      <c r="VJ522" s="286"/>
      <c r="VK522" s="286"/>
      <c r="VL522" s="286"/>
      <c r="VM522" s="286"/>
      <c r="VN522" s="286"/>
      <c r="VO522" s="286"/>
      <c r="VP522" s="286"/>
      <c r="VQ522" s="286"/>
      <c r="VR522" s="286"/>
      <c r="VS522" s="286"/>
      <c r="VT522" s="286"/>
      <c r="VU522" s="286"/>
      <c r="VV522" s="286"/>
      <c r="VW522" s="286"/>
      <c r="VX522" s="286"/>
      <c r="VY522" s="286"/>
      <c r="VZ522" s="286"/>
      <c r="WA522" s="286"/>
      <c r="WB522" s="286"/>
      <c r="WC522" s="286"/>
    </row>
    <row r="523" spans="1:601" s="310" customFormat="1" ht="48.75" customHeight="1">
      <c r="A523" s="1073"/>
      <c r="B523" s="762"/>
      <c r="C523" s="669"/>
      <c r="D523" s="671"/>
      <c r="E523" s="654" t="s">
        <v>1084</v>
      </c>
      <c r="F523" s="652" t="s">
        <v>60</v>
      </c>
      <c r="G523" s="657">
        <v>40634</v>
      </c>
      <c r="H523" s="646" t="s">
        <v>31</v>
      </c>
      <c r="I523" s="309" t="s">
        <v>501</v>
      </c>
      <c r="J523" s="309" t="s">
        <v>393</v>
      </c>
      <c r="K523" s="309" t="s">
        <v>1083</v>
      </c>
      <c r="L523" s="309" t="s">
        <v>43</v>
      </c>
      <c r="M523" s="288">
        <v>30000</v>
      </c>
      <c r="N523" s="288">
        <v>30000</v>
      </c>
      <c r="O523" s="288">
        <v>30000</v>
      </c>
      <c r="P523" s="289">
        <v>30000</v>
      </c>
      <c r="Q523" s="290">
        <v>30000</v>
      </c>
      <c r="R523" s="290">
        <v>30000</v>
      </c>
      <c r="S523" s="528">
        <v>3</v>
      </c>
      <c r="T523" s="285"/>
      <c r="U523" s="285"/>
      <c r="V523" s="285"/>
      <c r="W523" s="285"/>
      <c r="X523" s="285"/>
      <c r="Y523" s="285"/>
      <c r="Z523" s="285"/>
      <c r="AA523" s="285"/>
      <c r="AB523" s="285"/>
      <c r="AC523" s="285"/>
      <c r="AD523" s="285"/>
      <c r="AE523" s="285"/>
      <c r="AF523" s="285"/>
      <c r="AG523" s="285"/>
      <c r="AH523" s="285"/>
      <c r="AI523" s="285"/>
      <c r="AJ523" s="285"/>
      <c r="AK523" s="285"/>
      <c r="AL523" s="285"/>
      <c r="AM523" s="285"/>
      <c r="AN523" s="285"/>
      <c r="AO523" s="285"/>
      <c r="AP523" s="285"/>
      <c r="AQ523" s="285"/>
      <c r="AR523" s="285"/>
      <c r="AS523" s="285"/>
      <c r="AT523" s="285"/>
      <c r="AU523" s="285"/>
      <c r="AV523" s="285"/>
      <c r="AW523" s="285"/>
      <c r="AX523" s="285"/>
      <c r="AY523" s="285"/>
      <c r="AZ523" s="285"/>
      <c r="BA523" s="286"/>
      <c r="BB523" s="286"/>
      <c r="BC523" s="286"/>
      <c r="BD523" s="286"/>
      <c r="BE523" s="286"/>
      <c r="BF523" s="286"/>
      <c r="BG523" s="286"/>
      <c r="BH523" s="286"/>
      <c r="BI523" s="286"/>
      <c r="BJ523" s="286"/>
      <c r="BK523" s="286"/>
      <c r="BL523" s="286"/>
      <c r="BM523" s="286"/>
      <c r="BN523" s="286"/>
      <c r="BO523" s="286"/>
      <c r="BP523" s="286"/>
      <c r="BQ523" s="286"/>
      <c r="BR523" s="286"/>
      <c r="BS523" s="286"/>
      <c r="BT523" s="286"/>
      <c r="BU523" s="286"/>
      <c r="BV523" s="286"/>
      <c r="BW523" s="286"/>
      <c r="BX523" s="286"/>
      <c r="BY523" s="286"/>
      <c r="BZ523" s="286"/>
      <c r="CA523" s="286"/>
      <c r="CB523" s="286"/>
      <c r="CC523" s="286"/>
      <c r="CD523" s="286"/>
      <c r="CE523" s="286"/>
      <c r="CF523" s="286"/>
      <c r="CG523" s="286"/>
      <c r="CH523" s="286"/>
      <c r="CI523" s="286"/>
      <c r="CJ523" s="286"/>
      <c r="CK523" s="286"/>
      <c r="CL523" s="286"/>
      <c r="CM523" s="286"/>
      <c r="CN523" s="286"/>
      <c r="CO523" s="286"/>
      <c r="CP523" s="286"/>
      <c r="CQ523" s="286"/>
      <c r="CR523" s="286"/>
      <c r="CS523" s="286"/>
      <c r="CT523" s="286"/>
      <c r="CU523" s="286"/>
      <c r="CV523" s="286"/>
      <c r="CW523" s="286"/>
      <c r="CX523" s="286"/>
      <c r="CY523" s="286"/>
      <c r="CZ523" s="286"/>
      <c r="DA523" s="286"/>
      <c r="DB523" s="286"/>
      <c r="DC523" s="286"/>
      <c r="DD523" s="286"/>
      <c r="DE523" s="286"/>
      <c r="DF523" s="286"/>
      <c r="DG523" s="286"/>
      <c r="DH523" s="286"/>
      <c r="DI523" s="286"/>
      <c r="DJ523" s="286"/>
      <c r="DK523" s="286"/>
      <c r="DL523" s="286"/>
      <c r="DM523" s="286"/>
      <c r="DN523" s="286"/>
      <c r="DO523" s="286"/>
      <c r="DP523" s="286"/>
      <c r="DQ523" s="286"/>
      <c r="DR523" s="286"/>
      <c r="DS523" s="286"/>
      <c r="DT523" s="286"/>
      <c r="DU523" s="286"/>
      <c r="DV523" s="286"/>
      <c r="DW523" s="286"/>
      <c r="DX523" s="286"/>
      <c r="DY523" s="286"/>
      <c r="DZ523" s="286"/>
      <c r="EA523" s="286"/>
      <c r="EB523" s="286"/>
      <c r="EC523" s="286"/>
      <c r="ED523" s="286"/>
      <c r="EE523" s="286"/>
      <c r="EF523" s="286"/>
      <c r="EG523" s="286"/>
      <c r="EH523" s="286"/>
      <c r="EI523" s="286"/>
      <c r="EJ523" s="286"/>
      <c r="EK523" s="286"/>
      <c r="EL523" s="286"/>
      <c r="EM523" s="286"/>
      <c r="EN523" s="286"/>
      <c r="EO523" s="286"/>
      <c r="EP523" s="286"/>
      <c r="EQ523" s="286"/>
      <c r="ER523" s="286"/>
      <c r="ES523" s="286"/>
      <c r="ET523" s="286"/>
      <c r="EU523" s="286"/>
      <c r="EV523" s="286"/>
      <c r="EW523" s="286"/>
      <c r="EX523" s="286"/>
      <c r="EY523" s="286"/>
      <c r="EZ523" s="286"/>
      <c r="FA523" s="286"/>
      <c r="FB523" s="286"/>
      <c r="FC523" s="286"/>
      <c r="FD523" s="286"/>
      <c r="FE523" s="286"/>
      <c r="FF523" s="286"/>
      <c r="FG523" s="286"/>
      <c r="FH523" s="286"/>
      <c r="FI523" s="286"/>
      <c r="FJ523" s="286"/>
      <c r="FK523" s="286"/>
      <c r="FL523" s="286"/>
      <c r="FM523" s="286"/>
      <c r="FN523" s="286"/>
      <c r="FO523" s="286"/>
      <c r="FP523" s="286"/>
      <c r="FQ523" s="286"/>
      <c r="FR523" s="286"/>
      <c r="FS523" s="286"/>
      <c r="FT523" s="286"/>
      <c r="FU523" s="286"/>
      <c r="FV523" s="286"/>
      <c r="FW523" s="286"/>
      <c r="FX523" s="286"/>
      <c r="FY523" s="286"/>
      <c r="FZ523" s="286"/>
      <c r="GA523" s="286"/>
      <c r="GB523" s="286"/>
      <c r="GC523" s="286"/>
      <c r="GD523" s="286"/>
      <c r="GE523" s="286"/>
      <c r="GF523" s="286"/>
      <c r="GG523" s="286"/>
      <c r="GH523" s="286"/>
      <c r="GI523" s="286"/>
      <c r="GJ523" s="286"/>
      <c r="GK523" s="286"/>
      <c r="GL523" s="286"/>
      <c r="GM523" s="286"/>
      <c r="GN523" s="286"/>
      <c r="GO523" s="286"/>
      <c r="GP523" s="286"/>
      <c r="GQ523" s="286"/>
      <c r="GR523" s="286"/>
      <c r="GS523" s="286"/>
      <c r="GT523" s="286"/>
      <c r="GU523" s="286"/>
      <c r="GV523" s="286"/>
      <c r="GW523" s="286"/>
      <c r="GX523" s="286"/>
      <c r="GY523" s="286"/>
      <c r="GZ523" s="286"/>
      <c r="HA523" s="286"/>
      <c r="HB523" s="286"/>
      <c r="HC523" s="286"/>
      <c r="HD523" s="286"/>
      <c r="HE523" s="286"/>
      <c r="HF523" s="286"/>
      <c r="HG523" s="286"/>
      <c r="HH523" s="286"/>
      <c r="HI523" s="286"/>
      <c r="HJ523" s="286"/>
      <c r="HK523" s="286"/>
      <c r="HL523" s="286"/>
      <c r="HM523" s="286"/>
      <c r="HN523" s="286"/>
      <c r="HO523" s="286"/>
      <c r="HP523" s="286"/>
      <c r="HQ523" s="286"/>
      <c r="HR523" s="286"/>
      <c r="HS523" s="286"/>
      <c r="HT523" s="286"/>
      <c r="HU523" s="286"/>
      <c r="HV523" s="286"/>
      <c r="HW523" s="286"/>
      <c r="HX523" s="286"/>
      <c r="HY523" s="286"/>
      <c r="HZ523" s="286"/>
      <c r="IA523" s="286"/>
      <c r="IB523" s="286"/>
      <c r="IC523" s="286"/>
      <c r="ID523" s="286"/>
      <c r="IE523" s="286"/>
      <c r="IF523" s="286"/>
      <c r="IG523" s="286"/>
      <c r="IH523" s="286"/>
      <c r="II523" s="286"/>
      <c r="IJ523" s="286"/>
      <c r="IK523" s="286"/>
      <c r="IL523" s="286"/>
      <c r="IM523" s="286"/>
      <c r="IN523" s="286"/>
      <c r="IO523" s="286"/>
      <c r="IP523" s="286"/>
      <c r="IQ523" s="286"/>
      <c r="IR523" s="286"/>
      <c r="IS523" s="286"/>
      <c r="IT523" s="286"/>
      <c r="IU523" s="286"/>
      <c r="IV523" s="286"/>
      <c r="IW523" s="286"/>
      <c r="IX523" s="286"/>
      <c r="IY523" s="286"/>
      <c r="IZ523" s="286"/>
      <c r="JA523" s="286"/>
      <c r="JB523" s="286"/>
      <c r="JC523" s="286"/>
      <c r="JD523" s="286"/>
      <c r="JE523" s="286"/>
      <c r="JF523" s="286"/>
      <c r="JG523" s="286"/>
      <c r="JH523" s="286"/>
      <c r="JI523" s="286"/>
      <c r="JJ523" s="286"/>
      <c r="JK523" s="286"/>
      <c r="JL523" s="286"/>
      <c r="JM523" s="286"/>
      <c r="JN523" s="286"/>
      <c r="JO523" s="286"/>
      <c r="JP523" s="286"/>
      <c r="JQ523" s="286"/>
      <c r="JR523" s="286"/>
      <c r="JS523" s="286"/>
      <c r="JT523" s="286"/>
      <c r="JU523" s="286"/>
      <c r="JV523" s="286"/>
      <c r="JW523" s="286"/>
      <c r="JX523" s="286"/>
      <c r="JY523" s="286"/>
      <c r="JZ523" s="286"/>
      <c r="KA523" s="286"/>
      <c r="KB523" s="286"/>
      <c r="KC523" s="286"/>
      <c r="KD523" s="286"/>
      <c r="KE523" s="286"/>
      <c r="KF523" s="286"/>
      <c r="KG523" s="286"/>
      <c r="KH523" s="286"/>
      <c r="KI523" s="286"/>
      <c r="KJ523" s="286"/>
      <c r="KK523" s="286"/>
      <c r="KL523" s="286"/>
      <c r="KM523" s="286"/>
      <c r="KN523" s="286"/>
      <c r="KO523" s="286"/>
      <c r="KP523" s="286"/>
      <c r="KQ523" s="286"/>
      <c r="KR523" s="286"/>
      <c r="KS523" s="286"/>
      <c r="KT523" s="286"/>
      <c r="KU523" s="286"/>
      <c r="KV523" s="286"/>
      <c r="KW523" s="286"/>
      <c r="KX523" s="286"/>
      <c r="KY523" s="286"/>
      <c r="KZ523" s="286"/>
      <c r="LA523" s="286"/>
      <c r="LB523" s="286"/>
      <c r="LC523" s="286"/>
      <c r="LD523" s="286"/>
      <c r="LE523" s="286"/>
      <c r="LF523" s="286"/>
      <c r="LG523" s="286"/>
      <c r="LH523" s="286"/>
      <c r="LI523" s="286"/>
      <c r="LJ523" s="286"/>
      <c r="LK523" s="286"/>
      <c r="LL523" s="286"/>
      <c r="LM523" s="286"/>
      <c r="LN523" s="286"/>
      <c r="LO523" s="286"/>
      <c r="LP523" s="286"/>
      <c r="LQ523" s="286"/>
      <c r="LR523" s="286"/>
      <c r="LS523" s="286"/>
      <c r="LT523" s="286"/>
      <c r="LU523" s="286"/>
      <c r="LV523" s="286"/>
      <c r="LW523" s="286"/>
      <c r="LX523" s="286"/>
      <c r="LY523" s="286"/>
      <c r="LZ523" s="286"/>
      <c r="MA523" s="286"/>
      <c r="MB523" s="286"/>
      <c r="MC523" s="286"/>
      <c r="MD523" s="286"/>
      <c r="ME523" s="286"/>
      <c r="MF523" s="286"/>
      <c r="MG523" s="286"/>
      <c r="MH523" s="286"/>
      <c r="MI523" s="286"/>
      <c r="MJ523" s="286"/>
      <c r="MK523" s="286"/>
      <c r="ML523" s="286"/>
      <c r="MM523" s="286"/>
      <c r="MN523" s="286"/>
      <c r="MO523" s="286"/>
      <c r="MP523" s="286"/>
      <c r="MQ523" s="286"/>
      <c r="MR523" s="286"/>
      <c r="MS523" s="286"/>
      <c r="MT523" s="286"/>
      <c r="MU523" s="286"/>
      <c r="MV523" s="286"/>
      <c r="MW523" s="286"/>
      <c r="MX523" s="286"/>
      <c r="MY523" s="286"/>
      <c r="MZ523" s="286"/>
      <c r="NA523" s="286"/>
      <c r="NB523" s="286"/>
      <c r="NC523" s="286"/>
      <c r="ND523" s="286"/>
      <c r="NE523" s="286"/>
      <c r="NF523" s="286"/>
      <c r="NG523" s="286"/>
      <c r="NH523" s="286"/>
      <c r="NI523" s="286"/>
      <c r="NJ523" s="286"/>
      <c r="NK523" s="286"/>
      <c r="NL523" s="286"/>
      <c r="NM523" s="286"/>
      <c r="NN523" s="286"/>
      <c r="NO523" s="286"/>
      <c r="NP523" s="286"/>
      <c r="NQ523" s="286"/>
      <c r="NR523" s="286"/>
      <c r="NS523" s="286"/>
      <c r="NT523" s="286"/>
      <c r="NU523" s="286"/>
      <c r="NV523" s="286"/>
      <c r="NW523" s="286"/>
      <c r="NX523" s="286"/>
      <c r="NY523" s="286"/>
      <c r="NZ523" s="286"/>
      <c r="OA523" s="286"/>
      <c r="OB523" s="286"/>
      <c r="OC523" s="286"/>
      <c r="OD523" s="286"/>
      <c r="OE523" s="286"/>
      <c r="OF523" s="286"/>
      <c r="OG523" s="286"/>
      <c r="OH523" s="286"/>
      <c r="OI523" s="286"/>
      <c r="OJ523" s="286"/>
      <c r="OK523" s="286"/>
      <c r="OL523" s="286"/>
      <c r="OM523" s="286"/>
      <c r="ON523" s="286"/>
      <c r="OO523" s="286"/>
      <c r="OP523" s="286"/>
      <c r="OQ523" s="286"/>
      <c r="OR523" s="286"/>
      <c r="OS523" s="286"/>
      <c r="OT523" s="286"/>
      <c r="OU523" s="286"/>
      <c r="OV523" s="286"/>
      <c r="OW523" s="286"/>
      <c r="OX523" s="286"/>
      <c r="OY523" s="286"/>
      <c r="OZ523" s="286"/>
      <c r="PA523" s="286"/>
      <c r="PB523" s="286"/>
      <c r="PC523" s="286"/>
      <c r="PD523" s="286"/>
      <c r="PE523" s="286"/>
      <c r="PF523" s="286"/>
      <c r="PG523" s="286"/>
      <c r="PH523" s="286"/>
      <c r="PI523" s="286"/>
      <c r="PJ523" s="286"/>
      <c r="PK523" s="286"/>
      <c r="PL523" s="286"/>
      <c r="PM523" s="286"/>
      <c r="PN523" s="286"/>
      <c r="PO523" s="286"/>
      <c r="PP523" s="286"/>
      <c r="PQ523" s="286"/>
      <c r="PR523" s="286"/>
      <c r="PS523" s="286"/>
      <c r="PT523" s="286"/>
      <c r="PU523" s="286"/>
      <c r="PV523" s="286"/>
      <c r="PW523" s="286"/>
      <c r="PX523" s="286"/>
      <c r="PY523" s="286"/>
      <c r="PZ523" s="286"/>
      <c r="QA523" s="286"/>
      <c r="QB523" s="286"/>
      <c r="QC523" s="286"/>
      <c r="QD523" s="286"/>
      <c r="QE523" s="286"/>
      <c r="QF523" s="286"/>
      <c r="QG523" s="286"/>
      <c r="QH523" s="286"/>
      <c r="QI523" s="286"/>
      <c r="QJ523" s="286"/>
      <c r="QK523" s="286"/>
      <c r="QL523" s="286"/>
      <c r="QM523" s="286"/>
      <c r="QN523" s="286"/>
      <c r="QO523" s="286"/>
      <c r="QP523" s="286"/>
      <c r="QQ523" s="286"/>
      <c r="QR523" s="286"/>
      <c r="QS523" s="286"/>
      <c r="QT523" s="286"/>
      <c r="QU523" s="286"/>
      <c r="QV523" s="286"/>
      <c r="QW523" s="286"/>
      <c r="QX523" s="286"/>
      <c r="QY523" s="286"/>
      <c r="QZ523" s="286"/>
      <c r="RA523" s="286"/>
      <c r="RB523" s="286"/>
      <c r="RC523" s="286"/>
      <c r="RD523" s="286"/>
      <c r="RE523" s="286"/>
      <c r="RF523" s="286"/>
      <c r="RG523" s="286"/>
      <c r="RH523" s="286"/>
      <c r="RI523" s="286"/>
      <c r="RJ523" s="286"/>
      <c r="RK523" s="286"/>
      <c r="RL523" s="286"/>
      <c r="RM523" s="286"/>
      <c r="RN523" s="286"/>
      <c r="RO523" s="286"/>
      <c r="RP523" s="286"/>
      <c r="RQ523" s="286"/>
      <c r="RR523" s="286"/>
      <c r="RS523" s="286"/>
      <c r="RT523" s="286"/>
      <c r="RU523" s="286"/>
      <c r="RV523" s="286"/>
      <c r="RW523" s="286"/>
      <c r="RX523" s="286"/>
      <c r="RY523" s="286"/>
      <c r="RZ523" s="286"/>
      <c r="SA523" s="286"/>
      <c r="SB523" s="286"/>
      <c r="SC523" s="286"/>
      <c r="SD523" s="286"/>
      <c r="SE523" s="286"/>
      <c r="SF523" s="286"/>
      <c r="SG523" s="286"/>
      <c r="SH523" s="286"/>
      <c r="SI523" s="286"/>
      <c r="SJ523" s="286"/>
      <c r="SK523" s="286"/>
      <c r="SL523" s="286"/>
      <c r="SM523" s="286"/>
      <c r="SN523" s="286"/>
      <c r="SO523" s="286"/>
      <c r="SP523" s="286"/>
      <c r="SQ523" s="286"/>
      <c r="SR523" s="286"/>
      <c r="SS523" s="286"/>
      <c r="ST523" s="286"/>
      <c r="SU523" s="286"/>
      <c r="SV523" s="286"/>
      <c r="SW523" s="286"/>
      <c r="SX523" s="286"/>
      <c r="SY523" s="286"/>
      <c r="SZ523" s="286"/>
      <c r="TA523" s="286"/>
      <c r="TB523" s="286"/>
      <c r="TC523" s="286"/>
      <c r="TD523" s="286"/>
      <c r="TE523" s="286"/>
      <c r="TF523" s="286"/>
      <c r="TG523" s="286"/>
      <c r="TH523" s="286"/>
      <c r="TI523" s="286"/>
      <c r="TJ523" s="286"/>
      <c r="TK523" s="286"/>
      <c r="TL523" s="286"/>
      <c r="TM523" s="286"/>
      <c r="TN523" s="286"/>
      <c r="TO523" s="286"/>
      <c r="TP523" s="286"/>
      <c r="TQ523" s="286"/>
      <c r="TR523" s="286"/>
      <c r="TS523" s="286"/>
      <c r="TT523" s="286"/>
      <c r="TU523" s="286"/>
      <c r="TV523" s="286"/>
      <c r="TW523" s="286"/>
      <c r="TX523" s="286"/>
      <c r="TY523" s="286"/>
      <c r="TZ523" s="286"/>
      <c r="UA523" s="286"/>
      <c r="UB523" s="286"/>
      <c r="UC523" s="286"/>
      <c r="UD523" s="286"/>
      <c r="UE523" s="286"/>
      <c r="UF523" s="286"/>
      <c r="UG523" s="286"/>
      <c r="UH523" s="286"/>
      <c r="UI523" s="286"/>
      <c r="UJ523" s="286"/>
      <c r="UK523" s="286"/>
      <c r="UL523" s="286"/>
      <c r="UM523" s="286"/>
      <c r="UN523" s="286"/>
      <c r="UO523" s="286"/>
      <c r="UP523" s="286"/>
      <c r="UQ523" s="286"/>
      <c r="UR523" s="286"/>
      <c r="US523" s="286"/>
      <c r="UT523" s="286"/>
      <c r="UU523" s="286"/>
      <c r="UV523" s="286"/>
      <c r="UW523" s="286"/>
      <c r="UX523" s="286"/>
      <c r="UY523" s="286"/>
      <c r="UZ523" s="286"/>
      <c r="VA523" s="286"/>
      <c r="VB523" s="286"/>
      <c r="VC523" s="286"/>
      <c r="VD523" s="286"/>
      <c r="VE523" s="286"/>
      <c r="VF523" s="286"/>
      <c r="VG523" s="286"/>
      <c r="VH523" s="286"/>
      <c r="VI523" s="286"/>
      <c r="VJ523" s="286"/>
      <c r="VK523" s="286"/>
      <c r="VL523" s="286"/>
      <c r="VM523" s="286"/>
      <c r="VN523" s="286"/>
      <c r="VO523" s="286"/>
      <c r="VP523" s="286"/>
      <c r="VQ523" s="286"/>
      <c r="VR523" s="286"/>
      <c r="VS523" s="286"/>
      <c r="VT523" s="286"/>
      <c r="VU523" s="286"/>
      <c r="VV523" s="286"/>
      <c r="VW523" s="286"/>
      <c r="VX523" s="286"/>
      <c r="VY523" s="286"/>
      <c r="VZ523" s="286"/>
      <c r="WA523" s="286"/>
      <c r="WB523" s="286"/>
      <c r="WC523" s="286"/>
    </row>
    <row r="524" spans="1:601" s="285" customFormat="1" ht="90" customHeight="1">
      <c r="A524" s="1073"/>
      <c r="B524" s="763"/>
      <c r="C524" s="651"/>
      <c r="D524" s="653"/>
      <c r="E524" s="655"/>
      <c r="F524" s="653"/>
      <c r="G524" s="658"/>
      <c r="H524" s="656"/>
      <c r="I524" s="309" t="s">
        <v>501</v>
      </c>
      <c r="J524" s="309" t="s">
        <v>393</v>
      </c>
      <c r="K524" s="309" t="s">
        <v>1083</v>
      </c>
      <c r="L524" s="309" t="s">
        <v>184</v>
      </c>
      <c r="M524" s="288">
        <v>3126000</v>
      </c>
      <c r="N524" s="288">
        <v>3126000</v>
      </c>
      <c r="O524" s="288">
        <v>2970000</v>
      </c>
      <c r="P524" s="289">
        <v>2970000</v>
      </c>
      <c r="Q524" s="290">
        <v>2970000</v>
      </c>
      <c r="R524" s="290">
        <v>2970000</v>
      </c>
      <c r="S524" s="528">
        <v>3</v>
      </c>
      <c r="BA524" s="286"/>
      <c r="BB524" s="286"/>
      <c r="BC524" s="286"/>
      <c r="BD524" s="286"/>
      <c r="BE524" s="286"/>
      <c r="BF524" s="286"/>
      <c r="BG524" s="286"/>
      <c r="BH524" s="286"/>
      <c r="BI524" s="286"/>
      <c r="BJ524" s="286"/>
      <c r="BK524" s="286"/>
      <c r="BL524" s="286"/>
      <c r="BM524" s="286"/>
      <c r="BN524" s="286"/>
      <c r="BO524" s="286"/>
      <c r="BP524" s="286"/>
      <c r="BQ524" s="286"/>
      <c r="BR524" s="286"/>
      <c r="BS524" s="286"/>
      <c r="BT524" s="286"/>
      <c r="BU524" s="286"/>
      <c r="BV524" s="286"/>
      <c r="BW524" s="286"/>
      <c r="BX524" s="286"/>
      <c r="BY524" s="286"/>
      <c r="BZ524" s="286"/>
      <c r="CA524" s="286"/>
      <c r="CB524" s="286"/>
      <c r="CC524" s="286"/>
      <c r="CD524" s="286"/>
      <c r="CE524" s="286"/>
      <c r="CF524" s="286"/>
      <c r="CG524" s="286"/>
      <c r="CH524" s="286"/>
      <c r="CI524" s="286"/>
      <c r="CJ524" s="286"/>
      <c r="CK524" s="286"/>
      <c r="CL524" s="286"/>
      <c r="CM524" s="286"/>
      <c r="CN524" s="286"/>
      <c r="CO524" s="286"/>
      <c r="CP524" s="286"/>
      <c r="CQ524" s="286"/>
      <c r="CR524" s="286"/>
      <c r="CS524" s="286"/>
      <c r="CT524" s="286"/>
      <c r="CU524" s="286"/>
      <c r="CV524" s="286"/>
      <c r="CW524" s="286"/>
      <c r="CX524" s="286"/>
      <c r="CY524" s="286"/>
      <c r="CZ524" s="286"/>
      <c r="DA524" s="286"/>
      <c r="DB524" s="286"/>
      <c r="DC524" s="286"/>
      <c r="DD524" s="286"/>
      <c r="DE524" s="286"/>
      <c r="DF524" s="286"/>
      <c r="DG524" s="286"/>
      <c r="DH524" s="286"/>
      <c r="DI524" s="286"/>
      <c r="DJ524" s="286"/>
      <c r="DK524" s="286"/>
      <c r="DL524" s="286"/>
      <c r="DM524" s="286"/>
      <c r="DN524" s="286"/>
      <c r="DO524" s="286"/>
      <c r="DP524" s="286"/>
      <c r="DQ524" s="286"/>
      <c r="DR524" s="286"/>
      <c r="DS524" s="286"/>
      <c r="DT524" s="286"/>
      <c r="DU524" s="286"/>
      <c r="DV524" s="286"/>
      <c r="DW524" s="286"/>
      <c r="DX524" s="286"/>
      <c r="DY524" s="286"/>
      <c r="DZ524" s="286"/>
      <c r="EA524" s="286"/>
      <c r="EB524" s="286"/>
      <c r="EC524" s="286"/>
      <c r="ED524" s="286"/>
      <c r="EE524" s="286"/>
      <c r="EF524" s="286"/>
      <c r="EG524" s="286"/>
      <c r="EH524" s="286"/>
      <c r="EI524" s="286"/>
      <c r="EJ524" s="286"/>
      <c r="EK524" s="286"/>
      <c r="EL524" s="286"/>
      <c r="EM524" s="286"/>
      <c r="EN524" s="286"/>
      <c r="EO524" s="286"/>
      <c r="EP524" s="286"/>
      <c r="EQ524" s="286"/>
      <c r="ER524" s="286"/>
      <c r="ES524" s="286"/>
      <c r="ET524" s="286"/>
      <c r="EU524" s="286"/>
      <c r="EV524" s="286"/>
      <c r="EW524" s="286"/>
      <c r="EX524" s="286"/>
      <c r="EY524" s="286"/>
      <c r="EZ524" s="286"/>
      <c r="FA524" s="286"/>
      <c r="FB524" s="286"/>
      <c r="FC524" s="286"/>
      <c r="FD524" s="286"/>
      <c r="FE524" s="286"/>
      <c r="FF524" s="286"/>
      <c r="FG524" s="286"/>
      <c r="FH524" s="286"/>
      <c r="FI524" s="286"/>
      <c r="FJ524" s="286"/>
      <c r="FK524" s="286"/>
      <c r="FL524" s="286"/>
      <c r="FM524" s="286"/>
      <c r="FN524" s="286"/>
      <c r="FO524" s="286"/>
      <c r="FP524" s="286"/>
      <c r="FQ524" s="286"/>
      <c r="FR524" s="286"/>
      <c r="FS524" s="286"/>
      <c r="FT524" s="286"/>
      <c r="FU524" s="286"/>
      <c r="FV524" s="286"/>
      <c r="FW524" s="286"/>
      <c r="FX524" s="286"/>
      <c r="FY524" s="286"/>
      <c r="FZ524" s="286"/>
      <c r="GA524" s="286"/>
      <c r="GB524" s="286"/>
      <c r="GC524" s="286"/>
      <c r="GD524" s="286"/>
      <c r="GE524" s="286"/>
      <c r="GF524" s="286"/>
      <c r="GG524" s="286"/>
      <c r="GH524" s="286"/>
      <c r="GI524" s="286"/>
      <c r="GJ524" s="286"/>
      <c r="GK524" s="286"/>
      <c r="GL524" s="286"/>
      <c r="GM524" s="286"/>
      <c r="GN524" s="286"/>
      <c r="GO524" s="286"/>
      <c r="GP524" s="286"/>
      <c r="GQ524" s="286"/>
      <c r="GR524" s="286"/>
      <c r="GS524" s="286"/>
      <c r="GT524" s="286"/>
      <c r="GU524" s="286"/>
      <c r="GV524" s="286"/>
      <c r="GW524" s="286"/>
      <c r="GX524" s="286"/>
      <c r="GY524" s="286"/>
      <c r="GZ524" s="286"/>
      <c r="HA524" s="286"/>
      <c r="HB524" s="286"/>
      <c r="HC524" s="286"/>
      <c r="HD524" s="286"/>
      <c r="HE524" s="286"/>
      <c r="HF524" s="286"/>
      <c r="HG524" s="286"/>
      <c r="HH524" s="286"/>
      <c r="HI524" s="286"/>
      <c r="HJ524" s="286"/>
      <c r="HK524" s="286"/>
      <c r="HL524" s="286"/>
      <c r="HM524" s="286"/>
      <c r="HN524" s="286"/>
      <c r="HO524" s="286"/>
      <c r="HP524" s="286"/>
      <c r="HQ524" s="286"/>
      <c r="HR524" s="286"/>
      <c r="HS524" s="286"/>
      <c r="HT524" s="286"/>
      <c r="HU524" s="286"/>
      <c r="HV524" s="286"/>
      <c r="HW524" s="286"/>
      <c r="HX524" s="286"/>
      <c r="HY524" s="286"/>
      <c r="HZ524" s="286"/>
      <c r="IA524" s="286"/>
      <c r="IB524" s="286"/>
      <c r="IC524" s="286"/>
      <c r="ID524" s="286"/>
      <c r="IE524" s="286"/>
      <c r="IF524" s="286"/>
      <c r="IG524" s="286"/>
      <c r="IH524" s="286"/>
      <c r="II524" s="286"/>
      <c r="IJ524" s="286"/>
      <c r="IK524" s="286"/>
      <c r="IL524" s="286"/>
      <c r="IM524" s="286"/>
      <c r="IN524" s="286"/>
      <c r="IO524" s="286"/>
      <c r="IP524" s="286"/>
      <c r="IQ524" s="286"/>
      <c r="IR524" s="286"/>
      <c r="IS524" s="286"/>
      <c r="IT524" s="286"/>
      <c r="IU524" s="286"/>
      <c r="IV524" s="286"/>
      <c r="IW524" s="286"/>
      <c r="IX524" s="286"/>
      <c r="IY524" s="286"/>
      <c r="IZ524" s="286"/>
      <c r="JA524" s="286"/>
      <c r="JB524" s="286"/>
      <c r="JC524" s="286"/>
      <c r="JD524" s="286"/>
      <c r="JE524" s="286"/>
      <c r="JF524" s="286"/>
      <c r="JG524" s="286"/>
      <c r="JH524" s="286"/>
      <c r="JI524" s="286"/>
      <c r="JJ524" s="286"/>
      <c r="JK524" s="286"/>
      <c r="JL524" s="286"/>
      <c r="JM524" s="286"/>
      <c r="JN524" s="286"/>
      <c r="JO524" s="286"/>
      <c r="JP524" s="286"/>
      <c r="JQ524" s="286"/>
      <c r="JR524" s="286"/>
      <c r="JS524" s="286"/>
      <c r="JT524" s="286"/>
      <c r="JU524" s="286"/>
      <c r="JV524" s="286"/>
      <c r="JW524" s="286"/>
      <c r="JX524" s="286"/>
      <c r="JY524" s="286"/>
      <c r="JZ524" s="286"/>
      <c r="KA524" s="286"/>
      <c r="KB524" s="286"/>
      <c r="KC524" s="286"/>
      <c r="KD524" s="286"/>
      <c r="KE524" s="286"/>
      <c r="KF524" s="286"/>
      <c r="KG524" s="286"/>
      <c r="KH524" s="286"/>
      <c r="KI524" s="286"/>
      <c r="KJ524" s="286"/>
      <c r="KK524" s="286"/>
      <c r="KL524" s="286"/>
      <c r="KM524" s="286"/>
      <c r="KN524" s="286"/>
      <c r="KO524" s="286"/>
      <c r="KP524" s="286"/>
      <c r="KQ524" s="286"/>
      <c r="KR524" s="286"/>
      <c r="KS524" s="286"/>
      <c r="KT524" s="286"/>
      <c r="KU524" s="286"/>
      <c r="KV524" s="286"/>
      <c r="KW524" s="286"/>
      <c r="KX524" s="286"/>
      <c r="KY524" s="286"/>
      <c r="KZ524" s="286"/>
      <c r="LA524" s="286"/>
      <c r="LB524" s="286"/>
      <c r="LC524" s="286"/>
      <c r="LD524" s="286"/>
      <c r="LE524" s="286"/>
      <c r="LF524" s="286"/>
      <c r="LG524" s="286"/>
      <c r="LH524" s="286"/>
      <c r="LI524" s="286"/>
      <c r="LJ524" s="286"/>
      <c r="LK524" s="286"/>
      <c r="LL524" s="286"/>
      <c r="LM524" s="286"/>
      <c r="LN524" s="286"/>
      <c r="LO524" s="286"/>
      <c r="LP524" s="286"/>
      <c r="LQ524" s="286"/>
      <c r="LR524" s="286"/>
      <c r="LS524" s="286"/>
      <c r="LT524" s="286"/>
      <c r="LU524" s="286"/>
      <c r="LV524" s="286"/>
      <c r="LW524" s="286"/>
      <c r="LX524" s="286"/>
      <c r="LY524" s="286"/>
      <c r="LZ524" s="286"/>
      <c r="MA524" s="286"/>
      <c r="MB524" s="286"/>
      <c r="MC524" s="286"/>
      <c r="MD524" s="286"/>
      <c r="ME524" s="286"/>
      <c r="MF524" s="286"/>
      <c r="MG524" s="286"/>
      <c r="MH524" s="286"/>
      <c r="MI524" s="286"/>
      <c r="MJ524" s="286"/>
      <c r="MK524" s="286"/>
      <c r="ML524" s="286"/>
      <c r="MM524" s="286"/>
      <c r="MN524" s="286"/>
      <c r="MO524" s="286"/>
      <c r="MP524" s="286"/>
      <c r="MQ524" s="286"/>
      <c r="MR524" s="286"/>
      <c r="MS524" s="286"/>
      <c r="MT524" s="286"/>
      <c r="MU524" s="286"/>
      <c r="MV524" s="286"/>
      <c r="MW524" s="286"/>
      <c r="MX524" s="286"/>
      <c r="MY524" s="286"/>
      <c r="MZ524" s="286"/>
      <c r="NA524" s="286"/>
      <c r="NB524" s="286"/>
      <c r="NC524" s="286"/>
      <c r="ND524" s="286"/>
      <c r="NE524" s="286"/>
      <c r="NF524" s="286"/>
      <c r="NG524" s="286"/>
      <c r="NH524" s="286"/>
      <c r="NI524" s="286"/>
      <c r="NJ524" s="286"/>
      <c r="NK524" s="286"/>
      <c r="NL524" s="286"/>
      <c r="NM524" s="286"/>
      <c r="NN524" s="286"/>
      <c r="NO524" s="286"/>
      <c r="NP524" s="286"/>
      <c r="NQ524" s="286"/>
      <c r="NR524" s="286"/>
      <c r="NS524" s="286"/>
      <c r="NT524" s="286"/>
      <c r="NU524" s="286"/>
      <c r="NV524" s="286"/>
      <c r="NW524" s="286"/>
      <c r="NX524" s="286"/>
      <c r="NY524" s="286"/>
      <c r="NZ524" s="286"/>
      <c r="OA524" s="286"/>
      <c r="OB524" s="286"/>
      <c r="OC524" s="286"/>
      <c r="OD524" s="286"/>
      <c r="OE524" s="286"/>
      <c r="OF524" s="286"/>
      <c r="OG524" s="286"/>
      <c r="OH524" s="286"/>
      <c r="OI524" s="286"/>
      <c r="OJ524" s="286"/>
      <c r="OK524" s="286"/>
      <c r="OL524" s="286"/>
      <c r="OM524" s="286"/>
      <c r="ON524" s="286"/>
      <c r="OO524" s="286"/>
      <c r="OP524" s="286"/>
      <c r="OQ524" s="286"/>
      <c r="OR524" s="286"/>
      <c r="OS524" s="286"/>
      <c r="OT524" s="286"/>
      <c r="OU524" s="286"/>
      <c r="OV524" s="286"/>
      <c r="OW524" s="286"/>
      <c r="OX524" s="286"/>
      <c r="OY524" s="286"/>
      <c r="OZ524" s="286"/>
      <c r="PA524" s="286"/>
      <c r="PB524" s="286"/>
      <c r="PC524" s="286"/>
      <c r="PD524" s="286"/>
      <c r="PE524" s="286"/>
      <c r="PF524" s="286"/>
      <c r="PG524" s="286"/>
      <c r="PH524" s="286"/>
      <c r="PI524" s="286"/>
      <c r="PJ524" s="286"/>
      <c r="PK524" s="286"/>
      <c r="PL524" s="286"/>
      <c r="PM524" s="286"/>
      <c r="PN524" s="286"/>
      <c r="PO524" s="286"/>
      <c r="PP524" s="286"/>
      <c r="PQ524" s="286"/>
      <c r="PR524" s="286"/>
      <c r="PS524" s="286"/>
      <c r="PT524" s="286"/>
      <c r="PU524" s="286"/>
      <c r="PV524" s="286"/>
      <c r="PW524" s="286"/>
      <c r="PX524" s="286"/>
      <c r="PY524" s="286"/>
      <c r="PZ524" s="286"/>
      <c r="QA524" s="286"/>
      <c r="QB524" s="286"/>
      <c r="QC524" s="286"/>
      <c r="QD524" s="286"/>
      <c r="QE524" s="286"/>
      <c r="QF524" s="286"/>
      <c r="QG524" s="286"/>
      <c r="QH524" s="286"/>
      <c r="QI524" s="286"/>
      <c r="QJ524" s="286"/>
      <c r="QK524" s="286"/>
      <c r="QL524" s="286"/>
      <c r="QM524" s="286"/>
      <c r="QN524" s="286"/>
      <c r="QO524" s="286"/>
      <c r="QP524" s="286"/>
      <c r="QQ524" s="286"/>
      <c r="QR524" s="286"/>
      <c r="QS524" s="286"/>
      <c r="QT524" s="286"/>
      <c r="QU524" s="286"/>
      <c r="QV524" s="286"/>
      <c r="QW524" s="286"/>
      <c r="QX524" s="286"/>
      <c r="QY524" s="286"/>
      <c r="QZ524" s="286"/>
      <c r="RA524" s="286"/>
      <c r="RB524" s="286"/>
      <c r="RC524" s="286"/>
      <c r="RD524" s="286"/>
      <c r="RE524" s="286"/>
      <c r="RF524" s="286"/>
      <c r="RG524" s="286"/>
      <c r="RH524" s="286"/>
      <c r="RI524" s="286"/>
      <c r="RJ524" s="286"/>
      <c r="RK524" s="286"/>
      <c r="RL524" s="286"/>
      <c r="RM524" s="286"/>
      <c r="RN524" s="286"/>
      <c r="RO524" s="286"/>
      <c r="RP524" s="286"/>
      <c r="RQ524" s="286"/>
      <c r="RR524" s="286"/>
      <c r="RS524" s="286"/>
      <c r="RT524" s="286"/>
      <c r="RU524" s="286"/>
      <c r="RV524" s="286"/>
      <c r="RW524" s="286"/>
      <c r="RX524" s="286"/>
      <c r="RY524" s="286"/>
      <c r="RZ524" s="286"/>
      <c r="SA524" s="286"/>
      <c r="SB524" s="286"/>
      <c r="SC524" s="286"/>
      <c r="SD524" s="286"/>
      <c r="SE524" s="286"/>
      <c r="SF524" s="286"/>
      <c r="SG524" s="286"/>
      <c r="SH524" s="286"/>
      <c r="SI524" s="286"/>
      <c r="SJ524" s="286"/>
      <c r="SK524" s="286"/>
      <c r="SL524" s="286"/>
      <c r="SM524" s="286"/>
      <c r="SN524" s="286"/>
      <c r="SO524" s="286"/>
      <c r="SP524" s="286"/>
      <c r="SQ524" s="286"/>
      <c r="SR524" s="286"/>
      <c r="SS524" s="286"/>
      <c r="ST524" s="286"/>
      <c r="SU524" s="286"/>
      <c r="SV524" s="286"/>
      <c r="SW524" s="286"/>
      <c r="SX524" s="286"/>
      <c r="SY524" s="286"/>
      <c r="SZ524" s="286"/>
      <c r="TA524" s="286"/>
      <c r="TB524" s="286"/>
      <c r="TC524" s="286"/>
      <c r="TD524" s="286"/>
      <c r="TE524" s="286"/>
      <c r="TF524" s="286"/>
      <c r="TG524" s="286"/>
      <c r="TH524" s="286"/>
      <c r="TI524" s="286"/>
      <c r="TJ524" s="286"/>
      <c r="TK524" s="286"/>
      <c r="TL524" s="286"/>
      <c r="TM524" s="286"/>
      <c r="TN524" s="286"/>
      <c r="TO524" s="286"/>
      <c r="TP524" s="286"/>
      <c r="TQ524" s="286"/>
      <c r="TR524" s="286"/>
      <c r="TS524" s="286"/>
      <c r="TT524" s="286"/>
      <c r="TU524" s="286"/>
      <c r="TV524" s="286"/>
      <c r="TW524" s="286"/>
      <c r="TX524" s="286"/>
      <c r="TY524" s="286"/>
      <c r="TZ524" s="286"/>
      <c r="UA524" s="286"/>
      <c r="UB524" s="286"/>
      <c r="UC524" s="286"/>
      <c r="UD524" s="286"/>
      <c r="UE524" s="286"/>
      <c r="UF524" s="286"/>
      <c r="UG524" s="286"/>
      <c r="UH524" s="286"/>
      <c r="UI524" s="286"/>
      <c r="UJ524" s="286"/>
      <c r="UK524" s="286"/>
      <c r="UL524" s="286"/>
      <c r="UM524" s="286"/>
      <c r="UN524" s="286"/>
      <c r="UO524" s="286"/>
      <c r="UP524" s="286"/>
      <c r="UQ524" s="286"/>
      <c r="UR524" s="286"/>
      <c r="US524" s="286"/>
      <c r="UT524" s="286"/>
      <c r="UU524" s="286"/>
      <c r="UV524" s="286"/>
      <c r="UW524" s="286"/>
      <c r="UX524" s="286"/>
      <c r="UY524" s="286"/>
      <c r="UZ524" s="286"/>
      <c r="VA524" s="286"/>
      <c r="VB524" s="286"/>
      <c r="VC524" s="286"/>
      <c r="VD524" s="286"/>
      <c r="VE524" s="286"/>
      <c r="VF524" s="286"/>
      <c r="VG524" s="286"/>
      <c r="VH524" s="286"/>
      <c r="VI524" s="286"/>
      <c r="VJ524" s="286"/>
      <c r="VK524" s="286"/>
      <c r="VL524" s="286"/>
      <c r="VM524" s="286"/>
      <c r="VN524" s="286"/>
      <c r="VO524" s="286"/>
      <c r="VP524" s="286"/>
      <c r="VQ524" s="286"/>
      <c r="VR524" s="286"/>
      <c r="VS524" s="286"/>
      <c r="VT524" s="286"/>
      <c r="VU524" s="286"/>
      <c r="VV524" s="286"/>
      <c r="VW524" s="286"/>
      <c r="VX524" s="286"/>
      <c r="VY524" s="286"/>
      <c r="VZ524" s="286"/>
      <c r="WA524" s="286"/>
      <c r="WB524" s="286"/>
      <c r="WC524" s="286"/>
    </row>
    <row r="525" spans="1:601" s="312" customFormat="1" ht="59.25" customHeight="1">
      <c r="A525" s="1073"/>
      <c r="B525" s="670" t="s">
        <v>1190</v>
      </c>
      <c r="C525" s="650" t="s">
        <v>1191</v>
      </c>
      <c r="D525" s="689" t="s">
        <v>1059</v>
      </c>
      <c r="E525" s="646" t="s">
        <v>1192</v>
      </c>
      <c r="F525" s="646" t="s">
        <v>60</v>
      </c>
      <c r="G525" s="657">
        <v>44197</v>
      </c>
      <c r="H525" s="657">
        <v>44561</v>
      </c>
      <c r="I525" s="315" t="s">
        <v>501</v>
      </c>
      <c r="J525" s="315" t="s">
        <v>393</v>
      </c>
      <c r="K525" s="386" t="s">
        <v>1193</v>
      </c>
      <c r="L525" s="381" t="s">
        <v>35</v>
      </c>
      <c r="M525" s="284">
        <f t="shared" ref="M525:R525" si="50">M526</f>
        <v>0</v>
      </c>
      <c r="N525" s="284">
        <f t="shared" si="50"/>
        <v>0</v>
      </c>
      <c r="O525" s="284">
        <f t="shared" si="50"/>
        <v>0</v>
      </c>
      <c r="P525" s="391">
        <f t="shared" si="50"/>
        <v>0</v>
      </c>
      <c r="Q525" s="392">
        <f t="shared" si="50"/>
        <v>0</v>
      </c>
      <c r="R525" s="392">
        <f t="shared" si="50"/>
        <v>0</v>
      </c>
      <c r="S525" s="528"/>
      <c r="T525" s="311"/>
      <c r="U525" s="311"/>
      <c r="V525" s="311"/>
      <c r="W525" s="311"/>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c r="AS525" s="311"/>
      <c r="AT525" s="311"/>
      <c r="AU525" s="311"/>
      <c r="AV525" s="311"/>
      <c r="AW525" s="311"/>
      <c r="AX525" s="311"/>
      <c r="AY525" s="311"/>
      <c r="AZ525" s="311"/>
    </row>
    <row r="526" spans="1:601" s="311" customFormat="1" ht="15">
      <c r="A526" s="1073"/>
      <c r="B526" s="681"/>
      <c r="C526" s="669"/>
      <c r="D526" s="764"/>
      <c r="E526" s="647"/>
      <c r="F526" s="766"/>
      <c r="G526" s="766"/>
      <c r="H526" s="766"/>
      <c r="I526" s="315" t="s">
        <v>501</v>
      </c>
      <c r="J526" s="315" t="s">
        <v>393</v>
      </c>
      <c r="K526" s="315" t="s">
        <v>1193</v>
      </c>
      <c r="L526" s="309" t="s">
        <v>642</v>
      </c>
      <c r="M526" s="288"/>
      <c r="N526" s="288"/>
      <c r="O526" s="288"/>
      <c r="P526" s="289"/>
      <c r="Q526" s="290"/>
      <c r="R526" s="290"/>
      <c r="S526" s="528">
        <v>3</v>
      </c>
      <c r="BA526" s="313"/>
      <c r="BB526" s="313"/>
      <c r="BC526" s="313"/>
      <c r="BD526" s="313"/>
      <c r="BE526" s="313"/>
      <c r="BF526" s="313"/>
      <c r="BG526" s="313"/>
      <c r="BH526" s="313"/>
      <c r="BI526" s="313"/>
      <c r="BJ526" s="313"/>
      <c r="BK526" s="313"/>
      <c r="BL526" s="313"/>
      <c r="BM526" s="313"/>
      <c r="BN526" s="313"/>
      <c r="BO526" s="313"/>
      <c r="BP526" s="313"/>
      <c r="BQ526" s="313"/>
      <c r="BR526" s="313"/>
      <c r="BS526" s="313"/>
      <c r="BT526" s="313"/>
      <c r="BU526" s="313"/>
      <c r="BV526" s="313"/>
      <c r="BW526" s="313"/>
      <c r="BX526" s="313"/>
      <c r="BY526" s="313"/>
      <c r="BZ526" s="313"/>
      <c r="CA526" s="313"/>
      <c r="CB526" s="313"/>
      <c r="CC526" s="313"/>
      <c r="CD526" s="313"/>
      <c r="CE526" s="313"/>
      <c r="CF526" s="313"/>
      <c r="CG526" s="313"/>
      <c r="CH526" s="313"/>
      <c r="CI526" s="313"/>
      <c r="CJ526" s="313"/>
      <c r="CK526" s="313"/>
      <c r="CL526" s="313"/>
      <c r="CM526" s="313"/>
      <c r="CN526" s="313"/>
      <c r="CO526" s="313"/>
      <c r="CP526" s="313"/>
      <c r="CQ526" s="313"/>
      <c r="CR526" s="313"/>
      <c r="CS526" s="313"/>
      <c r="CT526" s="313"/>
      <c r="CU526" s="313"/>
      <c r="CV526" s="313"/>
      <c r="CW526" s="313"/>
      <c r="CX526" s="313"/>
      <c r="CY526" s="313"/>
      <c r="CZ526" s="313"/>
      <c r="DA526" s="313"/>
      <c r="DB526" s="313"/>
      <c r="DC526" s="313"/>
      <c r="DD526" s="313"/>
      <c r="DE526" s="313"/>
      <c r="DF526" s="313"/>
      <c r="DG526" s="313"/>
      <c r="DH526" s="313"/>
      <c r="DI526" s="313"/>
      <c r="DJ526" s="313"/>
      <c r="DK526" s="313"/>
      <c r="DL526" s="313"/>
      <c r="DM526" s="313"/>
      <c r="DN526" s="313"/>
      <c r="DO526" s="313"/>
      <c r="DP526" s="313"/>
      <c r="DQ526" s="313"/>
      <c r="DR526" s="313"/>
      <c r="DS526" s="313"/>
      <c r="DT526" s="313"/>
      <c r="DU526" s="313"/>
      <c r="DV526" s="313"/>
      <c r="DW526" s="313"/>
      <c r="DX526" s="313"/>
      <c r="DY526" s="313"/>
      <c r="DZ526" s="313"/>
      <c r="EA526" s="313"/>
      <c r="EB526" s="313"/>
      <c r="EC526" s="313"/>
      <c r="ED526" s="313"/>
      <c r="EE526" s="313"/>
      <c r="EF526" s="313"/>
      <c r="EG526" s="313"/>
      <c r="EH526" s="313"/>
      <c r="EI526" s="313"/>
      <c r="EJ526" s="313"/>
      <c r="EK526" s="313"/>
      <c r="EL526" s="313"/>
      <c r="EM526" s="313"/>
      <c r="EN526" s="313"/>
      <c r="EO526" s="313"/>
      <c r="EP526" s="313"/>
      <c r="EQ526" s="313"/>
      <c r="ER526" s="313"/>
      <c r="ES526" s="313"/>
      <c r="ET526" s="313"/>
      <c r="EU526" s="313"/>
      <c r="EV526" s="313"/>
      <c r="EW526" s="313"/>
      <c r="EX526" s="313"/>
      <c r="EY526" s="313"/>
      <c r="EZ526" s="313"/>
      <c r="FA526" s="313"/>
      <c r="FB526" s="313"/>
      <c r="FC526" s="313"/>
      <c r="FD526" s="313"/>
      <c r="FE526" s="313"/>
      <c r="FF526" s="313"/>
      <c r="FG526" s="313"/>
      <c r="FH526" s="313"/>
      <c r="FI526" s="313"/>
      <c r="FJ526" s="313"/>
      <c r="FK526" s="313"/>
      <c r="FL526" s="313"/>
      <c r="FM526" s="313"/>
      <c r="FN526" s="313"/>
      <c r="FO526" s="313"/>
      <c r="FP526" s="313"/>
      <c r="FQ526" s="313"/>
      <c r="FR526" s="313"/>
      <c r="FS526" s="313"/>
      <c r="FT526" s="313"/>
      <c r="FU526" s="313"/>
      <c r="FV526" s="313"/>
      <c r="FW526" s="313"/>
      <c r="FX526" s="313"/>
      <c r="FY526" s="313"/>
      <c r="FZ526" s="313"/>
      <c r="GA526" s="313"/>
      <c r="GB526" s="313"/>
      <c r="GC526" s="313"/>
      <c r="GD526" s="313"/>
      <c r="GE526" s="313"/>
      <c r="GF526" s="313"/>
      <c r="GG526" s="313"/>
      <c r="GH526" s="313"/>
      <c r="GI526" s="313"/>
      <c r="GJ526" s="313"/>
      <c r="GK526" s="313"/>
      <c r="GL526" s="313"/>
      <c r="GM526" s="313"/>
      <c r="GN526" s="313"/>
      <c r="GO526" s="313"/>
      <c r="GP526" s="313"/>
      <c r="GQ526" s="313"/>
      <c r="GR526" s="313"/>
      <c r="GS526" s="313"/>
      <c r="GT526" s="313"/>
      <c r="GU526" s="313"/>
      <c r="GV526" s="313"/>
      <c r="GW526" s="313"/>
      <c r="GX526" s="313"/>
      <c r="GY526" s="313"/>
      <c r="GZ526" s="313"/>
      <c r="HA526" s="313"/>
      <c r="HB526" s="313"/>
      <c r="HC526" s="313"/>
      <c r="HD526" s="313"/>
      <c r="HE526" s="313"/>
      <c r="HF526" s="313"/>
      <c r="HG526" s="313"/>
      <c r="HH526" s="313"/>
      <c r="HI526" s="313"/>
      <c r="HJ526" s="313"/>
      <c r="HK526" s="313"/>
      <c r="HL526" s="313"/>
      <c r="HM526" s="313"/>
      <c r="HN526" s="313"/>
      <c r="HO526" s="313"/>
      <c r="HP526" s="313"/>
      <c r="HQ526" s="313"/>
      <c r="HR526" s="313"/>
      <c r="HS526" s="313"/>
      <c r="HT526" s="313"/>
      <c r="HU526" s="313"/>
      <c r="HV526" s="313"/>
      <c r="HW526" s="313"/>
      <c r="HX526" s="313"/>
      <c r="HY526" s="313"/>
      <c r="HZ526" s="313"/>
      <c r="IA526" s="313"/>
      <c r="IB526" s="313"/>
      <c r="IC526" s="313"/>
      <c r="ID526" s="313"/>
      <c r="IE526" s="313"/>
      <c r="IF526" s="313"/>
      <c r="IG526" s="313"/>
      <c r="IH526" s="313"/>
      <c r="II526" s="313"/>
      <c r="IJ526" s="313"/>
      <c r="IK526" s="313"/>
      <c r="IL526" s="313"/>
      <c r="IM526" s="313"/>
      <c r="IN526" s="313"/>
      <c r="IO526" s="313"/>
      <c r="IP526" s="313"/>
      <c r="IQ526" s="313"/>
      <c r="IR526" s="313"/>
      <c r="IS526" s="313"/>
      <c r="IT526" s="313"/>
      <c r="IU526" s="313"/>
      <c r="IV526" s="313"/>
      <c r="IW526" s="313"/>
      <c r="IX526" s="313"/>
      <c r="IY526" s="313"/>
      <c r="IZ526" s="313"/>
      <c r="JA526" s="313"/>
      <c r="JB526" s="313"/>
      <c r="JC526" s="313"/>
      <c r="JD526" s="313"/>
      <c r="JE526" s="313"/>
      <c r="JF526" s="313"/>
      <c r="JG526" s="313"/>
      <c r="JH526" s="313"/>
      <c r="JI526" s="313"/>
      <c r="JJ526" s="313"/>
      <c r="JK526" s="313"/>
      <c r="JL526" s="313"/>
      <c r="JM526" s="313"/>
      <c r="JN526" s="313"/>
      <c r="JO526" s="313"/>
      <c r="JP526" s="313"/>
      <c r="JQ526" s="313"/>
      <c r="JR526" s="313"/>
      <c r="JS526" s="313"/>
      <c r="JT526" s="313"/>
      <c r="JU526" s="313"/>
      <c r="JV526" s="313"/>
      <c r="JW526" s="313"/>
      <c r="JX526" s="313"/>
      <c r="JY526" s="313"/>
      <c r="JZ526" s="313"/>
      <c r="KA526" s="313"/>
      <c r="KB526" s="313"/>
      <c r="KC526" s="313"/>
      <c r="KD526" s="313"/>
      <c r="KE526" s="313"/>
      <c r="KF526" s="313"/>
      <c r="KG526" s="313"/>
      <c r="KH526" s="313"/>
      <c r="KI526" s="313"/>
      <c r="KJ526" s="313"/>
      <c r="KK526" s="313"/>
      <c r="KL526" s="313"/>
      <c r="KM526" s="313"/>
      <c r="KN526" s="313"/>
      <c r="KO526" s="313"/>
      <c r="KP526" s="313"/>
      <c r="KQ526" s="313"/>
      <c r="KR526" s="313"/>
      <c r="KS526" s="313"/>
      <c r="KT526" s="313"/>
      <c r="KU526" s="313"/>
      <c r="KV526" s="313"/>
      <c r="KW526" s="313"/>
      <c r="KX526" s="313"/>
      <c r="KY526" s="313"/>
      <c r="KZ526" s="313"/>
      <c r="LA526" s="313"/>
      <c r="LB526" s="313"/>
      <c r="LC526" s="313"/>
      <c r="LD526" s="313"/>
      <c r="LE526" s="313"/>
      <c r="LF526" s="313"/>
      <c r="LG526" s="313"/>
      <c r="LH526" s="313"/>
      <c r="LI526" s="313"/>
      <c r="LJ526" s="313"/>
      <c r="LK526" s="313"/>
      <c r="LL526" s="313"/>
      <c r="LM526" s="313"/>
      <c r="LN526" s="313"/>
      <c r="LO526" s="313"/>
      <c r="LP526" s="313"/>
      <c r="LQ526" s="313"/>
      <c r="LR526" s="313"/>
      <c r="LS526" s="313"/>
      <c r="LT526" s="313"/>
      <c r="LU526" s="313"/>
      <c r="LV526" s="313"/>
      <c r="LW526" s="313"/>
      <c r="LX526" s="313"/>
      <c r="LY526" s="313"/>
      <c r="LZ526" s="313"/>
      <c r="MA526" s="313"/>
      <c r="MB526" s="313"/>
      <c r="MC526" s="313"/>
      <c r="MD526" s="313"/>
      <c r="ME526" s="313"/>
      <c r="MF526" s="313"/>
      <c r="MG526" s="313"/>
      <c r="MH526" s="313"/>
      <c r="MI526" s="313"/>
      <c r="MJ526" s="313"/>
      <c r="MK526" s="313"/>
      <c r="ML526" s="313"/>
      <c r="MM526" s="313"/>
      <c r="MN526" s="313"/>
      <c r="MO526" s="313"/>
      <c r="MP526" s="313"/>
      <c r="MQ526" s="313"/>
      <c r="MR526" s="313"/>
      <c r="MS526" s="313"/>
      <c r="MT526" s="313"/>
      <c r="MU526" s="313"/>
      <c r="MV526" s="313"/>
      <c r="MW526" s="313"/>
      <c r="MX526" s="313"/>
      <c r="MY526" s="313"/>
      <c r="MZ526" s="313"/>
      <c r="NA526" s="313"/>
      <c r="NB526" s="313"/>
      <c r="NC526" s="313"/>
      <c r="ND526" s="313"/>
      <c r="NE526" s="313"/>
      <c r="NF526" s="313"/>
      <c r="NG526" s="313"/>
      <c r="NH526" s="313"/>
      <c r="NI526" s="313"/>
      <c r="NJ526" s="313"/>
      <c r="NK526" s="313"/>
      <c r="NL526" s="313"/>
      <c r="NM526" s="313"/>
      <c r="NN526" s="313"/>
      <c r="NO526" s="313"/>
      <c r="NP526" s="313"/>
      <c r="NQ526" s="313"/>
      <c r="NR526" s="313"/>
      <c r="NS526" s="313"/>
      <c r="NT526" s="313"/>
      <c r="NU526" s="313"/>
      <c r="NV526" s="313"/>
      <c r="NW526" s="313"/>
      <c r="NX526" s="313"/>
      <c r="NY526" s="313"/>
      <c r="NZ526" s="313"/>
      <c r="OA526" s="313"/>
      <c r="OB526" s="313"/>
      <c r="OC526" s="313"/>
      <c r="OD526" s="313"/>
      <c r="OE526" s="313"/>
      <c r="OF526" s="313"/>
      <c r="OG526" s="313"/>
      <c r="OH526" s="313"/>
      <c r="OI526" s="313"/>
      <c r="OJ526" s="313"/>
      <c r="OK526" s="313"/>
      <c r="OL526" s="313"/>
      <c r="OM526" s="313"/>
      <c r="ON526" s="313"/>
      <c r="OO526" s="313"/>
      <c r="OP526" s="313"/>
      <c r="OQ526" s="313"/>
      <c r="OR526" s="313"/>
      <c r="OS526" s="313"/>
      <c r="OT526" s="313"/>
      <c r="OU526" s="313"/>
      <c r="OV526" s="313"/>
      <c r="OW526" s="313"/>
      <c r="OX526" s="313"/>
      <c r="OY526" s="313"/>
      <c r="OZ526" s="313"/>
      <c r="PA526" s="313"/>
      <c r="PB526" s="313"/>
      <c r="PC526" s="313"/>
      <c r="PD526" s="313"/>
      <c r="PE526" s="313"/>
      <c r="PF526" s="313"/>
      <c r="PG526" s="313"/>
      <c r="PH526" s="313"/>
      <c r="PI526" s="313"/>
      <c r="PJ526" s="313"/>
      <c r="PK526" s="313"/>
      <c r="PL526" s="313"/>
      <c r="PM526" s="313"/>
      <c r="PN526" s="313"/>
      <c r="PO526" s="313"/>
      <c r="PP526" s="313"/>
      <c r="PQ526" s="313"/>
      <c r="PR526" s="313"/>
      <c r="PS526" s="313"/>
      <c r="PT526" s="313"/>
      <c r="PU526" s="313"/>
      <c r="PV526" s="313"/>
      <c r="PW526" s="313"/>
      <c r="PX526" s="313"/>
      <c r="PY526" s="313"/>
      <c r="PZ526" s="313"/>
      <c r="QA526" s="313"/>
      <c r="QB526" s="313"/>
      <c r="QC526" s="313"/>
      <c r="QD526" s="313"/>
      <c r="QE526" s="313"/>
      <c r="QF526" s="313"/>
      <c r="QG526" s="313"/>
      <c r="QH526" s="313"/>
      <c r="QI526" s="313"/>
      <c r="QJ526" s="313"/>
      <c r="QK526" s="313"/>
      <c r="QL526" s="313"/>
      <c r="QM526" s="313"/>
      <c r="QN526" s="313"/>
      <c r="QO526" s="313"/>
      <c r="QP526" s="313"/>
      <c r="QQ526" s="313"/>
      <c r="QR526" s="313"/>
      <c r="QS526" s="313"/>
      <c r="QT526" s="313"/>
      <c r="QU526" s="313"/>
      <c r="QV526" s="313"/>
      <c r="QW526" s="313"/>
      <c r="QX526" s="313"/>
      <c r="QY526" s="313"/>
      <c r="QZ526" s="313"/>
      <c r="RA526" s="313"/>
      <c r="RB526" s="313"/>
      <c r="RC526" s="313"/>
      <c r="RD526" s="313"/>
      <c r="RE526" s="313"/>
      <c r="RF526" s="313"/>
      <c r="RG526" s="313"/>
      <c r="RH526" s="313"/>
      <c r="RI526" s="313"/>
      <c r="RJ526" s="313"/>
      <c r="RK526" s="313"/>
      <c r="RL526" s="313"/>
      <c r="RM526" s="313"/>
      <c r="RN526" s="313"/>
      <c r="RO526" s="313"/>
      <c r="RP526" s="313"/>
      <c r="RQ526" s="313"/>
      <c r="RR526" s="313"/>
      <c r="RS526" s="313"/>
      <c r="RT526" s="313"/>
      <c r="RU526" s="313"/>
      <c r="RV526" s="313"/>
      <c r="RW526" s="313"/>
      <c r="RX526" s="313"/>
      <c r="RY526" s="313"/>
      <c r="RZ526" s="313"/>
      <c r="SA526" s="313"/>
      <c r="SB526" s="313"/>
      <c r="SC526" s="313"/>
      <c r="SD526" s="313"/>
      <c r="SE526" s="313"/>
      <c r="SF526" s="313"/>
      <c r="SG526" s="313"/>
      <c r="SH526" s="313"/>
      <c r="SI526" s="313"/>
      <c r="SJ526" s="313"/>
      <c r="SK526" s="313"/>
      <c r="SL526" s="313"/>
      <c r="SM526" s="313"/>
      <c r="SN526" s="313"/>
      <c r="SO526" s="313"/>
      <c r="SP526" s="313"/>
      <c r="SQ526" s="313"/>
      <c r="SR526" s="313"/>
      <c r="SS526" s="313"/>
      <c r="ST526" s="313"/>
      <c r="SU526" s="313"/>
      <c r="SV526" s="313"/>
      <c r="SW526" s="313"/>
      <c r="SX526" s="313"/>
      <c r="SY526" s="313"/>
      <c r="SZ526" s="313"/>
      <c r="TA526" s="313"/>
      <c r="TB526" s="313"/>
      <c r="TC526" s="313"/>
      <c r="TD526" s="313"/>
      <c r="TE526" s="313"/>
      <c r="TF526" s="313"/>
      <c r="TG526" s="313"/>
      <c r="TH526" s="313"/>
      <c r="TI526" s="313"/>
      <c r="TJ526" s="313"/>
      <c r="TK526" s="313"/>
      <c r="TL526" s="313"/>
      <c r="TM526" s="313"/>
      <c r="TN526" s="313"/>
      <c r="TO526" s="313"/>
      <c r="TP526" s="313"/>
      <c r="TQ526" s="313"/>
      <c r="TR526" s="313"/>
      <c r="TS526" s="313"/>
      <c r="TT526" s="313"/>
      <c r="TU526" s="313"/>
      <c r="TV526" s="313"/>
      <c r="TW526" s="313"/>
      <c r="TX526" s="313"/>
      <c r="TY526" s="313"/>
      <c r="TZ526" s="313"/>
      <c r="UA526" s="313"/>
      <c r="UB526" s="313"/>
      <c r="UC526" s="313"/>
      <c r="UD526" s="313"/>
      <c r="UE526" s="313"/>
      <c r="UF526" s="313"/>
      <c r="UG526" s="313"/>
      <c r="UH526" s="313"/>
      <c r="UI526" s="313"/>
      <c r="UJ526" s="313"/>
      <c r="UK526" s="313"/>
      <c r="UL526" s="313"/>
      <c r="UM526" s="313"/>
      <c r="UN526" s="313"/>
      <c r="UO526" s="313"/>
      <c r="UP526" s="313"/>
      <c r="UQ526" s="313"/>
      <c r="UR526" s="313"/>
      <c r="US526" s="313"/>
      <c r="UT526" s="313"/>
      <c r="UU526" s="313"/>
      <c r="UV526" s="313"/>
      <c r="UW526" s="313"/>
      <c r="UX526" s="313"/>
      <c r="UY526" s="313"/>
      <c r="UZ526" s="313"/>
      <c r="VA526" s="313"/>
      <c r="VB526" s="313"/>
      <c r="VC526" s="313"/>
      <c r="VD526" s="313"/>
      <c r="VE526" s="313"/>
      <c r="VF526" s="313"/>
      <c r="VG526" s="313"/>
      <c r="VH526" s="313"/>
      <c r="VI526" s="313"/>
      <c r="VJ526" s="313"/>
      <c r="VK526" s="313"/>
      <c r="VL526" s="313"/>
      <c r="VM526" s="313"/>
      <c r="VN526" s="313"/>
      <c r="VO526" s="313"/>
      <c r="VP526" s="313"/>
      <c r="VQ526" s="313"/>
      <c r="VR526" s="313"/>
      <c r="VS526" s="313"/>
      <c r="VT526" s="313"/>
      <c r="VU526" s="313"/>
      <c r="VV526" s="313"/>
      <c r="VW526" s="313"/>
      <c r="VX526" s="313"/>
      <c r="VY526" s="313"/>
      <c r="VZ526" s="313"/>
      <c r="WA526" s="313"/>
      <c r="WB526" s="313"/>
      <c r="WC526" s="313"/>
    </row>
    <row r="527" spans="1:601" s="312" customFormat="1" ht="85.5" customHeight="1">
      <c r="A527" s="1073"/>
      <c r="B527" s="670" t="s">
        <v>1190</v>
      </c>
      <c r="C527" s="669"/>
      <c r="D527" s="764"/>
      <c r="E527" s="647"/>
      <c r="F527" s="766"/>
      <c r="G527" s="766"/>
      <c r="H527" s="766"/>
      <c r="I527" s="315" t="s">
        <v>501</v>
      </c>
      <c r="J527" s="315" t="s">
        <v>393</v>
      </c>
      <c r="K527" s="386" t="s">
        <v>1193</v>
      </c>
      <c r="L527" s="381" t="s">
        <v>35</v>
      </c>
      <c r="M527" s="284">
        <f t="shared" ref="M527:R527" si="51">M528</f>
        <v>0</v>
      </c>
      <c r="N527" s="284">
        <f t="shared" si="51"/>
        <v>0</v>
      </c>
      <c r="O527" s="284">
        <f t="shared" si="51"/>
        <v>0</v>
      </c>
      <c r="P527" s="391">
        <f t="shared" si="51"/>
        <v>0</v>
      </c>
      <c r="Q527" s="392">
        <f t="shared" si="51"/>
        <v>0</v>
      </c>
      <c r="R527" s="392">
        <f t="shared" si="51"/>
        <v>0</v>
      </c>
      <c r="S527" s="528"/>
      <c r="T527" s="311"/>
      <c r="U527" s="311"/>
      <c r="V527" s="311"/>
      <c r="W527" s="311"/>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c r="AS527" s="311"/>
      <c r="AT527" s="311"/>
      <c r="AU527" s="311"/>
      <c r="AV527" s="311"/>
      <c r="AW527" s="311"/>
      <c r="AX527" s="311"/>
      <c r="AY527" s="311"/>
      <c r="AZ527" s="311"/>
    </row>
    <row r="528" spans="1:601" s="311" customFormat="1" ht="15">
      <c r="A528" s="1073"/>
      <c r="B528" s="681"/>
      <c r="C528" s="669"/>
      <c r="D528" s="764"/>
      <c r="E528" s="647"/>
      <c r="F528" s="766"/>
      <c r="G528" s="766"/>
      <c r="H528" s="766"/>
      <c r="I528" s="315" t="s">
        <v>501</v>
      </c>
      <c r="J528" s="315" t="s">
        <v>393</v>
      </c>
      <c r="K528" s="315" t="s">
        <v>1193</v>
      </c>
      <c r="L528" s="309" t="s">
        <v>642</v>
      </c>
      <c r="M528" s="288"/>
      <c r="N528" s="288"/>
      <c r="O528" s="288"/>
      <c r="P528" s="289"/>
      <c r="Q528" s="290"/>
      <c r="R528" s="290"/>
      <c r="S528" s="528">
        <v>3</v>
      </c>
      <c r="BA528" s="313"/>
      <c r="BB528" s="313"/>
      <c r="BC528" s="313"/>
      <c r="BD528" s="313"/>
      <c r="BE528" s="313"/>
      <c r="BF528" s="313"/>
      <c r="BG528" s="313"/>
      <c r="BH528" s="313"/>
      <c r="BI528" s="313"/>
      <c r="BJ528" s="313"/>
      <c r="BK528" s="313"/>
      <c r="BL528" s="313"/>
      <c r="BM528" s="313"/>
      <c r="BN528" s="313"/>
      <c r="BO528" s="313"/>
      <c r="BP528" s="313"/>
      <c r="BQ528" s="313"/>
      <c r="BR528" s="313"/>
      <c r="BS528" s="313"/>
      <c r="BT528" s="313"/>
      <c r="BU528" s="313"/>
      <c r="BV528" s="313"/>
      <c r="BW528" s="313"/>
      <c r="BX528" s="313"/>
      <c r="BY528" s="313"/>
      <c r="BZ528" s="313"/>
      <c r="CA528" s="313"/>
      <c r="CB528" s="313"/>
      <c r="CC528" s="313"/>
      <c r="CD528" s="313"/>
      <c r="CE528" s="313"/>
      <c r="CF528" s="313"/>
      <c r="CG528" s="313"/>
      <c r="CH528" s="313"/>
      <c r="CI528" s="313"/>
      <c r="CJ528" s="313"/>
      <c r="CK528" s="313"/>
      <c r="CL528" s="313"/>
      <c r="CM528" s="313"/>
      <c r="CN528" s="313"/>
      <c r="CO528" s="313"/>
      <c r="CP528" s="313"/>
      <c r="CQ528" s="313"/>
      <c r="CR528" s="313"/>
      <c r="CS528" s="313"/>
      <c r="CT528" s="313"/>
      <c r="CU528" s="313"/>
      <c r="CV528" s="313"/>
      <c r="CW528" s="313"/>
      <c r="CX528" s="313"/>
      <c r="CY528" s="313"/>
      <c r="CZ528" s="313"/>
      <c r="DA528" s="313"/>
      <c r="DB528" s="313"/>
      <c r="DC528" s="313"/>
      <c r="DD528" s="313"/>
      <c r="DE528" s="313"/>
      <c r="DF528" s="313"/>
      <c r="DG528" s="313"/>
      <c r="DH528" s="313"/>
      <c r="DI528" s="313"/>
      <c r="DJ528" s="313"/>
      <c r="DK528" s="313"/>
      <c r="DL528" s="313"/>
      <c r="DM528" s="313"/>
      <c r="DN528" s="313"/>
      <c r="DO528" s="313"/>
      <c r="DP528" s="313"/>
      <c r="DQ528" s="313"/>
      <c r="DR528" s="313"/>
      <c r="DS528" s="313"/>
      <c r="DT528" s="313"/>
      <c r="DU528" s="313"/>
      <c r="DV528" s="313"/>
      <c r="DW528" s="313"/>
      <c r="DX528" s="313"/>
      <c r="DY528" s="313"/>
      <c r="DZ528" s="313"/>
      <c r="EA528" s="313"/>
      <c r="EB528" s="313"/>
      <c r="EC528" s="313"/>
      <c r="ED528" s="313"/>
      <c r="EE528" s="313"/>
      <c r="EF528" s="313"/>
      <c r="EG528" s="313"/>
      <c r="EH528" s="313"/>
      <c r="EI528" s="313"/>
      <c r="EJ528" s="313"/>
      <c r="EK528" s="313"/>
      <c r="EL528" s="313"/>
      <c r="EM528" s="313"/>
      <c r="EN528" s="313"/>
      <c r="EO528" s="313"/>
      <c r="EP528" s="313"/>
      <c r="EQ528" s="313"/>
      <c r="ER528" s="313"/>
      <c r="ES528" s="313"/>
      <c r="ET528" s="313"/>
      <c r="EU528" s="313"/>
      <c r="EV528" s="313"/>
      <c r="EW528" s="313"/>
      <c r="EX528" s="313"/>
      <c r="EY528" s="313"/>
      <c r="EZ528" s="313"/>
      <c r="FA528" s="313"/>
      <c r="FB528" s="313"/>
      <c r="FC528" s="313"/>
      <c r="FD528" s="313"/>
      <c r="FE528" s="313"/>
      <c r="FF528" s="313"/>
      <c r="FG528" s="313"/>
      <c r="FH528" s="313"/>
      <c r="FI528" s="313"/>
      <c r="FJ528" s="313"/>
      <c r="FK528" s="313"/>
      <c r="FL528" s="313"/>
      <c r="FM528" s="313"/>
      <c r="FN528" s="313"/>
      <c r="FO528" s="313"/>
      <c r="FP528" s="313"/>
      <c r="FQ528" s="313"/>
      <c r="FR528" s="313"/>
      <c r="FS528" s="313"/>
      <c r="FT528" s="313"/>
      <c r="FU528" s="313"/>
      <c r="FV528" s="313"/>
      <c r="FW528" s="313"/>
      <c r="FX528" s="313"/>
      <c r="FY528" s="313"/>
      <c r="FZ528" s="313"/>
      <c r="GA528" s="313"/>
      <c r="GB528" s="313"/>
      <c r="GC528" s="313"/>
      <c r="GD528" s="313"/>
      <c r="GE528" s="313"/>
      <c r="GF528" s="313"/>
      <c r="GG528" s="313"/>
      <c r="GH528" s="313"/>
      <c r="GI528" s="313"/>
      <c r="GJ528" s="313"/>
      <c r="GK528" s="313"/>
      <c r="GL528" s="313"/>
      <c r="GM528" s="313"/>
      <c r="GN528" s="313"/>
      <c r="GO528" s="313"/>
      <c r="GP528" s="313"/>
      <c r="GQ528" s="313"/>
      <c r="GR528" s="313"/>
      <c r="GS528" s="313"/>
      <c r="GT528" s="313"/>
      <c r="GU528" s="313"/>
      <c r="GV528" s="313"/>
      <c r="GW528" s="313"/>
      <c r="GX528" s="313"/>
      <c r="GY528" s="313"/>
      <c r="GZ528" s="313"/>
      <c r="HA528" s="313"/>
      <c r="HB528" s="313"/>
      <c r="HC528" s="313"/>
      <c r="HD528" s="313"/>
      <c r="HE528" s="313"/>
      <c r="HF528" s="313"/>
      <c r="HG528" s="313"/>
      <c r="HH528" s="313"/>
      <c r="HI528" s="313"/>
      <c r="HJ528" s="313"/>
      <c r="HK528" s="313"/>
      <c r="HL528" s="313"/>
      <c r="HM528" s="313"/>
      <c r="HN528" s="313"/>
      <c r="HO528" s="313"/>
      <c r="HP528" s="313"/>
      <c r="HQ528" s="313"/>
      <c r="HR528" s="313"/>
      <c r="HS528" s="313"/>
      <c r="HT528" s="313"/>
      <c r="HU528" s="313"/>
      <c r="HV528" s="313"/>
      <c r="HW528" s="313"/>
      <c r="HX528" s="313"/>
      <c r="HY528" s="313"/>
      <c r="HZ528" s="313"/>
      <c r="IA528" s="313"/>
      <c r="IB528" s="313"/>
      <c r="IC528" s="313"/>
      <c r="ID528" s="313"/>
      <c r="IE528" s="313"/>
      <c r="IF528" s="313"/>
      <c r="IG528" s="313"/>
      <c r="IH528" s="313"/>
      <c r="II528" s="313"/>
      <c r="IJ528" s="313"/>
      <c r="IK528" s="313"/>
      <c r="IL528" s="313"/>
      <c r="IM528" s="313"/>
      <c r="IN528" s="313"/>
      <c r="IO528" s="313"/>
      <c r="IP528" s="313"/>
      <c r="IQ528" s="313"/>
      <c r="IR528" s="313"/>
      <c r="IS528" s="313"/>
      <c r="IT528" s="313"/>
      <c r="IU528" s="313"/>
      <c r="IV528" s="313"/>
      <c r="IW528" s="313"/>
      <c r="IX528" s="313"/>
      <c r="IY528" s="313"/>
      <c r="IZ528" s="313"/>
      <c r="JA528" s="313"/>
      <c r="JB528" s="313"/>
      <c r="JC528" s="313"/>
      <c r="JD528" s="313"/>
      <c r="JE528" s="313"/>
      <c r="JF528" s="313"/>
      <c r="JG528" s="313"/>
      <c r="JH528" s="313"/>
      <c r="JI528" s="313"/>
      <c r="JJ528" s="313"/>
      <c r="JK528" s="313"/>
      <c r="JL528" s="313"/>
      <c r="JM528" s="313"/>
      <c r="JN528" s="313"/>
      <c r="JO528" s="313"/>
      <c r="JP528" s="313"/>
      <c r="JQ528" s="313"/>
      <c r="JR528" s="313"/>
      <c r="JS528" s="313"/>
      <c r="JT528" s="313"/>
      <c r="JU528" s="313"/>
      <c r="JV528" s="313"/>
      <c r="JW528" s="313"/>
      <c r="JX528" s="313"/>
      <c r="JY528" s="313"/>
      <c r="JZ528" s="313"/>
      <c r="KA528" s="313"/>
      <c r="KB528" s="313"/>
      <c r="KC528" s="313"/>
      <c r="KD528" s="313"/>
      <c r="KE528" s="313"/>
      <c r="KF528" s="313"/>
      <c r="KG528" s="313"/>
      <c r="KH528" s="313"/>
      <c r="KI528" s="313"/>
      <c r="KJ528" s="313"/>
      <c r="KK528" s="313"/>
      <c r="KL528" s="313"/>
      <c r="KM528" s="313"/>
      <c r="KN528" s="313"/>
      <c r="KO528" s="313"/>
      <c r="KP528" s="313"/>
      <c r="KQ528" s="313"/>
      <c r="KR528" s="313"/>
      <c r="KS528" s="313"/>
      <c r="KT528" s="313"/>
      <c r="KU528" s="313"/>
      <c r="KV528" s="313"/>
      <c r="KW528" s="313"/>
      <c r="KX528" s="313"/>
      <c r="KY528" s="313"/>
      <c r="KZ528" s="313"/>
      <c r="LA528" s="313"/>
      <c r="LB528" s="313"/>
      <c r="LC528" s="313"/>
      <c r="LD528" s="313"/>
      <c r="LE528" s="313"/>
      <c r="LF528" s="313"/>
      <c r="LG528" s="313"/>
      <c r="LH528" s="313"/>
      <c r="LI528" s="313"/>
      <c r="LJ528" s="313"/>
      <c r="LK528" s="313"/>
      <c r="LL528" s="313"/>
      <c r="LM528" s="313"/>
      <c r="LN528" s="313"/>
      <c r="LO528" s="313"/>
      <c r="LP528" s="313"/>
      <c r="LQ528" s="313"/>
      <c r="LR528" s="313"/>
      <c r="LS528" s="313"/>
      <c r="LT528" s="313"/>
      <c r="LU528" s="313"/>
      <c r="LV528" s="313"/>
      <c r="LW528" s="313"/>
      <c r="LX528" s="313"/>
      <c r="LY528" s="313"/>
      <c r="LZ528" s="313"/>
      <c r="MA528" s="313"/>
      <c r="MB528" s="313"/>
      <c r="MC528" s="313"/>
      <c r="MD528" s="313"/>
      <c r="ME528" s="313"/>
      <c r="MF528" s="313"/>
      <c r="MG528" s="313"/>
      <c r="MH528" s="313"/>
      <c r="MI528" s="313"/>
      <c r="MJ528" s="313"/>
      <c r="MK528" s="313"/>
      <c r="ML528" s="313"/>
      <c r="MM528" s="313"/>
      <c r="MN528" s="313"/>
      <c r="MO528" s="313"/>
      <c r="MP528" s="313"/>
      <c r="MQ528" s="313"/>
      <c r="MR528" s="313"/>
      <c r="MS528" s="313"/>
      <c r="MT528" s="313"/>
      <c r="MU528" s="313"/>
      <c r="MV528" s="313"/>
      <c r="MW528" s="313"/>
      <c r="MX528" s="313"/>
      <c r="MY528" s="313"/>
      <c r="MZ528" s="313"/>
      <c r="NA528" s="313"/>
      <c r="NB528" s="313"/>
      <c r="NC528" s="313"/>
      <c r="ND528" s="313"/>
      <c r="NE528" s="313"/>
      <c r="NF528" s="313"/>
      <c r="NG528" s="313"/>
      <c r="NH528" s="313"/>
      <c r="NI528" s="313"/>
      <c r="NJ528" s="313"/>
      <c r="NK528" s="313"/>
      <c r="NL528" s="313"/>
      <c r="NM528" s="313"/>
      <c r="NN528" s="313"/>
      <c r="NO528" s="313"/>
      <c r="NP528" s="313"/>
      <c r="NQ528" s="313"/>
      <c r="NR528" s="313"/>
      <c r="NS528" s="313"/>
      <c r="NT528" s="313"/>
      <c r="NU528" s="313"/>
      <c r="NV528" s="313"/>
      <c r="NW528" s="313"/>
      <c r="NX528" s="313"/>
      <c r="NY528" s="313"/>
      <c r="NZ528" s="313"/>
      <c r="OA528" s="313"/>
      <c r="OB528" s="313"/>
      <c r="OC528" s="313"/>
      <c r="OD528" s="313"/>
      <c r="OE528" s="313"/>
      <c r="OF528" s="313"/>
      <c r="OG528" s="313"/>
      <c r="OH528" s="313"/>
      <c r="OI528" s="313"/>
      <c r="OJ528" s="313"/>
      <c r="OK528" s="313"/>
      <c r="OL528" s="313"/>
      <c r="OM528" s="313"/>
      <c r="ON528" s="313"/>
      <c r="OO528" s="313"/>
      <c r="OP528" s="313"/>
      <c r="OQ528" s="313"/>
      <c r="OR528" s="313"/>
      <c r="OS528" s="313"/>
      <c r="OT528" s="313"/>
      <c r="OU528" s="313"/>
      <c r="OV528" s="313"/>
      <c r="OW528" s="313"/>
      <c r="OX528" s="313"/>
      <c r="OY528" s="313"/>
      <c r="OZ528" s="313"/>
      <c r="PA528" s="313"/>
      <c r="PB528" s="313"/>
      <c r="PC528" s="313"/>
      <c r="PD528" s="313"/>
      <c r="PE528" s="313"/>
      <c r="PF528" s="313"/>
      <c r="PG528" s="313"/>
      <c r="PH528" s="313"/>
      <c r="PI528" s="313"/>
      <c r="PJ528" s="313"/>
      <c r="PK528" s="313"/>
      <c r="PL528" s="313"/>
      <c r="PM528" s="313"/>
      <c r="PN528" s="313"/>
      <c r="PO528" s="313"/>
      <c r="PP528" s="313"/>
      <c r="PQ528" s="313"/>
      <c r="PR528" s="313"/>
      <c r="PS528" s="313"/>
      <c r="PT528" s="313"/>
      <c r="PU528" s="313"/>
      <c r="PV528" s="313"/>
      <c r="PW528" s="313"/>
      <c r="PX528" s="313"/>
      <c r="PY528" s="313"/>
      <c r="PZ528" s="313"/>
      <c r="QA528" s="313"/>
      <c r="QB528" s="313"/>
      <c r="QC528" s="313"/>
      <c r="QD528" s="313"/>
      <c r="QE528" s="313"/>
      <c r="QF528" s="313"/>
      <c r="QG528" s="313"/>
      <c r="QH528" s="313"/>
      <c r="QI528" s="313"/>
      <c r="QJ528" s="313"/>
      <c r="QK528" s="313"/>
      <c r="QL528" s="313"/>
      <c r="QM528" s="313"/>
      <c r="QN528" s="313"/>
      <c r="QO528" s="313"/>
      <c r="QP528" s="313"/>
      <c r="QQ528" s="313"/>
      <c r="QR528" s="313"/>
      <c r="QS528" s="313"/>
      <c r="QT528" s="313"/>
      <c r="QU528" s="313"/>
      <c r="QV528" s="313"/>
      <c r="QW528" s="313"/>
      <c r="QX528" s="313"/>
      <c r="QY528" s="313"/>
      <c r="QZ528" s="313"/>
      <c r="RA528" s="313"/>
      <c r="RB528" s="313"/>
      <c r="RC528" s="313"/>
      <c r="RD528" s="313"/>
      <c r="RE528" s="313"/>
      <c r="RF528" s="313"/>
      <c r="RG528" s="313"/>
      <c r="RH528" s="313"/>
      <c r="RI528" s="313"/>
      <c r="RJ528" s="313"/>
      <c r="RK528" s="313"/>
      <c r="RL528" s="313"/>
      <c r="RM528" s="313"/>
      <c r="RN528" s="313"/>
      <c r="RO528" s="313"/>
      <c r="RP528" s="313"/>
      <c r="RQ528" s="313"/>
      <c r="RR528" s="313"/>
      <c r="RS528" s="313"/>
      <c r="RT528" s="313"/>
      <c r="RU528" s="313"/>
      <c r="RV528" s="313"/>
      <c r="RW528" s="313"/>
      <c r="RX528" s="313"/>
      <c r="RY528" s="313"/>
      <c r="RZ528" s="313"/>
      <c r="SA528" s="313"/>
      <c r="SB528" s="313"/>
      <c r="SC528" s="313"/>
      <c r="SD528" s="313"/>
      <c r="SE528" s="313"/>
      <c r="SF528" s="313"/>
      <c r="SG528" s="313"/>
      <c r="SH528" s="313"/>
      <c r="SI528" s="313"/>
      <c r="SJ528" s="313"/>
      <c r="SK528" s="313"/>
      <c r="SL528" s="313"/>
      <c r="SM528" s="313"/>
      <c r="SN528" s="313"/>
      <c r="SO528" s="313"/>
      <c r="SP528" s="313"/>
      <c r="SQ528" s="313"/>
      <c r="SR528" s="313"/>
      <c r="SS528" s="313"/>
      <c r="ST528" s="313"/>
      <c r="SU528" s="313"/>
      <c r="SV528" s="313"/>
      <c r="SW528" s="313"/>
      <c r="SX528" s="313"/>
      <c r="SY528" s="313"/>
      <c r="SZ528" s="313"/>
      <c r="TA528" s="313"/>
      <c r="TB528" s="313"/>
      <c r="TC528" s="313"/>
      <c r="TD528" s="313"/>
      <c r="TE528" s="313"/>
      <c r="TF528" s="313"/>
      <c r="TG528" s="313"/>
      <c r="TH528" s="313"/>
      <c r="TI528" s="313"/>
      <c r="TJ528" s="313"/>
      <c r="TK528" s="313"/>
      <c r="TL528" s="313"/>
      <c r="TM528" s="313"/>
      <c r="TN528" s="313"/>
      <c r="TO528" s="313"/>
      <c r="TP528" s="313"/>
      <c r="TQ528" s="313"/>
      <c r="TR528" s="313"/>
      <c r="TS528" s="313"/>
      <c r="TT528" s="313"/>
      <c r="TU528" s="313"/>
      <c r="TV528" s="313"/>
      <c r="TW528" s="313"/>
      <c r="TX528" s="313"/>
      <c r="TY528" s="313"/>
      <c r="TZ528" s="313"/>
      <c r="UA528" s="313"/>
      <c r="UB528" s="313"/>
      <c r="UC528" s="313"/>
      <c r="UD528" s="313"/>
      <c r="UE528" s="313"/>
      <c r="UF528" s="313"/>
      <c r="UG528" s="313"/>
      <c r="UH528" s="313"/>
      <c r="UI528" s="313"/>
      <c r="UJ528" s="313"/>
      <c r="UK528" s="313"/>
      <c r="UL528" s="313"/>
      <c r="UM528" s="313"/>
      <c r="UN528" s="313"/>
      <c r="UO528" s="313"/>
      <c r="UP528" s="313"/>
      <c r="UQ528" s="313"/>
      <c r="UR528" s="313"/>
      <c r="US528" s="313"/>
      <c r="UT528" s="313"/>
      <c r="UU528" s="313"/>
      <c r="UV528" s="313"/>
      <c r="UW528" s="313"/>
      <c r="UX528" s="313"/>
      <c r="UY528" s="313"/>
      <c r="UZ528" s="313"/>
      <c r="VA528" s="313"/>
      <c r="VB528" s="313"/>
      <c r="VC528" s="313"/>
      <c r="VD528" s="313"/>
      <c r="VE528" s="313"/>
      <c r="VF528" s="313"/>
      <c r="VG528" s="313"/>
      <c r="VH528" s="313"/>
      <c r="VI528" s="313"/>
      <c r="VJ528" s="313"/>
      <c r="VK528" s="313"/>
      <c r="VL528" s="313"/>
      <c r="VM528" s="313"/>
      <c r="VN528" s="313"/>
      <c r="VO528" s="313"/>
      <c r="VP528" s="313"/>
      <c r="VQ528" s="313"/>
      <c r="VR528" s="313"/>
      <c r="VS528" s="313"/>
      <c r="VT528" s="313"/>
      <c r="VU528" s="313"/>
      <c r="VV528" s="313"/>
      <c r="VW528" s="313"/>
      <c r="VX528" s="313"/>
      <c r="VY528" s="313"/>
      <c r="VZ528" s="313"/>
      <c r="WA528" s="313"/>
      <c r="WB528" s="313"/>
      <c r="WC528" s="313"/>
    </row>
    <row r="529" spans="1:601" s="314" customFormat="1" ht="54" customHeight="1">
      <c r="A529" s="1073"/>
      <c r="B529" s="680" t="s">
        <v>1190</v>
      </c>
      <c r="C529" s="669"/>
      <c r="D529" s="765"/>
      <c r="E529" s="647"/>
      <c r="F529" s="766"/>
      <c r="G529" s="766"/>
      <c r="H529" s="766"/>
      <c r="I529" s="386" t="s">
        <v>501</v>
      </c>
      <c r="J529" s="386" t="s">
        <v>393</v>
      </c>
      <c r="K529" s="386" t="s">
        <v>1193</v>
      </c>
      <c r="L529" s="381" t="s">
        <v>35</v>
      </c>
      <c r="M529" s="284">
        <f t="shared" ref="M529:R529" si="52">M530</f>
        <v>0</v>
      </c>
      <c r="N529" s="284">
        <f t="shared" si="52"/>
        <v>0</v>
      </c>
      <c r="O529" s="284">
        <f t="shared" si="52"/>
        <v>0</v>
      </c>
      <c r="P529" s="391">
        <f t="shared" si="52"/>
        <v>0</v>
      </c>
      <c r="Q529" s="392">
        <f t="shared" si="52"/>
        <v>0</v>
      </c>
      <c r="R529" s="392">
        <f t="shared" si="52"/>
        <v>0</v>
      </c>
      <c r="S529" s="528"/>
      <c r="T529" s="311"/>
      <c r="U529" s="311"/>
      <c r="V529" s="311"/>
      <c r="W529" s="311"/>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c r="AS529" s="311"/>
      <c r="AT529" s="311"/>
      <c r="AU529" s="311"/>
      <c r="AV529" s="311"/>
      <c r="AW529" s="311"/>
      <c r="AX529" s="311"/>
      <c r="AY529" s="311"/>
      <c r="AZ529" s="311"/>
    </row>
    <row r="530" spans="1:601" s="311" customFormat="1" ht="15">
      <c r="A530" s="1073"/>
      <c r="B530" s="681"/>
      <c r="C530" s="651"/>
      <c r="D530" s="709"/>
      <c r="E530" s="656"/>
      <c r="F530" s="767"/>
      <c r="G530" s="767"/>
      <c r="H530" s="767"/>
      <c r="I530" s="315" t="s">
        <v>501</v>
      </c>
      <c r="J530" s="315" t="s">
        <v>393</v>
      </c>
      <c r="K530" s="315" t="s">
        <v>1193</v>
      </c>
      <c r="L530" s="309" t="s">
        <v>642</v>
      </c>
      <c r="M530" s="288"/>
      <c r="N530" s="288"/>
      <c r="O530" s="288"/>
      <c r="P530" s="289"/>
      <c r="Q530" s="290"/>
      <c r="R530" s="290"/>
      <c r="S530" s="528">
        <v>3</v>
      </c>
      <c r="BA530" s="313"/>
      <c r="BB530" s="313"/>
      <c r="BC530" s="313"/>
      <c r="BD530" s="313"/>
      <c r="BE530" s="313"/>
      <c r="BF530" s="313"/>
      <c r="BG530" s="313"/>
      <c r="BH530" s="313"/>
      <c r="BI530" s="313"/>
      <c r="BJ530" s="313"/>
      <c r="BK530" s="313"/>
      <c r="BL530" s="313"/>
      <c r="BM530" s="313"/>
      <c r="BN530" s="313"/>
      <c r="BO530" s="313"/>
      <c r="BP530" s="313"/>
      <c r="BQ530" s="313"/>
      <c r="BR530" s="313"/>
      <c r="BS530" s="313"/>
      <c r="BT530" s="313"/>
      <c r="BU530" s="313"/>
      <c r="BV530" s="313"/>
      <c r="BW530" s="313"/>
      <c r="BX530" s="313"/>
      <c r="BY530" s="313"/>
      <c r="BZ530" s="313"/>
      <c r="CA530" s="313"/>
      <c r="CB530" s="313"/>
      <c r="CC530" s="313"/>
      <c r="CD530" s="313"/>
      <c r="CE530" s="313"/>
      <c r="CF530" s="313"/>
      <c r="CG530" s="313"/>
      <c r="CH530" s="313"/>
      <c r="CI530" s="313"/>
      <c r="CJ530" s="313"/>
      <c r="CK530" s="313"/>
      <c r="CL530" s="313"/>
      <c r="CM530" s="313"/>
      <c r="CN530" s="313"/>
      <c r="CO530" s="313"/>
      <c r="CP530" s="313"/>
      <c r="CQ530" s="313"/>
      <c r="CR530" s="313"/>
      <c r="CS530" s="313"/>
      <c r="CT530" s="313"/>
      <c r="CU530" s="313"/>
      <c r="CV530" s="313"/>
      <c r="CW530" s="313"/>
      <c r="CX530" s="313"/>
      <c r="CY530" s="313"/>
      <c r="CZ530" s="313"/>
      <c r="DA530" s="313"/>
      <c r="DB530" s="313"/>
      <c r="DC530" s="313"/>
      <c r="DD530" s="313"/>
      <c r="DE530" s="313"/>
      <c r="DF530" s="313"/>
      <c r="DG530" s="313"/>
      <c r="DH530" s="313"/>
      <c r="DI530" s="313"/>
      <c r="DJ530" s="313"/>
      <c r="DK530" s="313"/>
      <c r="DL530" s="313"/>
      <c r="DM530" s="313"/>
      <c r="DN530" s="313"/>
      <c r="DO530" s="313"/>
      <c r="DP530" s="313"/>
      <c r="DQ530" s="313"/>
      <c r="DR530" s="313"/>
      <c r="DS530" s="313"/>
      <c r="DT530" s="313"/>
      <c r="DU530" s="313"/>
      <c r="DV530" s="313"/>
      <c r="DW530" s="313"/>
      <c r="DX530" s="313"/>
      <c r="DY530" s="313"/>
      <c r="DZ530" s="313"/>
      <c r="EA530" s="313"/>
      <c r="EB530" s="313"/>
      <c r="EC530" s="313"/>
      <c r="ED530" s="313"/>
      <c r="EE530" s="313"/>
      <c r="EF530" s="313"/>
      <c r="EG530" s="313"/>
      <c r="EH530" s="313"/>
      <c r="EI530" s="313"/>
      <c r="EJ530" s="313"/>
      <c r="EK530" s="313"/>
      <c r="EL530" s="313"/>
      <c r="EM530" s="313"/>
      <c r="EN530" s="313"/>
      <c r="EO530" s="313"/>
      <c r="EP530" s="313"/>
      <c r="EQ530" s="313"/>
      <c r="ER530" s="313"/>
      <c r="ES530" s="313"/>
      <c r="ET530" s="313"/>
      <c r="EU530" s="313"/>
      <c r="EV530" s="313"/>
      <c r="EW530" s="313"/>
      <c r="EX530" s="313"/>
      <c r="EY530" s="313"/>
      <c r="EZ530" s="313"/>
      <c r="FA530" s="313"/>
      <c r="FB530" s="313"/>
      <c r="FC530" s="313"/>
      <c r="FD530" s="313"/>
      <c r="FE530" s="313"/>
      <c r="FF530" s="313"/>
      <c r="FG530" s="313"/>
      <c r="FH530" s="313"/>
      <c r="FI530" s="313"/>
      <c r="FJ530" s="313"/>
      <c r="FK530" s="313"/>
      <c r="FL530" s="313"/>
      <c r="FM530" s="313"/>
      <c r="FN530" s="313"/>
      <c r="FO530" s="313"/>
      <c r="FP530" s="313"/>
      <c r="FQ530" s="313"/>
      <c r="FR530" s="313"/>
      <c r="FS530" s="313"/>
      <c r="FT530" s="313"/>
      <c r="FU530" s="313"/>
      <c r="FV530" s="313"/>
      <c r="FW530" s="313"/>
      <c r="FX530" s="313"/>
      <c r="FY530" s="313"/>
      <c r="FZ530" s="313"/>
      <c r="GA530" s="313"/>
      <c r="GB530" s="313"/>
      <c r="GC530" s="313"/>
      <c r="GD530" s="313"/>
      <c r="GE530" s="313"/>
      <c r="GF530" s="313"/>
      <c r="GG530" s="313"/>
      <c r="GH530" s="313"/>
      <c r="GI530" s="313"/>
      <c r="GJ530" s="313"/>
      <c r="GK530" s="313"/>
      <c r="GL530" s="313"/>
      <c r="GM530" s="313"/>
      <c r="GN530" s="313"/>
      <c r="GO530" s="313"/>
      <c r="GP530" s="313"/>
      <c r="GQ530" s="313"/>
      <c r="GR530" s="313"/>
      <c r="GS530" s="313"/>
      <c r="GT530" s="313"/>
      <c r="GU530" s="313"/>
      <c r="GV530" s="313"/>
      <c r="GW530" s="313"/>
      <c r="GX530" s="313"/>
      <c r="GY530" s="313"/>
      <c r="GZ530" s="313"/>
      <c r="HA530" s="313"/>
      <c r="HB530" s="313"/>
      <c r="HC530" s="313"/>
      <c r="HD530" s="313"/>
      <c r="HE530" s="313"/>
      <c r="HF530" s="313"/>
      <c r="HG530" s="313"/>
      <c r="HH530" s="313"/>
      <c r="HI530" s="313"/>
      <c r="HJ530" s="313"/>
      <c r="HK530" s="313"/>
      <c r="HL530" s="313"/>
      <c r="HM530" s="313"/>
      <c r="HN530" s="313"/>
      <c r="HO530" s="313"/>
      <c r="HP530" s="313"/>
      <c r="HQ530" s="313"/>
      <c r="HR530" s="313"/>
      <c r="HS530" s="313"/>
      <c r="HT530" s="313"/>
      <c r="HU530" s="313"/>
      <c r="HV530" s="313"/>
      <c r="HW530" s="313"/>
      <c r="HX530" s="313"/>
      <c r="HY530" s="313"/>
      <c r="HZ530" s="313"/>
      <c r="IA530" s="313"/>
      <c r="IB530" s="313"/>
      <c r="IC530" s="313"/>
      <c r="ID530" s="313"/>
      <c r="IE530" s="313"/>
      <c r="IF530" s="313"/>
      <c r="IG530" s="313"/>
      <c r="IH530" s="313"/>
      <c r="II530" s="313"/>
      <c r="IJ530" s="313"/>
      <c r="IK530" s="313"/>
      <c r="IL530" s="313"/>
      <c r="IM530" s="313"/>
      <c r="IN530" s="313"/>
      <c r="IO530" s="313"/>
      <c r="IP530" s="313"/>
      <c r="IQ530" s="313"/>
      <c r="IR530" s="313"/>
      <c r="IS530" s="313"/>
      <c r="IT530" s="313"/>
      <c r="IU530" s="313"/>
      <c r="IV530" s="313"/>
      <c r="IW530" s="313"/>
      <c r="IX530" s="313"/>
      <c r="IY530" s="313"/>
      <c r="IZ530" s="313"/>
      <c r="JA530" s="313"/>
      <c r="JB530" s="313"/>
      <c r="JC530" s="313"/>
      <c r="JD530" s="313"/>
      <c r="JE530" s="313"/>
      <c r="JF530" s="313"/>
      <c r="JG530" s="313"/>
      <c r="JH530" s="313"/>
      <c r="JI530" s="313"/>
      <c r="JJ530" s="313"/>
      <c r="JK530" s="313"/>
      <c r="JL530" s="313"/>
      <c r="JM530" s="313"/>
      <c r="JN530" s="313"/>
      <c r="JO530" s="313"/>
      <c r="JP530" s="313"/>
      <c r="JQ530" s="313"/>
      <c r="JR530" s="313"/>
      <c r="JS530" s="313"/>
      <c r="JT530" s="313"/>
      <c r="JU530" s="313"/>
      <c r="JV530" s="313"/>
      <c r="JW530" s="313"/>
      <c r="JX530" s="313"/>
      <c r="JY530" s="313"/>
      <c r="JZ530" s="313"/>
      <c r="KA530" s="313"/>
      <c r="KB530" s="313"/>
      <c r="KC530" s="313"/>
      <c r="KD530" s="313"/>
      <c r="KE530" s="313"/>
      <c r="KF530" s="313"/>
      <c r="KG530" s="313"/>
      <c r="KH530" s="313"/>
      <c r="KI530" s="313"/>
      <c r="KJ530" s="313"/>
      <c r="KK530" s="313"/>
      <c r="KL530" s="313"/>
      <c r="KM530" s="313"/>
      <c r="KN530" s="313"/>
      <c r="KO530" s="313"/>
      <c r="KP530" s="313"/>
      <c r="KQ530" s="313"/>
      <c r="KR530" s="313"/>
      <c r="KS530" s="313"/>
      <c r="KT530" s="313"/>
      <c r="KU530" s="313"/>
      <c r="KV530" s="313"/>
      <c r="KW530" s="313"/>
      <c r="KX530" s="313"/>
      <c r="KY530" s="313"/>
      <c r="KZ530" s="313"/>
      <c r="LA530" s="313"/>
      <c r="LB530" s="313"/>
      <c r="LC530" s="313"/>
      <c r="LD530" s="313"/>
      <c r="LE530" s="313"/>
      <c r="LF530" s="313"/>
      <c r="LG530" s="313"/>
      <c r="LH530" s="313"/>
      <c r="LI530" s="313"/>
      <c r="LJ530" s="313"/>
      <c r="LK530" s="313"/>
      <c r="LL530" s="313"/>
      <c r="LM530" s="313"/>
      <c r="LN530" s="313"/>
      <c r="LO530" s="313"/>
      <c r="LP530" s="313"/>
      <c r="LQ530" s="313"/>
      <c r="LR530" s="313"/>
      <c r="LS530" s="313"/>
      <c r="LT530" s="313"/>
      <c r="LU530" s="313"/>
      <c r="LV530" s="313"/>
      <c r="LW530" s="313"/>
      <c r="LX530" s="313"/>
      <c r="LY530" s="313"/>
      <c r="LZ530" s="313"/>
      <c r="MA530" s="313"/>
      <c r="MB530" s="313"/>
      <c r="MC530" s="313"/>
      <c r="MD530" s="313"/>
      <c r="ME530" s="313"/>
      <c r="MF530" s="313"/>
      <c r="MG530" s="313"/>
      <c r="MH530" s="313"/>
      <c r="MI530" s="313"/>
      <c r="MJ530" s="313"/>
      <c r="MK530" s="313"/>
      <c r="ML530" s="313"/>
      <c r="MM530" s="313"/>
      <c r="MN530" s="313"/>
      <c r="MO530" s="313"/>
      <c r="MP530" s="313"/>
      <c r="MQ530" s="313"/>
      <c r="MR530" s="313"/>
      <c r="MS530" s="313"/>
      <c r="MT530" s="313"/>
      <c r="MU530" s="313"/>
      <c r="MV530" s="313"/>
      <c r="MW530" s="313"/>
      <c r="MX530" s="313"/>
      <c r="MY530" s="313"/>
      <c r="MZ530" s="313"/>
      <c r="NA530" s="313"/>
      <c r="NB530" s="313"/>
      <c r="NC530" s="313"/>
      <c r="ND530" s="313"/>
      <c r="NE530" s="313"/>
      <c r="NF530" s="313"/>
      <c r="NG530" s="313"/>
      <c r="NH530" s="313"/>
      <c r="NI530" s="313"/>
      <c r="NJ530" s="313"/>
      <c r="NK530" s="313"/>
      <c r="NL530" s="313"/>
      <c r="NM530" s="313"/>
      <c r="NN530" s="313"/>
      <c r="NO530" s="313"/>
      <c r="NP530" s="313"/>
      <c r="NQ530" s="313"/>
      <c r="NR530" s="313"/>
      <c r="NS530" s="313"/>
      <c r="NT530" s="313"/>
      <c r="NU530" s="313"/>
      <c r="NV530" s="313"/>
      <c r="NW530" s="313"/>
      <c r="NX530" s="313"/>
      <c r="NY530" s="313"/>
      <c r="NZ530" s="313"/>
      <c r="OA530" s="313"/>
      <c r="OB530" s="313"/>
      <c r="OC530" s="313"/>
      <c r="OD530" s="313"/>
      <c r="OE530" s="313"/>
      <c r="OF530" s="313"/>
      <c r="OG530" s="313"/>
      <c r="OH530" s="313"/>
      <c r="OI530" s="313"/>
      <c r="OJ530" s="313"/>
      <c r="OK530" s="313"/>
      <c r="OL530" s="313"/>
      <c r="OM530" s="313"/>
      <c r="ON530" s="313"/>
      <c r="OO530" s="313"/>
      <c r="OP530" s="313"/>
      <c r="OQ530" s="313"/>
      <c r="OR530" s="313"/>
      <c r="OS530" s="313"/>
      <c r="OT530" s="313"/>
      <c r="OU530" s="313"/>
      <c r="OV530" s="313"/>
      <c r="OW530" s="313"/>
      <c r="OX530" s="313"/>
      <c r="OY530" s="313"/>
      <c r="OZ530" s="313"/>
      <c r="PA530" s="313"/>
      <c r="PB530" s="313"/>
      <c r="PC530" s="313"/>
      <c r="PD530" s="313"/>
      <c r="PE530" s="313"/>
      <c r="PF530" s="313"/>
      <c r="PG530" s="313"/>
      <c r="PH530" s="313"/>
      <c r="PI530" s="313"/>
      <c r="PJ530" s="313"/>
      <c r="PK530" s="313"/>
      <c r="PL530" s="313"/>
      <c r="PM530" s="313"/>
      <c r="PN530" s="313"/>
      <c r="PO530" s="313"/>
      <c r="PP530" s="313"/>
      <c r="PQ530" s="313"/>
      <c r="PR530" s="313"/>
      <c r="PS530" s="313"/>
      <c r="PT530" s="313"/>
      <c r="PU530" s="313"/>
      <c r="PV530" s="313"/>
      <c r="PW530" s="313"/>
      <c r="PX530" s="313"/>
      <c r="PY530" s="313"/>
      <c r="PZ530" s="313"/>
      <c r="QA530" s="313"/>
      <c r="QB530" s="313"/>
      <c r="QC530" s="313"/>
      <c r="QD530" s="313"/>
      <c r="QE530" s="313"/>
      <c r="QF530" s="313"/>
      <c r="QG530" s="313"/>
      <c r="QH530" s="313"/>
      <c r="QI530" s="313"/>
      <c r="QJ530" s="313"/>
      <c r="QK530" s="313"/>
      <c r="QL530" s="313"/>
      <c r="QM530" s="313"/>
      <c r="QN530" s="313"/>
      <c r="QO530" s="313"/>
      <c r="QP530" s="313"/>
      <c r="QQ530" s="313"/>
      <c r="QR530" s="313"/>
      <c r="QS530" s="313"/>
      <c r="QT530" s="313"/>
      <c r="QU530" s="313"/>
      <c r="QV530" s="313"/>
      <c r="QW530" s="313"/>
      <c r="QX530" s="313"/>
      <c r="QY530" s="313"/>
      <c r="QZ530" s="313"/>
      <c r="RA530" s="313"/>
      <c r="RB530" s="313"/>
      <c r="RC530" s="313"/>
      <c r="RD530" s="313"/>
      <c r="RE530" s="313"/>
      <c r="RF530" s="313"/>
      <c r="RG530" s="313"/>
      <c r="RH530" s="313"/>
      <c r="RI530" s="313"/>
      <c r="RJ530" s="313"/>
      <c r="RK530" s="313"/>
      <c r="RL530" s="313"/>
      <c r="RM530" s="313"/>
      <c r="RN530" s="313"/>
      <c r="RO530" s="313"/>
      <c r="RP530" s="313"/>
      <c r="RQ530" s="313"/>
      <c r="RR530" s="313"/>
      <c r="RS530" s="313"/>
      <c r="RT530" s="313"/>
      <c r="RU530" s="313"/>
      <c r="RV530" s="313"/>
      <c r="RW530" s="313"/>
      <c r="RX530" s="313"/>
      <c r="RY530" s="313"/>
      <c r="RZ530" s="313"/>
      <c r="SA530" s="313"/>
      <c r="SB530" s="313"/>
      <c r="SC530" s="313"/>
      <c r="SD530" s="313"/>
      <c r="SE530" s="313"/>
      <c r="SF530" s="313"/>
      <c r="SG530" s="313"/>
      <c r="SH530" s="313"/>
      <c r="SI530" s="313"/>
      <c r="SJ530" s="313"/>
      <c r="SK530" s="313"/>
      <c r="SL530" s="313"/>
      <c r="SM530" s="313"/>
      <c r="SN530" s="313"/>
      <c r="SO530" s="313"/>
      <c r="SP530" s="313"/>
      <c r="SQ530" s="313"/>
      <c r="SR530" s="313"/>
      <c r="SS530" s="313"/>
      <c r="ST530" s="313"/>
      <c r="SU530" s="313"/>
      <c r="SV530" s="313"/>
      <c r="SW530" s="313"/>
      <c r="SX530" s="313"/>
      <c r="SY530" s="313"/>
      <c r="SZ530" s="313"/>
      <c r="TA530" s="313"/>
      <c r="TB530" s="313"/>
      <c r="TC530" s="313"/>
      <c r="TD530" s="313"/>
      <c r="TE530" s="313"/>
      <c r="TF530" s="313"/>
      <c r="TG530" s="313"/>
      <c r="TH530" s="313"/>
      <c r="TI530" s="313"/>
      <c r="TJ530" s="313"/>
      <c r="TK530" s="313"/>
      <c r="TL530" s="313"/>
      <c r="TM530" s="313"/>
      <c r="TN530" s="313"/>
      <c r="TO530" s="313"/>
      <c r="TP530" s="313"/>
      <c r="TQ530" s="313"/>
      <c r="TR530" s="313"/>
      <c r="TS530" s="313"/>
      <c r="TT530" s="313"/>
      <c r="TU530" s="313"/>
      <c r="TV530" s="313"/>
      <c r="TW530" s="313"/>
      <c r="TX530" s="313"/>
      <c r="TY530" s="313"/>
      <c r="TZ530" s="313"/>
      <c r="UA530" s="313"/>
      <c r="UB530" s="313"/>
      <c r="UC530" s="313"/>
      <c r="UD530" s="313"/>
      <c r="UE530" s="313"/>
      <c r="UF530" s="313"/>
      <c r="UG530" s="313"/>
      <c r="UH530" s="313"/>
      <c r="UI530" s="313"/>
      <c r="UJ530" s="313"/>
      <c r="UK530" s="313"/>
      <c r="UL530" s="313"/>
      <c r="UM530" s="313"/>
      <c r="UN530" s="313"/>
      <c r="UO530" s="313"/>
      <c r="UP530" s="313"/>
      <c r="UQ530" s="313"/>
      <c r="UR530" s="313"/>
      <c r="US530" s="313"/>
      <c r="UT530" s="313"/>
      <c r="UU530" s="313"/>
      <c r="UV530" s="313"/>
      <c r="UW530" s="313"/>
      <c r="UX530" s="313"/>
      <c r="UY530" s="313"/>
      <c r="UZ530" s="313"/>
      <c r="VA530" s="313"/>
      <c r="VB530" s="313"/>
      <c r="VC530" s="313"/>
      <c r="VD530" s="313"/>
      <c r="VE530" s="313"/>
      <c r="VF530" s="313"/>
      <c r="VG530" s="313"/>
      <c r="VH530" s="313"/>
      <c r="VI530" s="313"/>
      <c r="VJ530" s="313"/>
      <c r="VK530" s="313"/>
      <c r="VL530" s="313"/>
      <c r="VM530" s="313"/>
      <c r="VN530" s="313"/>
      <c r="VO530" s="313"/>
      <c r="VP530" s="313"/>
      <c r="VQ530" s="313"/>
      <c r="VR530" s="313"/>
      <c r="VS530" s="313"/>
      <c r="VT530" s="313"/>
      <c r="VU530" s="313"/>
      <c r="VV530" s="313"/>
      <c r="VW530" s="313"/>
      <c r="VX530" s="313"/>
      <c r="VY530" s="313"/>
      <c r="VZ530" s="313"/>
      <c r="WA530" s="313"/>
      <c r="WB530" s="313"/>
      <c r="WC530" s="313"/>
    </row>
    <row r="531" spans="1:601" s="310" customFormat="1" ht="84" customHeight="1">
      <c r="A531" s="1073"/>
      <c r="B531" s="758" t="s">
        <v>1194</v>
      </c>
      <c r="C531" s="650" t="s">
        <v>1195</v>
      </c>
      <c r="D531" s="652" t="s">
        <v>1059</v>
      </c>
      <c r="E531" s="646" t="s">
        <v>1196</v>
      </c>
      <c r="F531" s="646" t="s">
        <v>60</v>
      </c>
      <c r="G531" s="657">
        <v>43466</v>
      </c>
      <c r="H531" s="646" t="s">
        <v>31</v>
      </c>
      <c r="I531" s="381" t="s">
        <v>501</v>
      </c>
      <c r="J531" s="381" t="s">
        <v>393</v>
      </c>
      <c r="K531" s="417" t="s">
        <v>1197</v>
      </c>
      <c r="L531" s="381" t="s">
        <v>35</v>
      </c>
      <c r="M531" s="284">
        <f t="shared" ref="M531:R531" si="53">M532</f>
        <v>0</v>
      </c>
      <c r="N531" s="284">
        <f t="shared" si="53"/>
        <v>0</v>
      </c>
      <c r="O531" s="284">
        <f t="shared" si="53"/>
        <v>0</v>
      </c>
      <c r="P531" s="391">
        <f>P532</f>
        <v>0</v>
      </c>
      <c r="Q531" s="392">
        <f t="shared" si="53"/>
        <v>3276000</v>
      </c>
      <c r="R531" s="392">
        <f t="shared" si="53"/>
        <v>3276000</v>
      </c>
      <c r="S531" s="535"/>
      <c r="T531" s="285"/>
      <c r="U531" s="285"/>
      <c r="V531" s="285"/>
      <c r="W531" s="285"/>
      <c r="X531" s="285"/>
      <c r="Y531" s="285"/>
      <c r="Z531" s="285"/>
      <c r="AA531" s="285"/>
      <c r="AB531" s="285"/>
      <c r="AC531" s="285"/>
      <c r="AD531" s="285"/>
      <c r="AE531" s="285"/>
      <c r="AF531" s="285"/>
      <c r="AG531" s="285"/>
      <c r="AH531" s="285"/>
      <c r="AI531" s="285"/>
      <c r="AJ531" s="285"/>
      <c r="AK531" s="285"/>
      <c r="AL531" s="285"/>
      <c r="AM531" s="285"/>
      <c r="AN531" s="285"/>
      <c r="AO531" s="285"/>
      <c r="AP531" s="285"/>
      <c r="AQ531" s="285"/>
      <c r="AR531" s="285"/>
      <c r="AS531" s="285"/>
      <c r="AT531" s="285"/>
      <c r="AU531" s="285"/>
      <c r="AV531" s="285"/>
      <c r="AW531" s="285"/>
      <c r="AX531" s="285"/>
      <c r="AY531" s="285"/>
      <c r="AZ531" s="285"/>
      <c r="BA531" s="286"/>
      <c r="BB531" s="286"/>
      <c r="BC531" s="286"/>
      <c r="BD531" s="286"/>
      <c r="BE531" s="286"/>
      <c r="BF531" s="286"/>
      <c r="BG531" s="286"/>
      <c r="BH531" s="286"/>
      <c r="BI531" s="286"/>
      <c r="BJ531" s="286"/>
      <c r="BK531" s="286"/>
      <c r="BL531" s="286"/>
      <c r="BM531" s="286"/>
      <c r="BN531" s="286"/>
      <c r="BO531" s="286"/>
      <c r="BP531" s="286"/>
      <c r="BQ531" s="286"/>
      <c r="BR531" s="286"/>
      <c r="BS531" s="286"/>
      <c r="BT531" s="286"/>
      <c r="BU531" s="286"/>
      <c r="BV531" s="286"/>
      <c r="BW531" s="286"/>
      <c r="BX531" s="286"/>
      <c r="BY531" s="286"/>
      <c r="BZ531" s="286"/>
      <c r="CA531" s="286"/>
      <c r="CB531" s="286"/>
      <c r="CC531" s="286"/>
      <c r="CD531" s="286"/>
      <c r="CE531" s="286"/>
      <c r="CF531" s="286"/>
      <c r="CG531" s="286"/>
      <c r="CH531" s="286"/>
      <c r="CI531" s="286"/>
      <c r="CJ531" s="286"/>
      <c r="CK531" s="286"/>
      <c r="CL531" s="286"/>
      <c r="CM531" s="286"/>
      <c r="CN531" s="286"/>
      <c r="CO531" s="286"/>
      <c r="CP531" s="286"/>
      <c r="CQ531" s="286"/>
      <c r="CR531" s="286"/>
      <c r="CS531" s="286"/>
      <c r="CT531" s="286"/>
      <c r="CU531" s="286"/>
      <c r="CV531" s="286"/>
      <c r="CW531" s="286"/>
      <c r="CX531" s="286"/>
      <c r="CY531" s="286"/>
      <c r="CZ531" s="286"/>
      <c r="DA531" s="286"/>
      <c r="DB531" s="286"/>
      <c r="DC531" s="286"/>
      <c r="DD531" s="286"/>
      <c r="DE531" s="286"/>
      <c r="DF531" s="286"/>
      <c r="DG531" s="286"/>
      <c r="DH531" s="286"/>
      <c r="DI531" s="286"/>
      <c r="DJ531" s="286"/>
      <c r="DK531" s="286"/>
      <c r="DL531" s="286"/>
      <c r="DM531" s="286"/>
      <c r="DN531" s="286"/>
      <c r="DO531" s="286"/>
      <c r="DP531" s="286"/>
      <c r="DQ531" s="286"/>
      <c r="DR531" s="286"/>
      <c r="DS531" s="286"/>
      <c r="DT531" s="286"/>
      <c r="DU531" s="286"/>
      <c r="DV531" s="286"/>
      <c r="DW531" s="286"/>
      <c r="DX531" s="286"/>
      <c r="DY531" s="286"/>
      <c r="DZ531" s="286"/>
      <c r="EA531" s="286"/>
      <c r="EB531" s="286"/>
      <c r="EC531" s="286"/>
      <c r="ED531" s="286"/>
      <c r="EE531" s="286"/>
      <c r="EF531" s="286"/>
      <c r="EG531" s="286"/>
      <c r="EH531" s="286"/>
      <c r="EI531" s="286"/>
      <c r="EJ531" s="286"/>
      <c r="EK531" s="286"/>
      <c r="EL531" s="286"/>
      <c r="EM531" s="286"/>
      <c r="EN531" s="286"/>
      <c r="EO531" s="286"/>
      <c r="EP531" s="286"/>
      <c r="EQ531" s="286"/>
      <c r="ER531" s="286"/>
      <c r="ES531" s="286"/>
      <c r="ET531" s="286"/>
      <c r="EU531" s="286"/>
      <c r="EV531" s="286"/>
      <c r="EW531" s="286"/>
      <c r="EX531" s="286"/>
      <c r="EY531" s="286"/>
      <c r="EZ531" s="286"/>
      <c r="FA531" s="286"/>
      <c r="FB531" s="286"/>
      <c r="FC531" s="286"/>
      <c r="FD531" s="286"/>
      <c r="FE531" s="286"/>
      <c r="FF531" s="286"/>
      <c r="FG531" s="286"/>
      <c r="FH531" s="286"/>
      <c r="FI531" s="286"/>
      <c r="FJ531" s="286"/>
      <c r="FK531" s="286"/>
      <c r="FL531" s="286"/>
      <c r="FM531" s="286"/>
      <c r="FN531" s="286"/>
      <c r="FO531" s="286"/>
      <c r="FP531" s="286"/>
      <c r="FQ531" s="286"/>
      <c r="FR531" s="286"/>
      <c r="FS531" s="286"/>
      <c r="FT531" s="286"/>
      <c r="FU531" s="286"/>
      <c r="FV531" s="286"/>
      <c r="FW531" s="286"/>
      <c r="FX531" s="286"/>
      <c r="FY531" s="286"/>
      <c r="FZ531" s="286"/>
      <c r="GA531" s="286"/>
      <c r="GB531" s="286"/>
      <c r="GC531" s="286"/>
      <c r="GD531" s="286"/>
      <c r="GE531" s="286"/>
      <c r="GF531" s="286"/>
      <c r="GG531" s="286"/>
      <c r="GH531" s="286"/>
      <c r="GI531" s="286"/>
      <c r="GJ531" s="286"/>
      <c r="GK531" s="286"/>
      <c r="GL531" s="286"/>
      <c r="GM531" s="286"/>
      <c r="GN531" s="286"/>
      <c r="GO531" s="286"/>
      <c r="GP531" s="286"/>
      <c r="GQ531" s="286"/>
      <c r="GR531" s="286"/>
      <c r="GS531" s="286"/>
      <c r="GT531" s="286"/>
      <c r="GU531" s="286"/>
      <c r="GV531" s="286"/>
      <c r="GW531" s="286"/>
      <c r="GX531" s="286"/>
      <c r="GY531" s="286"/>
      <c r="GZ531" s="286"/>
      <c r="HA531" s="286"/>
      <c r="HB531" s="286"/>
      <c r="HC531" s="286"/>
      <c r="HD531" s="286"/>
      <c r="HE531" s="286"/>
      <c r="HF531" s="286"/>
      <c r="HG531" s="286"/>
      <c r="HH531" s="286"/>
      <c r="HI531" s="286"/>
      <c r="HJ531" s="286"/>
      <c r="HK531" s="286"/>
      <c r="HL531" s="286"/>
      <c r="HM531" s="286"/>
      <c r="HN531" s="286"/>
      <c r="HO531" s="286"/>
      <c r="HP531" s="286"/>
      <c r="HQ531" s="286"/>
      <c r="HR531" s="286"/>
      <c r="HS531" s="286"/>
      <c r="HT531" s="286"/>
      <c r="HU531" s="286"/>
      <c r="HV531" s="286"/>
      <c r="HW531" s="286"/>
      <c r="HX531" s="286"/>
      <c r="HY531" s="286"/>
      <c r="HZ531" s="286"/>
      <c r="IA531" s="286"/>
      <c r="IB531" s="286"/>
      <c r="IC531" s="286"/>
      <c r="ID531" s="286"/>
      <c r="IE531" s="286"/>
      <c r="IF531" s="286"/>
      <c r="IG531" s="286"/>
      <c r="IH531" s="286"/>
      <c r="II531" s="286"/>
      <c r="IJ531" s="286"/>
      <c r="IK531" s="286"/>
      <c r="IL531" s="286"/>
      <c r="IM531" s="286"/>
      <c r="IN531" s="286"/>
      <c r="IO531" s="286"/>
      <c r="IP531" s="286"/>
      <c r="IQ531" s="286"/>
      <c r="IR531" s="286"/>
      <c r="IS531" s="286"/>
      <c r="IT531" s="286"/>
      <c r="IU531" s="286"/>
      <c r="IV531" s="286"/>
      <c r="IW531" s="286"/>
      <c r="IX531" s="286"/>
      <c r="IY531" s="286"/>
      <c r="IZ531" s="286"/>
      <c r="JA531" s="286"/>
      <c r="JB531" s="286"/>
      <c r="JC531" s="286"/>
      <c r="JD531" s="286"/>
      <c r="JE531" s="286"/>
      <c r="JF531" s="286"/>
      <c r="JG531" s="286"/>
      <c r="JH531" s="286"/>
      <c r="JI531" s="286"/>
      <c r="JJ531" s="286"/>
      <c r="JK531" s="286"/>
      <c r="JL531" s="286"/>
      <c r="JM531" s="286"/>
      <c r="JN531" s="286"/>
      <c r="JO531" s="286"/>
      <c r="JP531" s="286"/>
      <c r="JQ531" s="286"/>
      <c r="JR531" s="286"/>
      <c r="JS531" s="286"/>
      <c r="JT531" s="286"/>
      <c r="JU531" s="286"/>
      <c r="JV531" s="286"/>
      <c r="JW531" s="286"/>
      <c r="JX531" s="286"/>
      <c r="JY531" s="286"/>
      <c r="JZ531" s="286"/>
      <c r="KA531" s="286"/>
      <c r="KB531" s="286"/>
      <c r="KC531" s="286"/>
      <c r="KD531" s="286"/>
      <c r="KE531" s="286"/>
      <c r="KF531" s="286"/>
      <c r="KG531" s="286"/>
      <c r="KH531" s="286"/>
      <c r="KI531" s="286"/>
      <c r="KJ531" s="286"/>
      <c r="KK531" s="286"/>
      <c r="KL531" s="286"/>
      <c r="KM531" s="286"/>
      <c r="KN531" s="286"/>
      <c r="KO531" s="286"/>
      <c r="KP531" s="286"/>
      <c r="KQ531" s="286"/>
      <c r="KR531" s="286"/>
      <c r="KS531" s="286"/>
      <c r="KT531" s="286"/>
      <c r="KU531" s="286"/>
      <c r="KV531" s="286"/>
      <c r="KW531" s="286"/>
      <c r="KX531" s="286"/>
      <c r="KY531" s="286"/>
      <c r="KZ531" s="286"/>
      <c r="LA531" s="286"/>
      <c r="LB531" s="286"/>
      <c r="LC531" s="286"/>
      <c r="LD531" s="286"/>
      <c r="LE531" s="286"/>
      <c r="LF531" s="286"/>
      <c r="LG531" s="286"/>
      <c r="LH531" s="286"/>
      <c r="LI531" s="286"/>
      <c r="LJ531" s="286"/>
      <c r="LK531" s="286"/>
      <c r="LL531" s="286"/>
      <c r="LM531" s="286"/>
      <c r="LN531" s="286"/>
      <c r="LO531" s="286"/>
      <c r="LP531" s="286"/>
      <c r="LQ531" s="286"/>
      <c r="LR531" s="286"/>
      <c r="LS531" s="286"/>
      <c r="LT531" s="286"/>
      <c r="LU531" s="286"/>
      <c r="LV531" s="286"/>
      <c r="LW531" s="286"/>
      <c r="LX531" s="286"/>
      <c r="LY531" s="286"/>
      <c r="LZ531" s="286"/>
      <c r="MA531" s="286"/>
      <c r="MB531" s="286"/>
      <c r="MC531" s="286"/>
      <c r="MD531" s="286"/>
      <c r="ME531" s="286"/>
      <c r="MF531" s="286"/>
      <c r="MG531" s="286"/>
      <c r="MH531" s="286"/>
      <c r="MI531" s="286"/>
      <c r="MJ531" s="286"/>
      <c r="MK531" s="286"/>
      <c r="ML531" s="286"/>
      <c r="MM531" s="286"/>
      <c r="MN531" s="286"/>
      <c r="MO531" s="286"/>
      <c r="MP531" s="286"/>
      <c r="MQ531" s="286"/>
      <c r="MR531" s="286"/>
      <c r="MS531" s="286"/>
      <c r="MT531" s="286"/>
      <c r="MU531" s="286"/>
      <c r="MV531" s="286"/>
      <c r="MW531" s="286"/>
      <c r="MX531" s="286"/>
      <c r="MY531" s="286"/>
      <c r="MZ531" s="286"/>
      <c r="NA531" s="286"/>
      <c r="NB531" s="286"/>
      <c r="NC531" s="286"/>
      <c r="ND531" s="286"/>
      <c r="NE531" s="286"/>
      <c r="NF531" s="286"/>
      <c r="NG531" s="286"/>
      <c r="NH531" s="286"/>
      <c r="NI531" s="286"/>
      <c r="NJ531" s="286"/>
      <c r="NK531" s="286"/>
      <c r="NL531" s="286"/>
      <c r="NM531" s="286"/>
      <c r="NN531" s="286"/>
      <c r="NO531" s="286"/>
      <c r="NP531" s="286"/>
      <c r="NQ531" s="286"/>
      <c r="NR531" s="286"/>
      <c r="NS531" s="286"/>
      <c r="NT531" s="286"/>
      <c r="NU531" s="286"/>
      <c r="NV531" s="286"/>
      <c r="NW531" s="286"/>
      <c r="NX531" s="286"/>
      <c r="NY531" s="286"/>
      <c r="NZ531" s="286"/>
      <c r="OA531" s="286"/>
      <c r="OB531" s="286"/>
      <c r="OC531" s="286"/>
      <c r="OD531" s="286"/>
      <c r="OE531" s="286"/>
      <c r="OF531" s="286"/>
      <c r="OG531" s="286"/>
      <c r="OH531" s="286"/>
      <c r="OI531" s="286"/>
      <c r="OJ531" s="286"/>
      <c r="OK531" s="286"/>
      <c r="OL531" s="286"/>
      <c r="OM531" s="286"/>
      <c r="ON531" s="286"/>
      <c r="OO531" s="286"/>
      <c r="OP531" s="286"/>
      <c r="OQ531" s="286"/>
      <c r="OR531" s="286"/>
      <c r="OS531" s="286"/>
      <c r="OT531" s="286"/>
      <c r="OU531" s="286"/>
      <c r="OV531" s="286"/>
      <c r="OW531" s="286"/>
      <c r="OX531" s="286"/>
      <c r="OY531" s="286"/>
      <c r="OZ531" s="286"/>
      <c r="PA531" s="286"/>
      <c r="PB531" s="286"/>
      <c r="PC531" s="286"/>
      <c r="PD531" s="286"/>
      <c r="PE531" s="286"/>
      <c r="PF531" s="286"/>
      <c r="PG531" s="286"/>
      <c r="PH531" s="286"/>
      <c r="PI531" s="286"/>
      <c r="PJ531" s="286"/>
      <c r="PK531" s="286"/>
      <c r="PL531" s="286"/>
      <c r="PM531" s="286"/>
      <c r="PN531" s="286"/>
      <c r="PO531" s="286"/>
      <c r="PP531" s="286"/>
      <c r="PQ531" s="286"/>
      <c r="PR531" s="286"/>
      <c r="PS531" s="286"/>
      <c r="PT531" s="286"/>
      <c r="PU531" s="286"/>
      <c r="PV531" s="286"/>
      <c r="PW531" s="286"/>
      <c r="PX531" s="286"/>
      <c r="PY531" s="286"/>
      <c r="PZ531" s="286"/>
      <c r="QA531" s="286"/>
      <c r="QB531" s="286"/>
      <c r="QC531" s="286"/>
      <c r="QD531" s="286"/>
      <c r="QE531" s="286"/>
      <c r="QF531" s="286"/>
      <c r="QG531" s="286"/>
      <c r="QH531" s="286"/>
      <c r="QI531" s="286"/>
      <c r="QJ531" s="286"/>
      <c r="QK531" s="286"/>
      <c r="QL531" s="286"/>
      <c r="QM531" s="286"/>
      <c r="QN531" s="286"/>
      <c r="QO531" s="286"/>
      <c r="QP531" s="286"/>
      <c r="QQ531" s="286"/>
      <c r="QR531" s="286"/>
      <c r="QS531" s="286"/>
      <c r="QT531" s="286"/>
      <c r="QU531" s="286"/>
      <c r="QV531" s="286"/>
      <c r="QW531" s="286"/>
      <c r="QX531" s="286"/>
      <c r="QY531" s="286"/>
      <c r="QZ531" s="286"/>
      <c r="RA531" s="286"/>
      <c r="RB531" s="286"/>
      <c r="RC531" s="286"/>
      <c r="RD531" s="286"/>
      <c r="RE531" s="286"/>
      <c r="RF531" s="286"/>
      <c r="RG531" s="286"/>
      <c r="RH531" s="286"/>
      <c r="RI531" s="286"/>
      <c r="RJ531" s="286"/>
      <c r="RK531" s="286"/>
      <c r="RL531" s="286"/>
      <c r="RM531" s="286"/>
      <c r="RN531" s="286"/>
      <c r="RO531" s="286"/>
      <c r="RP531" s="286"/>
      <c r="RQ531" s="286"/>
      <c r="RR531" s="286"/>
      <c r="RS531" s="286"/>
      <c r="RT531" s="286"/>
      <c r="RU531" s="286"/>
      <c r="RV531" s="286"/>
      <c r="RW531" s="286"/>
      <c r="RX531" s="286"/>
      <c r="RY531" s="286"/>
      <c r="RZ531" s="286"/>
      <c r="SA531" s="286"/>
      <c r="SB531" s="286"/>
      <c r="SC531" s="286"/>
      <c r="SD531" s="286"/>
      <c r="SE531" s="286"/>
      <c r="SF531" s="286"/>
      <c r="SG531" s="286"/>
      <c r="SH531" s="286"/>
      <c r="SI531" s="286"/>
      <c r="SJ531" s="286"/>
      <c r="SK531" s="286"/>
      <c r="SL531" s="286"/>
      <c r="SM531" s="286"/>
      <c r="SN531" s="286"/>
      <c r="SO531" s="286"/>
      <c r="SP531" s="286"/>
      <c r="SQ531" s="286"/>
      <c r="SR531" s="286"/>
      <c r="SS531" s="286"/>
      <c r="ST531" s="286"/>
      <c r="SU531" s="286"/>
      <c r="SV531" s="286"/>
      <c r="SW531" s="286"/>
      <c r="SX531" s="286"/>
      <c r="SY531" s="286"/>
      <c r="SZ531" s="286"/>
      <c r="TA531" s="286"/>
      <c r="TB531" s="286"/>
      <c r="TC531" s="286"/>
      <c r="TD531" s="286"/>
      <c r="TE531" s="286"/>
      <c r="TF531" s="286"/>
      <c r="TG531" s="286"/>
      <c r="TH531" s="286"/>
      <c r="TI531" s="286"/>
      <c r="TJ531" s="286"/>
      <c r="TK531" s="286"/>
      <c r="TL531" s="286"/>
      <c r="TM531" s="286"/>
      <c r="TN531" s="286"/>
      <c r="TO531" s="286"/>
      <c r="TP531" s="286"/>
      <c r="TQ531" s="286"/>
      <c r="TR531" s="286"/>
      <c r="TS531" s="286"/>
      <c r="TT531" s="286"/>
      <c r="TU531" s="286"/>
      <c r="TV531" s="286"/>
      <c r="TW531" s="286"/>
      <c r="TX531" s="286"/>
      <c r="TY531" s="286"/>
      <c r="TZ531" s="286"/>
      <c r="UA531" s="286"/>
      <c r="UB531" s="286"/>
      <c r="UC531" s="286"/>
      <c r="UD531" s="286"/>
      <c r="UE531" s="286"/>
      <c r="UF531" s="286"/>
      <c r="UG531" s="286"/>
      <c r="UH531" s="286"/>
      <c r="UI531" s="286"/>
      <c r="UJ531" s="286"/>
      <c r="UK531" s="286"/>
      <c r="UL531" s="286"/>
      <c r="UM531" s="286"/>
      <c r="UN531" s="286"/>
      <c r="UO531" s="286"/>
      <c r="UP531" s="286"/>
      <c r="UQ531" s="286"/>
      <c r="UR531" s="286"/>
      <c r="US531" s="286"/>
      <c r="UT531" s="286"/>
      <c r="UU531" s="286"/>
      <c r="UV531" s="286"/>
      <c r="UW531" s="286"/>
      <c r="UX531" s="286"/>
      <c r="UY531" s="286"/>
      <c r="UZ531" s="286"/>
      <c r="VA531" s="286"/>
      <c r="VB531" s="286"/>
      <c r="VC531" s="286"/>
      <c r="VD531" s="286"/>
      <c r="VE531" s="286"/>
      <c r="VF531" s="286"/>
      <c r="VG531" s="286"/>
      <c r="VH531" s="286"/>
      <c r="VI531" s="286"/>
      <c r="VJ531" s="286"/>
      <c r="VK531" s="286"/>
      <c r="VL531" s="286"/>
      <c r="VM531" s="286"/>
      <c r="VN531" s="286"/>
      <c r="VO531" s="286"/>
      <c r="VP531" s="286"/>
      <c r="VQ531" s="286"/>
      <c r="VR531" s="286"/>
      <c r="VS531" s="286"/>
      <c r="VT531" s="286"/>
      <c r="VU531" s="286"/>
      <c r="VV531" s="286"/>
      <c r="VW531" s="286"/>
      <c r="VX531" s="286"/>
      <c r="VY531" s="286"/>
      <c r="VZ531" s="286"/>
      <c r="WA531" s="286"/>
      <c r="WB531" s="286"/>
      <c r="WC531" s="286"/>
    </row>
    <row r="532" spans="1:601" s="285" customFormat="1" ht="60.75" customHeight="1">
      <c r="A532" s="1073"/>
      <c r="B532" s="651"/>
      <c r="C532" s="651"/>
      <c r="D532" s="671"/>
      <c r="E532" s="647"/>
      <c r="F532" s="647"/>
      <c r="G532" s="674"/>
      <c r="H532" s="647"/>
      <c r="I532" s="309" t="s">
        <v>501</v>
      </c>
      <c r="J532" s="309" t="s">
        <v>393</v>
      </c>
      <c r="K532" s="418" t="s">
        <v>1197</v>
      </c>
      <c r="L532" s="309" t="s">
        <v>642</v>
      </c>
      <c r="M532" s="288">
        <v>0</v>
      </c>
      <c r="N532" s="288"/>
      <c r="O532" s="288">
        <v>0</v>
      </c>
      <c r="P532" s="289">
        <v>0</v>
      </c>
      <c r="Q532" s="290">
        <v>3276000</v>
      </c>
      <c r="R532" s="290">
        <v>3276000</v>
      </c>
      <c r="S532" s="528">
        <v>3</v>
      </c>
      <c r="BA532" s="286"/>
      <c r="BB532" s="286"/>
      <c r="BC532" s="286"/>
      <c r="BD532" s="286"/>
      <c r="BE532" s="286"/>
      <c r="BF532" s="286"/>
      <c r="BG532" s="286"/>
      <c r="BH532" s="286"/>
      <c r="BI532" s="286"/>
      <c r="BJ532" s="286"/>
      <c r="BK532" s="286"/>
      <c r="BL532" s="286"/>
      <c r="BM532" s="286"/>
      <c r="BN532" s="286"/>
      <c r="BO532" s="286"/>
      <c r="BP532" s="286"/>
      <c r="BQ532" s="286"/>
      <c r="BR532" s="286"/>
      <c r="BS532" s="286"/>
      <c r="BT532" s="286"/>
      <c r="BU532" s="286"/>
      <c r="BV532" s="286"/>
      <c r="BW532" s="286"/>
      <c r="BX532" s="286"/>
      <c r="BY532" s="286"/>
      <c r="BZ532" s="286"/>
      <c r="CA532" s="286"/>
      <c r="CB532" s="286"/>
      <c r="CC532" s="286"/>
      <c r="CD532" s="286"/>
      <c r="CE532" s="286"/>
      <c r="CF532" s="286"/>
      <c r="CG532" s="286"/>
      <c r="CH532" s="286"/>
      <c r="CI532" s="286"/>
      <c r="CJ532" s="286"/>
      <c r="CK532" s="286"/>
      <c r="CL532" s="286"/>
      <c r="CM532" s="286"/>
      <c r="CN532" s="286"/>
      <c r="CO532" s="286"/>
      <c r="CP532" s="286"/>
      <c r="CQ532" s="286"/>
      <c r="CR532" s="286"/>
      <c r="CS532" s="286"/>
      <c r="CT532" s="286"/>
      <c r="CU532" s="286"/>
      <c r="CV532" s="286"/>
      <c r="CW532" s="286"/>
      <c r="CX532" s="286"/>
      <c r="CY532" s="286"/>
      <c r="CZ532" s="286"/>
      <c r="DA532" s="286"/>
      <c r="DB532" s="286"/>
      <c r="DC532" s="286"/>
      <c r="DD532" s="286"/>
      <c r="DE532" s="286"/>
      <c r="DF532" s="286"/>
      <c r="DG532" s="286"/>
      <c r="DH532" s="286"/>
      <c r="DI532" s="286"/>
      <c r="DJ532" s="286"/>
      <c r="DK532" s="286"/>
      <c r="DL532" s="286"/>
      <c r="DM532" s="286"/>
      <c r="DN532" s="286"/>
      <c r="DO532" s="286"/>
      <c r="DP532" s="286"/>
      <c r="DQ532" s="286"/>
      <c r="DR532" s="286"/>
      <c r="DS532" s="286"/>
      <c r="DT532" s="286"/>
      <c r="DU532" s="286"/>
      <c r="DV532" s="286"/>
      <c r="DW532" s="286"/>
      <c r="DX532" s="286"/>
      <c r="DY532" s="286"/>
      <c r="DZ532" s="286"/>
      <c r="EA532" s="286"/>
      <c r="EB532" s="286"/>
      <c r="EC532" s="286"/>
      <c r="ED532" s="286"/>
      <c r="EE532" s="286"/>
      <c r="EF532" s="286"/>
      <c r="EG532" s="286"/>
      <c r="EH532" s="286"/>
      <c r="EI532" s="286"/>
      <c r="EJ532" s="286"/>
      <c r="EK532" s="286"/>
      <c r="EL532" s="286"/>
      <c r="EM532" s="286"/>
      <c r="EN532" s="286"/>
      <c r="EO532" s="286"/>
      <c r="EP532" s="286"/>
      <c r="EQ532" s="286"/>
      <c r="ER532" s="286"/>
      <c r="ES532" s="286"/>
      <c r="ET532" s="286"/>
      <c r="EU532" s="286"/>
      <c r="EV532" s="286"/>
      <c r="EW532" s="286"/>
      <c r="EX532" s="286"/>
      <c r="EY532" s="286"/>
      <c r="EZ532" s="286"/>
      <c r="FA532" s="286"/>
      <c r="FB532" s="286"/>
      <c r="FC532" s="286"/>
      <c r="FD532" s="286"/>
      <c r="FE532" s="286"/>
      <c r="FF532" s="286"/>
      <c r="FG532" s="286"/>
      <c r="FH532" s="286"/>
      <c r="FI532" s="286"/>
      <c r="FJ532" s="286"/>
      <c r="FK532" s="286"/>
      <c r="FL532" s="286"/>
      <c r="FM532" s="286"/>
      <c r="FN532" s="286"/>
      <c r="FO532" s="286"/>
      <c r="FP532" s="286"/>
      <c r="FQ532" s="286"/>
      <c r="FR532" s="286"/>
      <c r="FS532" s="286"/>
      <c r="FT532" s="286"/>
      <c r="FU532" s="286"/>
      <c r="FV532" s="286"/>
      <c r="FW532" s="286"/>
      <c r="FX532" s="286"/>
      <c r="FY532" s="286"/>
      <c r="FZ532" s="286"/>
      <c r="GA532" s="286"/>
      <c r="GB532" s="286"/>
      <c r="GC532" s="286"/>
      <c r="GD532" s="286"/>
      <c r="GE532" s="286"/>
      <c r="GF532" s="286"/>
      <c r="GG532" s="286"/>
      <c r="GH532" s="286"/>
      <c r="GI532" s="286"/>
      <c r="GJ532" s="286"/>
      <c r="GK532" s="286"/>
      <c r="GL532" s="286"/>
      <c r="GM532" s="286"/>
      <c r="GN532" s="286"/>
      <c r="GO532" s="286"/>
      <c r="GP532" s="286"/>
      <c r="GQ532" s="286"/>
      <c r="GR532" s="286"/>
      <c r="GS532" s="286"/>
      <c r="GT532" s="286"/>
      <c r="GU532" s="286"/>
      <c r="GV532" s="286"/>
      <c r="GW532" s="286"/>
      <c r="GX532" s="286"/>
      <c r="GY532" s="286"/>
      <c r="GZ532" s="286"/>
      <c r="HA532" s="286"/>
      <c r="HB532" s="286"/>
      <c r="HC532" s="286"/>
      <c r="HD532" s="286"/>
      <c r="HE532" s="286"/>
      <c r="HF532" s="286"/>
      <c r="HG532" s="286"/>
      <c r="HH532" s="286"/>
      <c r="HI532" s="286"/>
      <c r="HJ532" s="286"/>
      <c r="HK532" s="286"/>
      <c r="HL532" s="286"/>
      <c r="HM532" s="286"/>
      <c r="HN532" s="286"/>
      <c r="HO532" s="286"/>
      <c r="HP532" s="286"/>
      <c r="HQ532" s="286"/>
      <c r="HR532" s="286"/>
      <c r="HS532" s="286"/>
      <c r="HT532" s="286"/>
      <c r="HU532" s="286"/>
      <c r="HV532" s="286"/>
      <c r="HW532" s="286"/>
      <c r="HX532" s="286"/>
      <c r="HY532" s="286"/>
      <c r="HZ532" s="286"/>
      <c r="IA532" s="286"/>
      <c r="IB532" s="286"/>
      <c r="IC532" s="286"/>
      <c r="ID532" s="286"/>
      <c r="IE532" s="286"/>
      <c r="IF532" s="286"/>
      <c r="IG532" s="286"/>
      <c r="IH532" s="286"/>
      <c r="II532" s="286"/>
      <c r="IJ532" s="286"/>
      <c r="IK532" s="286"/>
      <c r="IL532" s="286"/>
      <c r="IM532" s="286"/>
      <c r="IN532" s="286"/>
      <c r="IO532" s="286"/>
      <c r="IP532" s="286"/>
      <c r="IQ532" s="286"/>
      <c r="IR532" s="286"/>
      <c r="IS532" s="286"/>
      <c r="IT532" s="286"/>
      <c r="IU532" s="286"/>
      <c r="IV532" s="286"/>
      <c r="IW532" s="286"/>
      <c r="IX532" s="286"/>
      <c r="IY532" s="286"/>
      <c r="IZ532" s="286"/>
      <c r="JA532" s="286"/>
      <c r="JB532" s="286"/>
      <c r="JC532" s="286"/>
      <c r="JD532" s="286"/>
      <c r="JE532" s="286"/>
      <c r="JF532" s="286"/>
      <c r="JG532" s="286"/>
      <c r="JH532" s="286"/>
      <c r="JI532" s="286"/>
      <c r="JJ532" s="286"/>
      <c r="JK532" s="286"/>
      <c r="JL532" s="286"/>
      <c r="JM532" s="286"/>
      <c r="JN532" s="286"/>
      <c r="JO532" s="286"/>
      <c r="JP532" s="286"/>
      <c r="JQ532" s="286"/>
      <c r="JR532" s="286"/>
      <c r="JS532" s="286"/>
      <c r="JT532" s="286"/>
      <c r="JU532" s="286"/>
      <c r="JV532" s="286"/>
      <c r="JW532" s="286"/>
      <c r="JX532" s="286"/>
      <c r="JY532" s="286"/>
      <c r="JZ532" s="286"/>
      <c r="KA532" s="286"/>
      <c r="KB532" s="286"/>
      <c r="KC532" s="286"/>
      <c r="KD532" s="286"/>
      <c r="KE532" s="286"/>
      <c r="KF532" s="286"/>
      <c r="KG532" s="286"/>
      <c r="KH532" s="286"/>
      <c r="KI532" s="286"/>
      <c r="KJ532" s="286"/>
      <c r="KK532" s="286"/>
      <c r="KL532" s="286"/>
      <c r="KM532" s="286"/>
      <c r="KN532" s="286"/>
      <c r="KO532" s="286"/>
      <c r="KP532" s="286"/>
      <c r="KQ532" s="286"/>
      <c r="KR532" s="286"/>
      <c r="KS532" s="286"/>
      <c r="KT532" s="286"/>
      <c r="KU532" s="286"/>
      <c r="KV532" s="286"/>
      <c r="KW532" s="286"/>
      <c r="KX532" s="286"/>
      <c r="KY532" s="286"/>
      <c r="KZ532" s="286"/>
      <c r="LA532" s="286"/>
      <c r="LB532" s="286"/>
      <c r="LC532" s="286"/>
      <c r="LD532" s="286"/>
      <c r="LE532" s="286"/>
      <c r="LF532" s="286"/>
      <c r="LG532" s="286"/>
      <c r="LH532" s="286"/>
      <c r="LI532" s="286"/>
      <c r="LJ532" s="286"/>
      <c r="LK532" s="286"/>
      <c r="LL532" s="286"/>
      <c r="LM532" s="286"/>
      <c r="LN532" s="286"/>
      <c r="LO532" s="286"/>
      <c r="LP532" s="286"/>
      <c r="LQ532" s="286"/>
      <c r="LR532" s="286"/>
      <c r="LS532" s="286"/>
      <c r="LT532" s="286"/>
      <c r="LU532" s="286"/>
      <c r="LV532" s="286"/>
      <c r="LW532" s="286"/>
      <c r="LX532" s="286"/>
      <c r="LY532" s="286"/>
      <c r="LZ532" s="286"/>
      <c r="MA532" s="286"/>
      <c r="MB532" s="286"/>
      <c r="MC532" s="286"/>
      <c r="MD532" s="286"/>
      <c r="ME532" s="286"/>
      <c r="MF532" s="286"/>
      <c r="MG532" s="286"/>
      <c r="MH532" s="286"/>
      <c r="MI532" s="286"/>
      <c r="MJ532" s="286"/>
      <c r="MK532" s="286"/>
      <c r="ML532" s="286"/>
      <c r="MM532" s="286"/>
      <c r="MN532" s="286"/>
      <c r="MO532" s="286"/>
      <c r="MP532" s="286"/>
      <c r="MQ532" s="286"/>
      <c r="MR532" s="286"/>
      <c r="MS532" s="286"/>
      <c r="MT532" s="286"/>
      <c r="MU532" s="286"/>
      <c r="MV532" s="286"/>
      <c r="MW532" s="286"/>
      <c r="MX532" s="286"/>
      <c r="MY532" s="286"/>
      <c r="MZ532" s="286"/>
      <c r="NA532" s="286"/>
      <c r="NB532" s="286"/>
      <c r="NC532" s="286"/>
      <c r="ND532" s="286"/>
      <c r="NE532" s="286"/>
      <c r="NF532" s="286"/>
      <c r="NG532" s="286"/>
      <c r="NH532" s="286"/>
      <c r="NI532" s="286"/>
      <c r="NJ532" s="286"/>
      <c r="NK532" s="286"/>
      <c r="NL532" s="286"/>
      <c r="NM532" s="286"/>
      <c r="NN532" s="286"/>
      <c r="NO532" s="286"/>
      <c r="NP532" s="286"/>
      <c r="NQ532" s="286"/>
      <c r="NR532" s="286"/>
      <c r="NS532" s="286"/>
      <c r="NT532" s="286"/>
      <c r="NU532" s="286"/>
      <c r="NV532" s="286"/>
      <c r="NW532" s="286"/>
      <c r="NX532" s="286"/>
      <c r="NY532" s="286"/>
      <c r="NZ532" s="286"/>
      <c r="OA532" s="286"/>
      <c r="OB532" s="286"/>
      <c r="OC532" s="286"/>
      <c r="OD532" s="286"/>
      <c r="OE532" s="286"/>
      <c r="OF532" s="286"/>
      <c r="OG532" s="286"/>
      <c r="OH532" s="286"/>
      <c r="OI532" s="286"/>
      <c r="OJ532" s="286"/>
      <c r="OK532" s="286"/>
      <c r="OL532" s="286"/>
      <c r="OM532" s="286"/>
      <c r="ON532" s="286"/>
      <c r="OO532" s="286"/>
      <c r="OP532" s="286"/>
      <c r="OQ532" s="286"/>
      <c r="OR532" s="286"/>
      <c r="OS532" s="286"/>
      <c r="OT532" s="286"/>
      <c r="OU532" s="286"/>
      <c r="OV532" s="286"/>
      <c r="OW532" s="286"/>
      <c r="OX532" s="286"/>
      <c r="OY532" s="286"/>
      <c r="OZ532" s="286"/>
      <c r="PA532" s="286"/>
      <c r="PB532" s="286"/>
      <c r="PC532" s="286"/>
      <c r="PD532" s="286"/>
      <c r="PE532" s="286"/>
      <c r="PF532" s="286"/>
      <c r="PG532" s="286"/>
      <c r="PH532" s="286"/>
      <c r="PI532" s="286"/>
      <c r="PJ532" s="286"/>
      <c r="PK532" s="286"/>
      <c r="PL532" s="286"/>
      <c r="PM532" s="286"/>
      <c r="PN532" s="286"/>
      <c r="PO532" s="286"/>
      <c r="PP532" s="286"/>
      <c r="PQ532" s="286"/>
      <c r="PR532" s="286"/>
      <c r="PS532" s="286"/>
      <c r="PT532" s="286"/>
      <c r="PU532" s="286"/>
      <c r="PV532" s="286"/>
      <c r="PW532" s="286"/>
      <c r="PX532" s="286"/>
      <c r="PY532" s="286"/>
      <c r="PZ532" s="286"/>
      <c r="QA532" s="286"/>
      <c r="QB532" s="286"/>
      <c r="QC532" s="286"/>
      <c r="QD532" s="286"/>
      <c r="QE532" s="286"/>
      <c r="QF532" s="286"/>
      <c r="QG532" s="286"/>
      <c r="QH532" s="286"/>
      <c r="QI532" s="286"/>
      <c r="QJ532" s="286"/>
      <c r="QK532" s="286"/>
      <c r="QL532" s="286"/>
      <c r="QM532" s="286"/>
      <c r="QN532" s="286"/>
      <c r="QO532" s="286"/>
      <c r="QP532" s="286"/>
      <c r="QQ532" s="286"/>
      <c r="QR532" s="286"/>
      <c r="QS532" s="286"/>
      <c r="QT532" s="286"/>
      <c r="QU532" s="286"/>
      <c r="QV532" s="286"/>
      <c r="QW532" s="286"/>
      <c r="QX532" s="286"/>
      <c r="QY532" s="286"/>
      <c r="QZ532" s="286"/>
      <c r="RA532" s="286"/>
      <c r="RB532" s="286"/>
      <c r="RC532" s="286"/>
      <c r="RD532" s="286"/>
      <c r="RE532" s="286"/>
      <c r="RF532" s="286"/>
      <c r="RG532" s="286"/>
      <c r="RH532" s="286"/>
      <c r="RI532" s="286"/>
      <c r="RJ532" s="286"/>
      <c r="RK532" s="286"/>
      <c r="RL532" s="286"/>
      <c r="RM532" s="286"/>
      <c r="RN532" s="286"/>
      <c r="RO532" s="286"/>
      <c r="RP532" s="286"/>
      <c r="RQ532" s="286"/>
      <c r="RR532" s="286"/>
      <c r="RS532" s="286"/>
      <c r="RT532" s="286"/>
      <c r="RU532" s="286"/>
      <c r="RV532" s="286"/>
      <c r="RW532" s="286"/>
      <c r="RX532" s="286"/>
      <c r="RY532" s="286"/>
      <c r="RZ532" s="286"/>
      <c r="SA532" s="286"/>
      <c r="SB532" s="286"/>
      <c r="SC532" s="286"/>
      <c r="SD532" s="286"/>
      <c r="SE532" s="286"/>
      <c r="SF532" s="286"/>
      <c r="SG532" s="286"/>
      <c r="SH532" s="286"/>
      <c r="SI532" s="286"/>
      <c r="SJ532" s="286"/>
      <c r="SK532" s="286"/>
      <c r="SL532" s="286"/>
      <c r="SM532" s="286"/>
      <c r="SN532" s="286"/>
      <c r="SO532" s="286"/>
      <c r="SP532" s="286"/>
      <c r="SQ532" s="286"/>
      <c r="SR532" s="286"/>
      <c r="SS532" s="286"/>
      <c r="ST532" s="286"/>
      <c r="SU532" s="286"/>
      <c r="SV532" s="286"/>
      <c r="SW532" s="286"/>
      <c r="SX532" s="286"/>
      <c r="SY532" s="286"/>
      <c r="SZ532" s="286"/>
      <c r="TA532" s="286"/>
      <c r="TB532" s="286"/>
      <c r="TC532" s="286"/>
      <c r="TD532" s="286"/>
      <c r="TE532" s="286"/>
      <c r="TF532" s="286"/>
      <c r="TG532" s="286"/>
      <c r="TH532" s="286"/>
      <c r="TI532" s="286"/>
      <c r="TJ532" s="286"/>
      <c r="TK532" s="286"/>
      <c r="TL532" s="286"/>
      <c r="TM532" s="286"/>
      <c r="TN532" s="286"/>
      <c r="TO532" s="286"/>
      <c r="TP532" s="286"/>
      <c r="TQ532" s="286"/>
      <c r="TR532" s="286"/>
      <c r="TS532" s="286"/>
      <c r="TT532" s="286"/>
      <c r="TU532" s="286"/>
      <c r="TV532" s="286"/>
      <c r="TW532" s="286"/>
      <c r="TX532" s="286"/>
      <c r="TY532" s="286"/>
      <c r="TZ532" s="286"/>
      <c r="UA532" s="286"/>
      <c r="UB532" s="286"/>
      <c r="UC532" s="286"/>
      <c r="UD532" s="286"/>
      <c r="UE532" s="286"/>
      <c r="UF532" s="286"/>
      <c r="UG532" s="286"/>
      <c r="UH532" s="286"/>
      <c r="UI532" s="286"/>
      <c r="UJ532" s="286"/>
      <c r="UK532" s="286"/>
      <c r="UL532" s="286"/>
      <c r="UM532" s="286"/>
      <c r="UN532" s="286"/>
      <c r="UO532" s="286"/>
      <c r="UP532" s="286"/>
      <c r="UQ532" s="286"/>
      <c r="UR532" s="286"/>
      <c r="US532" s="286"/>
      <c r="UT532" s="286"/>
      <c r="UU532" s="286"/>
      <c r="UV532" s="286"/>
      <c r="UW532" s="286"/>
      <c r="UX532" s="286"/>
      <c r="UY532" s="286"/>
      <c r="UZ532" s="286"/>
      <c r="VA532" s="286"/>
      <c r="VB532" s="286"/>
      <c r="VC532" s="286"/>
      <c r="VD532" s="286"/>
      <c r="VE532" s="286"/>
      <c r="VF532" s="286"/>
      <c r="VG532" s="286"/>
      <c r="VH532" s="286"/>
      <c r="VI532" s="286"/>
      <c r="VJ532" s="286"/>
      <c r="VK532" s="286"/>
      <c r="VL532" s="286"/>
      <c r="VM532" s="286"/>
      <c r="VN532" s="286"/>
      <c r="VO532" s="286"/>
      <c r="VP532" s="286"/>
      <c r="VQ532" s="286"/>
      <c r="VR532" s="286"/>
      <c r="VS532" s="286"/>
      <c r="VT532" s="286"/>
      <c r="VU532" s="286"/>
      <c r="VV532" s="286"/>
      <c r="VW532" s="286"/>
      <c r="VX532" s="286"/>
      <c r="VY532" s="286"/>
      <c r="VZ532" s="286"/>
      <c r="WA532" s="286"/>
      <c r="WB532" s="286"/>
      <c r="WC532" s="286"/>
    </row>
    <row r="533" spans="1:601" s="291" customFormat="1" ht="99.75" customHeight="1">
      <c r="A533" s="1073"/>
      <c r="B533" s="758" t="s">
        <v>1198</v>
      </c>
      <c r="C533" s="650" t="s">
        <v>1199</v>
      </c>
      <c r="D533" s="671"/>
      <c r="E533" s="759"/>
      <c r="F533" s="647"/>
      <c r="G533" s="674"/>
      <c r="H533" s="647"/>
      <c r="I533" s="381" t="s">
        <v>501</v>
      </c>
      <c r="J533" s="381" t="s">
        <v>393</v>
      </c>
      <c r="K533" s="417" t="s">
        <v>1200</v>
      </c>
      <c r="L533" s="381" t="s">
        <v>35</v>
      </c>
      <c r="M533" s="284">
        <f t="shared" ref="M533:R533" si="54">M534</f>
        <v>0</v>
      </c>
      <c r="N533" s="288">
        <f t="shared" si="54"/>
        <v>0</v>
      </c>
      <c r="O533" s="288">
        <f t="shared" si="54"/>
        <v>0</v>
      </c>
      <c r="P533" s="391">
        <f t="shared" si="54"/>
        <v>0</v>
      </c>
      <c r="Q533" s="392">
        <f t="shared" si="54"/>
        <v>924000</v>
      </c>
      <c r="R533" s="392">
        <f t="shared" si="54"/>
        <v>924000</v>
      </c>
      <c r="S533" s="528"/>
      <c r="T533" s="285"/>
      <c r="U533" s="285"/>
      <c r="V533" s="285"/>
      <c r="W533" s="285"/>
      <c r="X533" s="285"/>
      <c r="Y533" s="285"/>
      <c r="Z533" s="285"/>
      <c r="AA533" s="285"/>
      <c r="AB533" s="285"/>
      <c r="AC533" s="285"/>
      <c r="AD533" s="285"/>
      <c r="AE533" s="285"/>
      <c r="AF533" s="285"/>
      <c r="AG533" s="285"/>
      <c r="AH533" s="285"/>
      <c r="AI533" s="285"/>
      <c r="AJ533" s="285"/>
      <c r="AK533" s="285"/>
      <c r="AL533" s="285"/>
      <c r="AM533" s="285"/>
      <c r="AN533" s="285"/>
      <c r="AO533" s="285"/>
      <c r="AP533" s="285"/>
      <c r="AQ533" s="285"/>
      <c r="AR533" s="285"/>
      <c r="AS533" s="285"/>
      <c r="AT533" s="285"/>
      <c r="AU533" s="285"/>
      <c r="AV533" s="285"/>
      <c r="AW533" s="285"/>
      <c r="AX533" s="285"/>
      <c r="AY533" s="285"/>
      <c r="AZ533" s="285"/>
      <c r="BA533" s="286"/>
      <c r="BB533" s="286"/>
      <c r="BC533" s="286"/>
      <c r="BD533" s="286"/>
      <c r="BE533" s="286"/>
      <c r="BF533" s="286"/>
      <c r="BG533" s="286"/>
      <c r="BH533" s="286"/>
      <c r="BI533" s="286"/>
      <c r="BJ533" s="286"/>
      <c r="BK533" s="286"/>
      <c r="BL533" s="286"/>
      <c r="BM533" s="286"/>
      <c r="BN533" s="286"/>
      <c r="BO533" s="286"/>
      <c r="BP533" s="286"/>
      <c r="BQ533" s="286"/>
      <c r="BR533" s="286"/>
      <c r="BS533" s="286"/>
      <c r="BT533" s="286"/>
      <c r="BU533" s="286"/>
      <c r="BV533" s="286"/>
      <c r="BW533" s="286"/>
      <c r="BX533" s="286"/>
      <c r="BY533" s="286"/>
      <c r="BZ533" s="286"/>
      <c r="CA533" s="286"/>
      <c r="CB533" s="286"/>
      <c r="CC533" s="286"/>
      <c r="CD533" s="286"/>
      <c r="CE533" s="286"/>
      <c r="CF533" s="286"/>
      <c r="CG533" s="286"/>
      <c r="CH533" s="286"/>
      <c r="CI533" s="286"/>
      <c r="CJ533" s="286"/>
      <c r="CK533" s="286"/>
      <c r="CL533" s="286"/>
      <c r="CM533" s="286"/>
      <c r="CN533" s="286"/>
      <c r="CO533" s="286"/>
      <c r="CP533" s="286"/>
      <c r="CQ533" s="286"/>
      <c r="CR533" s="286"/>
      <c r="CS533" s="286"/>
      <c r="CT533" s="286"/>
      <c r="CU533" s="286"/>
      <c r="CV533" s="286"/>
      <c r="CW533" s="286"/>
      <c r="CX533" s="286"/>
      <c r="CY533" s="286"/>
      <c r="CZ533" s="286"/>
      <c r="DA533" s="286"/>
      <c r="DB533" s="286"/>
      <c r="DC533" s="286"/>
      <c r="DD533" s="286"/>
      <c r="DE533" s="286"/>
      <c r="DF533" s="286"/>
      <c r="DG533" s="286"/>
      <c r="DH533" s="286"/>
      <c r="DI533" s="286"/>
      <c r="DJ533" s="286"/>
      <c r="DK533" s="286"/>
      <c r="DL533" s="286"/>
      <c r="DM533" s="286"/>
      <c r="DN533" s="286"/>
      <c r="DO533" s="286"/>
      <c r="DP533" s="286"/>
      <c r="DQ533" s="286"/>
      <c r="DR533" s="286"/>
      <c r="DS533" s="286"/>
      <c r="DT533" s="286"/>
      <c r="DU533" s="286"/>
      <c r="DV533" s="286"/>
      <c r="DW533" s="286"/>
      <c r="DX533" s="286"/>
      <c r="DY533" s="286"/>
      <c r="DZ533" s="286"/>
      <c r="EA533" s="286"/>
      <c r="EB533" s="286"/>
      <c r="EC533" s="286"/>
      <c r="ED533" s="286"/>
      <c r="EE533" s="286"/>
      <c r="EF533" s="286"/>
      <c r="EG533" s="286"/>
      <c r="EH533" s="286"/>
      <c r="EI533" s="286"/>
      <c r="EJ533" s="286"/>
      <c r="EK533" s="286"/>
      <c r="EL533" s="286"/>
      <c r="EM533" s="286"/>
      <c r="EN533" s="286"/>
      <c r="EO533" s="286"/>
      <c r="EP533" s="286"/>
      <c r="EQ533" s="286"/>
      <c r="ER533" s="286"/>
      <c r="ES533" s="286"/>
      <c r="ET533" s="286"/>
      <c r="EU533" s="286"/>
      <c r="EV533" s="286"/>
      <c r="EW533" s="286"/>
      <c r="EX533" s="286"/>
      <c r="EY533" s="286"/>
      <c r="EZ533" s="286"/>
      <c r="FA533" s="286"/>
      <c r="FB533" s="286"/>
      <c r="FC533" s="286"/>
      <c r="FD533" s="286"/>
      <c r="FE533" s="286"/>
      <c r="FF533" s="286"/>
      <c r="FG533" s="286"/>
      <c r="FH533" s="286"/>
      <c r="FI533" s="286"/>
      <c r="FJ533" s="286"/>
      <c r="FK533" s="286"/>
      <c r="FL533" s="286"/>
      <c r="FM533" s="286"/>
      <c r="FN533" s="286"/>
      <c r="FO533" s="286"/>
      <c r="FP533" s="286"/>
      <c r="FQ533" s="286"/>
      <c r="FR533" s="286"/>
      <c r="FS533" s="286"/>
      <c r="FT533" s="286"/>
      <c r="FU533" s="286"/>
      <c r="FV533" s="286"/>
      <c r="FW533" s="286"/>
      <c r="FX533" s="286"/>
      <c r="FY533" s="286"/>
      <c r="FZ533" s="286"/>
      <c r="GA533" s="286"/>
      <c r="GB533" s="286"/>
      <c r="GC533" s="286"/>
      <c r="GD533" s="286"/>
      <c r="GE533" s="286"/>
      <c r="GF533" s="286"/>
      <c r="GG533" s="286"/>
      <c r="GH533" s="286"/>
      <c r="GI533" s="286"/>
      <c r="GJ533" s="286"/>
      <c r="GK533" s="286"/>
      <c r="GL533" s="286"/>
      <c r="GM533" s="286"/>
      <c r="GN533" s="286"/>
      <c r="GO533" s="286"/>
      <c r="GP533" s="286"/>
      <c r="GQ533" s="286"/>
      <c r="GR533" s="286"/>
      <c r="GS533" s="286"/>
      <c r="GT533" s="286"/>
      <c r="GU533" s="286"/>
      <c r="GV533" s="286"/>
      <c r="GW533" s="286"/>
      <c r="GX533" s="286"/>
      <c r="GY533" s="286"/>
      <c r="GZ533" s="286"/>
      <c r="HA533" s="286"/>
      <c r="HB533" s="286"/>
      <c r="HC533" s="286"/>
      <c r="HD533" s="286"/>
      <c r="HE533" s="286"/>
      <c r="HF533" s="286"/>
      <c r="HG533" s="286"/>
      <c r="HH533" s="286"/>
      <c r="HI533" s="286"/>
      <c r="HJ533" s="286"/>
      <c r="HK533" s="286"/>
      <c r="HL533" s="286"/>
      <c r="HM533" s="286"/>
      <c r="HN533" s="286"/>
      <c r="HO533" s="286"/>
      <c r="HP533" s="286"/>
      <c r="HQ533" s="286"/>
      <c r="HR533" s="286"/>
      <c r="HS533" s="286"/>
      <c r="HT533" s="286"/>
      <c r="HU533" s="286"/>
      <c r="HV533" s="286"/>
      <c r="HW533" s="286"/>
      <c r="HX533" s="286"/>
      <c r="HY533" s="286"/>
      <c r="HZ533" s="286"/>
      <c r="IA533" s="286"/>
      <c r="IB533" s="286"/>
      <c r="IC533" s="286"/>
      <c r="ID533" s="286"/>
      <c r="IE533" s="286"/>
      <c r="IF533" s="286"/>
      <c r="IG533" s="286"/>
      <c r="IH533" s="286"/>
      <c r="II533" s="286"/>
      <c r="IJ533" s="286"/>
      <c r="IK533" s="286"/>
      <c r="IL533" s="286"/>
      <c r="IM533" s="286"/>
      <c r="IN533" s="286"/>
      <c r="IO533" s="286"/>
      <c r="IP533" s="286"/>
      <c r="IQ533" s="286"/>
      <c r="IR533" s="286"/>
      <c r="IS533" s="286"/>
      <c r="IT533" s="286"/>
      <c r="IU533" s="286"/>
      <c r="IV533" s="286"/>
      <c r="IW533" s="286"/>
      <c r="IX533" s="286"/>
      <c r="IY533" s="286"/>
      <c r="IZ533" s="286"/>
      <c r="JA533" s="286"/>
      <c r="JB533" s="286"/>
      <c r="JC533" s="286"/>
      <c r="JD533" s="286"/>
      <c r="JE533" s="286"/>
      <c r="JF533" s="286"/>
      <c r="JG533" s="286"/>
      <c r="JH533" s="286"/>
      <c r="JI533" s="286"/>
      <c r="JJ533" s="286"/>
      <c r="JK533" s="286"/>
      <c r="JL533" s="286"/>
      <c r="JM533" s="286"/>
      <c r="JN533" s="286"/>
      <c r="JO533" s="286"/>
      <c r="JP533" s="286"/>
      <c r="JQ533" s="286"/>
      <c r="JR533" s="286"/>
      <c r="JS533" s="286"/>
      <c r="JT533" s="286"/>
      <c r="JU533" s="286"/>
      <c r="JV533" s="286"/>
      <c r="JW533" s="286"/>
      <c r="JX533" s="286"/>
      <c r="JY533" s="286"/>
      <c r="JZ533" s="286"/>
      <c r="KA533" s="286"/>
      <c r="KB533" s="286"/>
      <c r="KC533" s="286"/>
      <c r="KD533" s="286"/>
      <c r="KE533" s="286"/>
      <c r="KF533" s="286"/>
      <c r="KG533" s="286"/>
      <c r="KH533" s="286"/>
      <c r="KI533" s="286"/>
      <c r="KJ533" s="286"/>
      <c r="KK533" s="286"/>
      <c r="KL533" s="286"/>
      <c r="KM533" s="286"/>
      <c r="KN533" s="286"/>
      <c r="KO533" s="286"/>
      <c r="KP533" s="286"/>
      <c r="KQ533" s="286"/>
      <c r="KR533" s="286"/>
      <c r="KS533" s="286"/>
      <c r="KT533" s="286"/>
      <c r="KU533" s="286"/>
      <c r="KV533" s="286"/>
      <c r="KW533" s="286"/>
      <c r="KX533" s="286"/>
      <c r="KY533" s="286"/>
      <c r="KZ533" s="286"/>
      <c r="LA533" s="286"/>
      <c r="LB533" s="286"/>
      <c r="LC533" s="286"/>
      <c r="LD533" s="286"/>
      <c r="LE533" s="286"/>
      <c r="LF533" s="286"/>
      <c r="LG533" s="286"/>
      <c r="LH533" s="286"/>
      <c r="LI533" s="286"/>
      <c r="LJ533" s="286"/>
      <c r="LK533" s="286"/>
      <c r="LL533" s="286"/>
      <c r="LM533" s="286"/>
      <c r="LN533" s="286"/>
      <c r="LO533" s="286"/>
      <c r="LP533" s="286"/>
      <c r="LQ533" s="286"/>
      <c r="LR533" s="286"/>
      <c r="LS533" s="286"/>
      <c r="LT533" s="286"/>
      <c r="LU533" s="286"/>
      <c r="LV533" s="286"/>
      <c r="LW533" s="286"/>
      <c r="LX533" s="286"/>
      <c r="LY533" s="286"/>
      <c r="LZ533" s="286"/>
      <c r="MA533" s="286"/>
      <c r="MB533" s="286"/>
      <c r="MC533" s="286"/>
      <c r="MD533" s="286"/>
      <c r="ME533" s="286"/>
      <c r="MF533" s="286"/>
      <c r="MG533" s="286"/>
      <c r="MH533" s="286"/>
      <c r="MI533" s="286"/>
      <c r="MJ533" s="286"/>
      <c r="MK533" s="286"/>
      <c r="ML533" s="286"/>
      <c r="MM533" s="286"/>
      <c r="MN533" s="286"/>
      <c r="MO533" s="286"/>
      <c r="MP533" s="286"/>
      <c r="MQ533" s="286"/>
      <c r="MR533" s="286"/>
      <c r="MS533" s="286"/>
      <c r="MT533" s="286"/>
      <c r="MU533" s="286"/>
      <c r="MV533" s="286"/>
      <c r="MW533" s="286"/>
      <c r="MX533" s="286"/>
      <c r="MY533" s="286"/>
      <c r="MZ533" s="286"/>
      <c r="NA533" s="286"/>
      <c r="NB533" s="286"/>
      <c r="NC533" s="286"/>
      <c r="ND533" s="286"/>
      <c r="NE533" s="286"/>
      <c r="NF533" s="286"/>
      <c r="NG533" s="286"/>
      <c r="NH533" s="286"/>
      <c r="NI533" s="286"/>
      <c r="NJ533" s="286"/>
      <c r="NK533" s="286"/>
      <c r="NL533" s="286"/>
      <c r="NM533" s="286"/>
      <c r="NN533" s="286"/>
      <c r="NO533" s="286"/>
      <c r="NP533" s="286"/>
      <c r="NQ533" s="286"/>
      <c r="NR533" s="286"/>
      <c r="NS533" s="286"/>
      <c r="NT533" s="286"/>
      <c r="NU533" s="286"/>
      <c r="NV533" s="286"/>
      <c r="NW533" s="286"/>
      <c r="NX533" s="286"/>
      <c r="NY533" s="286"/>
      <c r="NZ533" s="286"/>
      <c r="OA533" s="286"/>
      <c r="OB533" s="286"/>
      <c r="OC533" s="286"/>
      <c r="OD533" s="286"/>
      <c r="OE533" s="286"/>
      <c r="OF533" s="286"/>
      <c r="OG533" s="286"/>
      <c r="OH533" s="286"/>
      <c r="OI533" s="286"/>
      <c r="OJ533" s="286"/>
      <c r="OK533" s="286"/>
      <c r="OL533" s="286"/>
      <c r="OM533" s="286"/>
      <c r="ON533" s="286"/>
      <c r="OO533" s="286"/>
      <c r="OP533" s="286"/>
      <c r="OQ533" s="286"/>
      <c r="OR533" s="286"/>
      <c r="OS533" s="286"/>
      <c r="OT533" s="286"/>
      <c r="OU533" s="286"/>
      <c r="OV533" s="286"/>
      <c r="OW533" s="286"/>
      <c r="OX533" s="286"/>
      <c r="OY533" s="286"/>
      <c r="OZ533" s="286"/>
      <c r="PA533" s="286"/>
      <c r="PB533" s="286"/>
      <c r="PC533" s="286"/>
      <c r="PD533" s="286"/>
      <c r="PE533" s="286"/>
      <c r="PF533" s="286"/>
      <c r="PG533" s="286"/>
      <c r="PH533" s="286"/>
      <c r="PI533" s="286"/>
      <c r="PJ533" s="286"/>
      <c r="PK533" s="286"/>
      <c r="PL533" s="286"/>
      <c r="PM533" s="286"/>
      <c r="PN533" s="286"/>
      <c r="PO533" s="286"/>
      <c r="PP533" s="286"/>
      <c r="PQ533" s="286"/>
      <c r="PR533" s="286"/>
      <c r="PS533" s="286"/>
      <c r="PT533" s="286"/>
      <c r="PU533" s="286"/>
      <c r="PV533" s="286"/>
      <c r="PW533" s="286"/>
      <c r="PX533" s="286"/>
      <c r="PY533" s="286"/>
      <c r="PZ533" s="286"/>
      <c r="QA533" s="286"/>
      <c r="QB533" s="286"/>
      <c r="QC533" s="286"/>
      <c r="QD533" s="286"/>
      <c r="QE533" s="286"/>
      <c r="QF533" s="286"/>
      <c r="QG533" s="286"/>
      <c r="QH533" s="286"/>
      <c r="QI533" s="286"/>
      <c r="QJ533" s="286"/>
      <c r="QK533" s="286"/>
      <c r="QL533" s="286"/>
      <c r="QM533" s="286"/>
      <c r="QN533" s="286"/>
      <c r="QO533" s="286"/>
      <c r="QP533" s="286"/>
      <c r="QQ533" s="286"/>
      <c r="QR533" s="286"/>
      <c r="QS533" s="286"/>
      <c r="QT533" s="286"/>
      <c r="QU533" s="286"/>
      <c r="QV533" s="286"/>
      <c r="QW533" s="286"/>
      <c r="QX533" s="286"/>
      <c r="QY533" s="286"/>
      <c r="QZ533" s="286"/>
      <c r="RA533" s="286"/>
      <c r="RB533" s="286"/>
      <c r="RC533" s="286"/>
      <c r="RD533" s="286"/>
      <c r="RE533" s="286"/>
      <c r="RF533" s="286"/>
      <c r="RG533" s="286"/>
      <c r="RH533" s="286"/>
      <c r="RI533" s="286"/>
      <c r="RJ533" s="286"/>
      <c r="RK533" s="286"/>
      <c r="RL533" s="286"/>
      <c r="RM533" s="286"/>
      <c r="RN533" s="286"/>
      <c r="RO533" s="286"/>
      <c r="RP533" s="286"/>
      <c r="RQ533" s="286"/>
      <c r="RR533" s="286"/>
      <c r="RS533" s="286"/>
      <c r="RT533" s="286"/>
      <c r="RU533" s="286"/>
      <c r="RV533" s="286"/>
      <c r="RW533" s="286"/>
      <c r="RX533" s="286"/>
      <c r="RY533" s="286"/>
      <c r="RZ533" s="286"/>
      <c r="SA533" s="286"/>
      <c r="SB533" s="286"/>
      <c r="SC533" s="286"/>
      <c r="SD533" s="286"/>
      <c r="SE533" s="286"/>
      <c r="SF533" s="286"/>
      <c r="SG533" s="286"/>
      <c r="SH533" s="286"/>
      <c r="SI533" s="286"/>
      <c r="SJ533" s="286"/>
      <c r="SK533" s="286"/>
      <c r="SL533" s="286"/>
      <c r="SM533" s="286"/>
      <c r="SN533" s="286"/>
      <c r="SO533" s="286"/>
      <c r="SP533" s="286"/>
      <c r="SQ533" s="286"/>
      <c r="SR533" s="286"/>
      <c r="SS533" s="286"/>
      <c r="ST533" s="286"/>
      <c r="SU533" s="286"/>
      <c r="SV533" s="286"/>
      <c r="SW533" s="286"/>
      <c r="SX533" s="286"/>
      <c r="SY533" s="286"/>
      <c r="SZ533" s="286"/>
      <c r="TA533" s="286"/>
      <c r="TB533" s="286"/>
      <c r="TC533" s="286"/>
      <c r="TD533" s="286"/>
      <c r="TE533" s="286"/>
      <c r="TF533" s="286"/>
      <c r="TG533" s="286"/>
      <c r="TH533" s="286"/>
      <c r="TI533" s="286"/>
      <c r="TJ533" s="286"/>
      <c r="TK533" s="286"/>
      <c r="TL533" s="286"/>
      <c r="TM533" s="286"/>
      <c r="TN533" s="286"/>
      <c r="TO533" s="286"/>
      <c r="TP533" s="286"/>
      <c r="TQ533" s="286"/>
      <c r="TR533" s="286"/>
      <c r="TS533" s="286"/>
      <c r="TT533" s="286"/>
      <c r="TU533" s="286"/>
      <c r="TV533" s="286"/>
      <c r="TW533" s="286"/>
      <c r="TX533" s="286"/>
      <c r="TY533" s="286"/>
      <c r="TZ533" s="286"/>
      <c r="UA533" s="286"/>
      <c r="UB533" s="286"/>
      <c r="UC533" s="286"/>
      <c r="UD533" s="286"/>
      <c r="UE533" s="286"/>
      <c r="UF533" s="286"/>
      <c r="UG533" s="286"/>
      <c r="UH533" s="286"/>
      <c r="UI533" s="286"/>
      <c r="UJ533" s="286"/>
      <c r="UK533" s="286"/>
      <c r="UL533" s="286"/>
      <c r="UM533" s="286"/>
      <c r="UN533" s="286"/>
      <c r="UO533" s="286"/>
      <c r="UP533" s="286"/>
      <c r="UQ533" s="286"/>
      <c r="UR533" s="286"/>
      <c r="US533" s="286"/>
      <c r="UT533" s="286"/>
      <c r="UU533" s="286"/>
      <c r="UV533" s="286"/>
      <c r="UW533" s="286"/>
      <c r="UX533" s="286"/>
      <c r="UY533" s="286"/>
      <c r="UZ533" s="286"/>
      <c r="VA533" s="286"/>
      <c r="VB533" s="286"/>
      <c r="VC533" s="286"/>
      <c r="VD533" s="286"/>
      <c r="VE533" s="286"/>
      <c r="VF533" s="286"/>
      <c r="VG533" s="286"/>
      <c r="VH533" s="286"/>
      <c r="VI533" s="286"/>
      <c r="VJ533" s="286"/>
      <c r="VK533" s="286"/>
      <c r="VL533" s="286"/>
      <c r="VM533" s="286"/>
      <c r="VN533" s="286"/>
      <c r="VO533" s="286"/>
      <c r="VP533" s="286"/>
      <c r="VQ533" s="286"/>
      <c r="VR533" s="286"/>
      <c r="VS533" s="286"/>
      <c r="VT533" s="286"/>
      <c r="VU533" s="286"/>
      <c r="VV533" s="286"/>
      <c r="VW533" s="286"/>
      <c r="VX533" s="286"/>
      <c r="VY533" s="286"/>
      <c r="VZ533" s="286"/>
      <c r="WA533" s="286"/>
      <c r="WB533" s="286"/>
      <c r="WC533" s="286"/>
    </row>
    <row r="534" spans="1:601" s="285" customFormat="1" ht="51" customHeight="1">
      <c r="A534" s="1073"/>
      <c r="B534" s="651"/>
      <c r="C534" s="651"/>
      <c r="D534" s="653"/>
      <c r="E534" s="760"/>
      <c r="F534" s="656"/>
      <c r="G534" s="658"/>
      <c r="H534" s="656"/>
      <c r="I534" s="309" t="s">
        <v>501</v>
      </c>
      <c r="J534" s="309" t="s">
        <v>393</v>
      </c>
      <c r="K534" s="418" t="s">
        <v>1200</v>
      </c>
      <c r="L534" s="309" t="s">
        <v>642</v>
      </c>
      <c r="M534" s="288">
        <v>0</v>
      </c>
      <c r="N534" s="288"/>
      <c r="O534" s="288">
        <v>0</v>
      </c>
      <c r="P534" s="289">
        <v>0</v>
      </c>
      <c r="Q534" s="290">
        <v>924000</v>
      </c>
      <c r="R534" s="290">
        <v>924000</v>
      </c>
      <c r="S534" s="528">
        <v>3</v>
      </c>
      <c r="BA534" s="286"/>
      <c r="BB534" s="286"/>
      <c r="BC534" s="286"/>
      <c r="BD534" s="286"/>
      <c r="BE534" s="286"/>
      <c r="BF534" s="286"/>
      <c r="BG534" s="286"/>
      <c r="BH534" s="286"/>
      <c r="BI534" s="286"/>
      <c r="BJ534" s="286"/>
      <c r="BK534" s="286"/>
      <c r="BL534" s="286"/>
      <c r="BM534" s="286"/>
      <c r="BN534" s="286"/>
      <c r="BO534" s="286"/>
      <c r="BP534" s="286"/>
      <c r="BQ534" s="286"/>
      <c r="BR534" s="286"/>
      <c r="BS534" s="286"/>
      <c r="BT534" s="286"/>
      <c r="BU534" s="286"/>
      <c r="BV534" s="286"/>
      <c r="BW534" s="286"/>
      <c r="BX534" s="286"/>
      <c r="BY534" s="286"/>
      <c r="BZ534" s="286"/>
      <c r="CA534" s="286"/>
      <c r="CB534" s="286"/>
      <c r="CC534" s="286"/>
      <c r="CD534" s="286"/>
      <c r="CE534" s="286"/>
      <c r="CF534" s="286"/>
      <c r="CG534" s="286"/>
      <c r="CH534" s="286"/>
      <c r="CI534" s="286"/>
      <c r="CJ534" s="286"/>
      <c r="CK534" s="286"/>
      <c r="CL534" s="286"/>
      <c r="CM534" s="286"/>
      <c r="CN534" s="286"/>
      <c r="CO534" s="286"/>
      <c r="CP534" s="286"/>
      <c r="CQ534" s="286"/>
      <c r="CR534" s="286"/>
      <c r="CS534" s="286"/>
      <c r="CT534" s="286"/>
      <c r="CU534" s="286"/>
      <c r="CV534" s="286"/>
      <c r="CW534" s="286"/>
      <c r="CX534" s="286"/>
      <c r="CY534" s="286"/>
      <c r="CZ534" s="286"/>
      <c r="DA534" s="286"/>
      <c r="DB534" s="286"/>
      <c r="DC534" s="286"/>
      <c r="DD534" s="286"/>
      <c r="DE534" s="286"/>
      <c r="DF534" s="286"/>
      <c r="DG534" s="286"/>
      <c r="DH534" s="286"/>
      <c r="DI534" s="286"/>
      <c r="DJ534" s="286"/>
      <c r="DK534" s="286"/>
      <c r="DL534" s="286"/>
      <c r="DM534" s="286"/>
      <c r="DN534" s="286"/>
      <c r="DO534" s="286"/>
      <c r="DP534" s="286"/>
      <c r="DQ534" s="286"/>
      <c r="DR534" s="286"/>
      <c r="DS534" s="286"/>
      <c r="DT534" s="286"/>
      <c r="DU534" s="286"/>
      <c r="DV534" s="286"/>
      <c r="DW534" s="286"/>
      <c r="DX534" s="286"/>
      <c r="DY534" s="286"/>
      <c r="DZ534" s="286"/>
      <c r="EA534" s="286"/>
      <c r="EB534" s="286"/>
      <c r="EC534" s="286"/>
      <c r="ED534" s="286"/>
      <c r="EE534" s="286"/>
      <c r="EF534" s="286"/>
      <c r="EG534" s="286"/>
      <c r="EH534" s="286"/>
      <c r="EI534" s="286"/>
      <c r="EJ534" s="286"/>
      <c r="EK534" s="286"/>
      <c r="EL534" s="286"/>
      <c r="EM534" s="286"/>
      <c r="EN534" s="286"/>
      <c r="EO534" s="286"/>
      <c r="EP534" s="286"/>
      <c r="EQ534" s="286"/>
      <c r="ER534" s="286"/>
      <c r="ES534" s="286"/>
      <c r="ET534" s="286"/>
      <c r="EU534" s="286"/>
      <c r="EV534" s="286"/>
      <c r="EW534" s="286"/>
      <c r="EX534" s="286"/>
      <c r="EY534" s="286"/>
      <c r="EZ534" s="286"/>
      <c r="FA534" s="286"/>
      <c r="FB534" s="286"/>
      <c r="FC534" s="286"/>
      <c r="FD534" s="286"/>
      <c r="FE534" s="286"/>
      <c r="FF534" s="286"/>
      <c r="FG534" s="286"/>
      <c r="FH534" s="286"/>
      <c r="FI534" s="286"/>
      <c r="FJ534" s="286"/>
      <c r="FK534" s="286"/>
      <c r="FL534" s="286"/>
      <c r="FM534" s="286"/>
      <c r="FN534" s="286"/>
      <c r="FO534" s="286"/>
      <c r="FP534" s="286"/>
      <c r="FQ534" s="286"/>
      <c r="FR534" s="286"/>
      <c r="FS534" s="286"/>
      <c r="FT534" s="286"/>
      <c r="FU534" s="286"/>
      <c r="FV534" s="286"/>
      <c r="FW534" s="286"/>
      <c r="FX534" s="286"/>
      <c r="FY534" s="286"/>
      <c r="FZ534" s="286"/>
      <c r="GA534" s="286"/>
      <c r="GB534" s="286"/>
      <c r="GC534" s="286"/>
      <c r="GD534" s="286"/>
      <c r="GE534" s="286"/>
      <c r="GF534" s="286"/>
      <c r="GG534" s="286"/>
      <c r="GH534" s="286"/>
      <c r="GI534" s="286"/>
      <c r="GJ534" s="286"/>
      <c r="GK534" s="286"/>
      <c r="GL534" s="286"/>
      <c r="GM534" s="286"/>
      <c r="GN534" s="286"/>
      <c r="GO534" s="286"/>
      <c r="GP534" s="286"/>
      <c r="GQ534" s="286"/>
      <c r="GR534" s="286"/>
      <c r="GS534" s="286"/>
      <c r="GT534" s="286"/>
      <c r="GU534" s="286"/>
      <c r="GV534" s="286"/>
      <c r="GW534" s="286"/>
      <c r="GX534" s="286"/>
      <c r="GY534" s="286"/>
      <c r="GZ534" s="286"/>
      <c r="HA534" s="286"/>
      <c r="HB534" s="286"/>
      <c r="HC534" s="286"/>
      <c r="HD534" s="286"/>
      <c r="HE534" s="286"/>
      <c r="HF534" s="286"/>
      <c r="HG534" s="286"/>
      <c r="HH534" s="286"/>
      <c r="HI534" s="286"/>
      <c r="HJ534" s="286"/>
      <c r="HK534" s="286"/>
      <c r="HL534" s="286"/>
      <c r="HM534" s="286"/>
      <c r="HN534" s="286"/>
      <c r="HO534" s="286"/>
      <c r="HP534" s="286"/>
      <c r="HQ534" s="286"/>
      <c r="HR534" s="286"/>
      <c r="HS534" s="286"/>
      <c r="HT534" s="286"/>
      <c r="HU534" s="286"/>
      <c r="HV534" s="286"/>
      <c r="HW534" s="286"/>
      <c r="HX534" s="286"/>
      <c r="HY534" s="286"/>
      <c r="HZ534" s="286"/>
      <c r="IA534" s="286"/>
      <c r="IB534" s="286"/>
      <c r="IC534" s="286"/>
      <c r="ID534" s="286"/>
      <c r="IE534" s="286"/>
      <c r="IF534" s="286"/>
      <c r="IG534" s="286"/>
      <c r="IH534" s="286"/>
      <c r="II534" s="286"/>
      <c r="IJ534" s="286"/>
      <c r="IK534" s="286"/>
      <c r="IL534" s="286"/>
      <c r="IM534" s="286"/>
      <c r="IN534" s="286"/>
      <c r="IO534" s="286"/>
      <c r="IP534" s="286"/>
      <c r="IQ534" s="286"/>
      <c r="IR534" s="286"/>
      <c r="IS534" s="286"/>
      <c r="IT534" s="286"/>
      <c r="IU534" s="286"/>
      <c r="IV534" s="286"/>
      <c r="IW534" s="286"/>
      <c r="IX534" s="286"/>
      <c r="IY534" s="286"/>
      <c r="IZ534" s="286"/>
      <c r="JA534" s="286"/>
      <c r="JB534" s="286"/>
      <c r="JC534" s="286"/>
      <c r="JD534" s="286"/>
      <c r="JE534" s="286"/>
      <c r="JF534" s="286"/>
      <c r="JG534" s="286"/>
      <c r="JH534" s="286"/>
      <c r="JI534" s="286"/>
      <c r="JJ534" s="286"/>
      <c r="JK534" s="286"/>
      <c r="JL534" s="286"/>
      <c r="JM534" s="286"/>
      <c r="JN534" s="286"/>
      <c r="JO534" s="286"/>
      <c r="JP534" s="286"/>
      <c r="JQ534" s="286"/>
      <c r="JR534" s="286"/>
      <c r="JS534" s="286"/>
      <c r="JT534" s="286"/>
      <c r="JU534" s="286"/>
      <c r="JV534" s="286"/>
      <c r="JW534" s="286"/>
      <c r="JX534" s="286"/>
      <c r="JY534" s="286"/>
      <c r="JZ534" s="286"/>
      <c r="KA534" s="286"/>
      <c r="KB534" s="286"/>
      <c r="KC534" s="286"/>
      <c r="KD534" s="286"/>
      <c r="KE534" s="286"/>
      <c r="KF534" s="286"/>
      <c r="KG534" s="286"/>
      <c r="KH534" s="286"/>
      <c r="KI534" s="286"/>
      <c r="KJ534" s="286"/>
      <c r="KK534" s="286"/>
      <c r="KL534" s="286"/>
      <c r="KM534" s="286"/>
      <c r="KN534" s="286"/>
      <c r="KO534" s="286"/>
      <c r="KP534" s="286"/>
      <c r="KQ534" s="286"/>
      <c r="KR534" s="286"/>
      <c r="KS534" s="286"/>
      <c r="KT534" s="286"/>
      <c r="KU534" s="286"/>
      <c r="KV534" s="286"/>
      <c r="KW534" s="286"/>
      <c r="KX534" s="286"/>
      <c r="KY534" s="286"/>
      <c r="KZ534" s="286"/>
      <c r="LA534" s="286"/>
      <c r="LB534" s="286"/>
      <c r="LC534" s="286"/>
      <c r="LD534" s="286"/>
      <c r="LE534" s="286"/>
      <c r="LF534" s="286"/>
      <c r="LG534" s="286"/>
      <c r="LH534" s="286"/>
      <c r="LI534" s="286"/>
      <c r="LJ534" s="286"/>
      <c r="LK534" s="286"/>
      <c r="LL534" s="286"/>
      <c r="LM534" s="286"/>
      <c r="LN534" s="286"/>
      <c r="LO534" s="286"/>
      <c r="LP534" s="286"/>
      <c r="LQ534" s="286"/>
      <c r="LR534" s="286"/>
      <c r="LS534" s="286"/>
      <c r="LT534" s="286"/>
      <c r="LU534" s="286"/>
      <c r="LV534" s="286"/>
      <c r="LW534" s="286"/>
      <c r="LX534" s="286"/>
      <c r="LY534" s="286"/>
      <c r="LZ534" s="286"/>
      <c r="MA534" s="286"/>
      <c r="MB534" s="286"/>
      <c r="MC534" s="286"/>
      <c r="MD534" s="286"/>
      <c r="ME534" s="286"/>
      <c r="MF534" s="286"/>
      <c r="MG534" s="286"/>
      <c r="MH534" s="286"/>
      <c r="MI534" s="286"/>
      <c r="MJ534" s="286"/>
      <c r="MK534" s="286"/>
      <c r="ML534" s="286"/>
      <c r="MM534" s="286"/>
      <c r="MN534" s="286"/>
      <c r="MO534" s="286"/>
      <c r="MP534" s="286"/>
      <c r="MQ534" s="286"/>
      <c r="MR534" s="286"/>
      <c r="MS534" s="286"/>
      <c r="MT534" s="286"/>
      <c r="MU534" s="286"/>
      <c r="MV534" s="286"/>
      <c r="MW534" s="286"/>
      <c r="MX534" s="286"/>
      <c r="MY534" s="286"/>
      <c r="MZ534" s="286"/>
      <c r="NA534" s="286"/>
      <c r="NB534" s="286"/>
      <c r="NC534" s="286"/>
      <c r="ND534" s="286"/>
      <c r="NE534" s="286"/>
      <c r="NF534" s="286"/>
      <c r="NG534" s="286"/>
      <c r="NH534" s="286"/>
      <c r="NI534" s="286"/>
      <c r="NJ534" s="286"/>
      <c r="NK534" s="286"/>
      <c r="NL534" s="286"/>
      <c r="NM534" s="286"/>
      <c r="NN534" s="286"/>
      <c r="NO534" s="286"/>
      <c r="NP534" s="286"/>
      <c r="NQ534" s="286"/>
      <c r="NR534" s="286"/>
      <c r="NS534" s="286"/>
      <c r="NT534" s="286"/>
      <c r="NU534" s="286"/>
      <c r="NV534" s="286"/>
      <c r="NW534" s="286"/>
      <c r="NX534" s="286"/>
      <c r="NY534" s="286"/>
      <c r="NZ534" s="286"/>
      <c r="OA534" s="286"/>
      <c r="OB534" s="286"/>
      <c r="OC534" s="286"/>
      <c r="OD534" s="286"/>
      <c r="OE534" s="286"/>
      <c r="OF534" s="286"/>
      <c r="OG534" s="286"/>
      <c r="OH534" s="286"/>
      <c r="OI534" s="286"/>
      <c r="OJ534" s="286"/>
      <c r="OK534" s="286"/>
      <c r="OL534" s="286"/>
      <c r="OM534" s="286"/>
      <c r="ON534" s="286"/>
      <c r="OO534" s="286"/>
      <c r="OP534" s="286"/>
      <c r="OQ534" s="286"/>
      <c r="OR534" s="286"/>
      <c r="OS534" s="286"/>
      <c r="OT534" s="286"/>
      <c r="OU534" s="286"/>
      <c r="OV534" s="286"/>
      <c r="OW534" s="286"/>
      <c r="OX534" s="286"/>
      <c r="OY534" s="286"/>
      <c r="OZ534" s="286"/>
      <c r="PA534" s="286"/>
      <c r="PB534" s="286"/>
      <c r="PC534" s="286"/>
      <c r="PD534" s="286"/>
      <c r="PE534" s="286"/>
      <c r="PF534" s="286"/>
      <c r="PG534" s="286"/>
      <c r="PH534" s="286"/>
      <c r="PI534" s="286"/>
      <c r="PJ534" s="286"/>
      <c r="PK534" s="286"/>
      <c r="PL534" s="286"/>
      <c r="PM534" s="286"/>
      <c r="PN534" s="286"/>
      <c r="PO534" s="286"/>
      <c r="PP534" s="286"/>
      <c r="PQ534" s="286"/>
      <c r="PR534" s="286"/>
      <c r="PS534" s="286"/>
      <c r="PT534" s="286"/>
      <c r="PU534" s="286"/>
      <c r="PV534" s="286"/>
      <c r="PW534" s="286"/>
      <c r="PX534" s="286"/>
      <c r="PY534" s="286"/>
      <c r="PZ534" s="286"/>
      <c r="QA534" s="286"/>
      <c r="QB534" s="286"/>
      <c r="QC534" s="286"/>
      <c r="QD534" s="286"/>
      <c r="QE534" s="286"/>
      <c r="QF534" s="286"/>
      <c r="QG534" s="286"/>
      <c r="QH534" s="286"/>
      <c r="QI534" s="286"/>
      <c r="QJ534" s="286"/>
      <c r="QK534" s="286"/>
      <c r="QL534" s="286"/>
      <c r="QM534" s="286"/>
      <c r="QN534" s="286"/>
      <c r="QO534" s="286"/>
      <c r="QP534" s="286"/>
      <c r="QQ534" s="286"/>
      <c r="QR534" s="286"/>
      <c r="QS534" s="286"/>
      <c r="QT534" s="286"/>
      <c r="QU534" s="286"/>
      <c r="QV534" s="286"/>
      <c r="QW534" s="286"/>
      <c r="QX534" s="286"/>
      <c r="QY534" s="286"/>
      <c r="QZ534" s="286"/>
      <c r="RA534" s="286"/>
      <c r="RB534" s="286"/>
      <c r="RC534" s="286"/>
      <c r="RD534" s="286"/>
      <c r="RE534" s="286"/>
      <c r="RF534" s="286"/>
      <c r="RG534" s="286"/>
      <c r="RH534" s="286"/>
      <c r="RI534" s="286"/>
      <c r="RJ534" s="286"/>
      <c r="RK534" s="286"/>
      <c r="RL534" s="286"/>
      <c r="RM534" s="286"/>
      <c r="RN534" s="286"/>
      <c r="RO534" s="286"/>
      <c r="RP534" s="286"/>
      <c r="RQ534" s="286"/>
      <c r="RR534" s="286"/>
      <c r="RS534" s="286"/>
      <c r="RT534" s="286"/>
      <c r="RU534" s="286"/>
      <c r="RV534" s="286"/>
      <c r="RW534" s="286"/>
      <c r="RX534" s="286"/>
      <c r="RY534" s="286"/>
      <c r="RZ534" s="286"/>
      <c r="SA534" s="286"/>
      <c r="SB534" s="286"/>
      <c r="SC534" s="286"/>
      <c r="SD534" s="286"/>
      <c r="SE534" s="286"/>
      <c r="SF534" s="286"/>
      <c r="SG534" s="286"/>
      <c r="SH534" s="286"/>
      <c r="SI534" s="286"/>
      <c r="SJ534" s="286"/>
      <c r="SK534" s="286"/>
      <c r="SL534" s="286"/>
      <c r="SM534" s="286"/>
      <c r="SN534" s="286"/>
      <c r="SO534" s="286"/>
      <c r="SP534" s="286"/>
      <c r="SQ534" s="286"/>
      <c r="SR534" s="286"/>
      <c r="SS534" s="286"/>
      <c r="ST534" s="286"/>
      <c r="SU534" s="286"/>
      <c r="SV534" s="286"/>
      <c r="SW534" s="286"/>
      <c r="SX534" s="286"/>
      <c r="SY534" s="286"/>
      <c r="SZ534" s="286"/>
      <c r="TA534" s="286"/>
      <c r="TB534" s="286"/>
      <c r="TC534" s="286"/>
      <c r="TD534" s="286"/>
      <c r="TE534" s="286"/>
      <c r="TF534" s="286"/>
      <c r="TG534" s="286"/>
      <c r="TH534" s="286"/>
      <c r="TI534" s="286"/>
      <c r="TJ534" s="286"/>
      <c r="TK534" s="286"/>
      <c r="TL534" s="286"/>
      <c r="TM534" s="286"/>
      <c r="TN534" s="286"/>
      <c r="TO534" s="286"/>
      <c r="TP534" s="286"/>
      <c r="TQ534" s="286"/>
      <c r="TR534" s="286"/>
      <c r="TS534" s="286"/>
      <c r="TT534" s="286"/>
      <c r="TU534" s="286"/>
      <c r="TV534" s="286"/>
      <c r="TW534" s="286"/>
      <c r="TX534" s="286"/>
      <c r="TY534" s="286"/>
      <c r="TZ534" s="286"/>
      <c r="UA534" s="286"/>
      <c r="UB534" s="286"/>
      <c r="UC534" s="286"/>
      <c r="UD534" s="286"/>
      <c r="UE534" s="286"/>
      <c r="UF534" s="286"/>
      <c r="UG534" s="286"/>
      <c r="UH534" s="286"/>
      <c r="UI534" s="286"/>
      <c r="UJ534" s="286"/>
      <c r="UK534" s="286"/>
      <c r="UL534" s="286"/>
      <c r="UM534" s="286"/>
      <c r="UN534" s="286"/>
      <c r="UO534" s="286"/>
      <c r="UP534" s="286"/>
      <c r="UQ534" s="286"/>
      <c r="UR534" s="286"/>
      <c r="US534" s="286"/>
      <c r="UT534" s="286"/>
      <c r="UU534" s="286"/>
      <c r="UV534" s="286"/>
      <c r="UW534" s="286"/>
      <c r="UX534" s="286"/>
      <c r="UY534" s="286"/>
      <c r="UZ534" s="286"/>
      <c r="VA534" s="286"/>
      <c r="VB534" s="286"/>
      <c r="VC534" s="286"/>
      <c r="VD534" s="286"/>
      <c r="VE534" s="286"/>
      <c r="VF534" s="286"/>
      <c r="VG534" s="286"/>
      <c r="VH534" s="286"/>
      <c r="VI534" s="286"/>
      <c r="VJ534" s="286"/>
      <c r="VK534" s="286"/>
      <c r="VL534" s="286"/>
      <c r="VM534" s="286"/>
      <c r="VN534" s="286"/>
      <c r="VO534" s="286"/>
      <c r="VP534" s="286"/>
      <c r="VQ534" s="286"/>
      <c r="VR534" s="286"/>
      <c r="VS534" s="286"/>
      <c r="VT534" s="286"/>
      <c r="VU534" s="286"/>
      <c r="VV534" s="286"/>
      <c r="VW534" s="286"/>
      <c r="VX534" s="286"/>
      <c r="VY534" s="286"/>
      <c r="VZ534" s="286"/>
      <c r="WA534" s="286"/>
      <c r="WB534" s="286"/>
      <c r="WC534" s="286"/>
    </row>
    <row r="535" spans="1:601" s="285" customFormat="1" ht="30" customHeight="1">
      <c r="A535" s="1073"/>
      <c r="B535" s="756" t="s">
        <v>1201</v>
      </c>
      <c r="C535" s="662" t="s">
        <v>1202</v>
      </c>
      <c r="D535" s="652" t="s">
        <v>1059</v>
      </c>
      <c r="E535" s="654" t="s">
        <v>1203</v>
      </c>
      <c r="F535" s="646" t="s">
        <v>60</v>
      </c>
      <c r="G535" s="657">
        <v>44927</v>
      </c>
      <c r="H535" s="646" t="s">
        <v>31</v>
      </c>
      <c r="I535" s="309" t="s">
        <v>501</v>
      </c>
      <c r="J535" s="309" t="s">
        <v>393</v>
      </c>
      <c r="K535" s="386" t="s">
        <v>1204</v>
      </c>
      <c r="L535" s="381" t="s">
        <v>35</v>
      </c>
      <c r="M535" s="284">
        <f>M536+M537+M538</f>
        <v>4434600</v>
      </c>
      <c r="N535" s="284">
        <f t="shared" ref="N535:R535" si="55">N536+N537+N538</f>
        <v>4434600</v>
      </c>
      <c r="O535" s="284">
        <f>O536+O537+O538</f>
        <v>0</v>
      </c>
      <c r="P535" s="284">
        <f t="shared" si="55"/>
        <v>0</v>
      </c>
      <c r="Q535" s="284">
        <f t="shared" si="55"/>
        <v>0</v>
      </c>
      <c r="R535" s="284">
        <f t="shared" si="55"/>
        <v>0</v>
      </c>
      <c r="S535" s="528"/>
      <c r="BA535" s="286"/>
      <c r="BB535" s="286"/>
      <c r="BC535" s="286"/>
      <c r="BD535" s="286"/>
      <c r="BE535" s="286"/>
      <c r="BF535" s="286"/>
      <c r="BG535" s="286"/>
      <c r="BH535" s="286"/>
      <c r="BI535" s="286"/>
      <c r="BJ535" s="286"/>
      <c r="BK535" s="286"/>
      <c r="BL535" s="286"/>
      <c r="BM535" s="286"/>
      <c r="BN535" s="286"/>
      <c r="BO535" s="286"/>
      <c r="BP535" s="286"/>
      <c r="BQ535" s="286"/>
      <c r="BR535" s="286"/>
      <c r="BS535" s="286"/>
      <c r="BT535" s="286"/>
      <c r="BU535" s="286"/>
      <c r="BV535" s="286"/>
      <c r="BW535" s="286"/>
      <c r="BX535" s="286"/>
      <c r="BY535" s="286"/>
      <c r="BZ535" s="286"/>
      <c r="CA535" s="286"/>
      <c r="CB535" s="286"/>
      <c r="CC535" s="286"/>
      <c r="CD535" s="286"/>
      <c r="CE535" s="286"/>
      <c r="CF535" s="286"/>
      <c r="CG535" s="286"/>
      <c r="CH535" s="286"/>
      <c r="CI535" s="286"/>
      <c r="CJ535" s="286"/>
      <c r="CK535" s="286"/>
      <c r="CL535" s="286"/>
      <c r="CM535" s="286"/>
      <c r="CN535" s="286"/>
      <c r="CO535" s="286"/>
      <c r="CP535" s="286"/>
      <c r="CQ535" s="286"/>
      <c r="CR535" s="286"/>
      <c r="CS535" s="286"/>
      <c r="CT535" s="286"/>
      <c r="CU535" s="286"/>
      <c r="CV535" s="286"/>
      <c r="CW535" s="286"/>
      <c r="CX535" s="286"/>
      <c r="CY535" s="286"/>
      <c r="CZ535" s="286"/>
      <c r="DA535" s="286"/>
      <c r="DB535" s="286"/>
      <c r="DC535" s="286"/>
      <c r="DD535" s="286"/>
      <c r="DE535" s="286"/>
      <c r="DF535" s="286"/>
      <c r="DG535" s="286"/>
      <c r="DH535" s="286"/>
      <c r="DI535" s="286"/>
      <c r="DJ535" s="286"/>
      <c r="DK535" s="286"/>
      <c r="DL535" s="286"/>
      <c r="DM535" s="286"/>
      <c r="DN535" s="286"/>
      <c r="DO535" s="286"/>
      <c r="DP535" s="286"/>
      <c r="DQ535" s="286"/>
      <c r="DR535" s="286"/>
      <c r="DS535" s="286"/>
      <c r="DT535" s="286"/>
      <c r="DU535" s="286"/>
      <c r="DV535" s="286"/>
      <c r="DW535" s="286"/>
      <c r="DX535" s="286"/>
      <c r="DY535" s="286"/>
      <c r="DZ535" s="286"/>
      <c r="EA535" s="286"/>
      <c r="EB535" s="286"/>
      <c r="EC535" s="286"/>
      <c r="ED535" s="286"/>
      <c r="EE535" s="286"/>
      <c r="EF535" s="286"/>
      <c r="EG535" s="286"/>
      <c r="EH535" s="286"/>
      <c r="EI535" s="286"/>
      <c r="EJ535" s="286"/>
      <c r="EK535" s="286"/>
      <c r="EL535" s="286"/>
      <c r="EM535" s="286"/>
      <c r="EN535" s="286"/>
      <c r="EO535" s="286"/>
      <c r="EP535" s="286"/>
      <c r="EQ535" s="286"/>
      <c r="ER535" s="286"/>
      <c r="ES535" s="286"/>
      <c r="ET535" s="286"/>
      <c r="EU535" s="286"/>
      <c r="EV535" s="286"/>
      <c r="EW535" s="286"/>
      <c r="EX535" s="286"/>
      <c r="EY535" s="286"/>
      <c r="EZ535" s="286"/>
      <c r="FA535" s="286"/>
      <c r="FB535" s="286"/>
      <c r="FC535" s="286"/>
      <c r="FD535" s="286"/>
      <c r="FE535" s="286"/>
      <c r="FF535" s="286"/>
      <c r="FG535" s="286"/>
      <c r="FH535" s="286"/>
      <c r="FI535" s="286"/>
      <c r="FJ535" s="286"/>
      <c r="FK535" s="286"/>
      <c r="FL535" s="286"/>
      <c r="FM535" s="286"/>
      <c r="FN535" s="286"/>
      <c r="FO535" s="286"/>
      <c r="FP535" s="286"/>
      <c r="FQ535" s="286"/>
      <c r="FR535" s="286"/>
      <c r="FS535" s="286"/>
      <c r="FT535" s="286"/>
      <c r="FU535" s="286"/>
      <c r="FV535" s="286"/>
      <c r="FW535" s="286"/>
      <c r="FX535" s="286"/>
      <c r="FY535" s="286"/>
      <c r="FZ535" s="286"/>
      <c r="GA535" s="286"/>
      <c r="GB535" s="286"/>
      <c r="GC535" s="286"/>
      <c r="GD535" s="286"/>
      <c r="GE535" s="286"/>
      <c r="GF535" s="286"/>
      <c r="GG535" s="286"/>
      <c r="GH535" s="286"/>
      <c r="GI535" s="286"/>
      <c r="GJ535" s="286"/>
      <c r="GK535" s="286"/>
      <c r="GL535" s="286"/>
      <c r="GM535" s="286"/>
      <c r="GN535" s="286"/>
      <c r="GO535" s="286"/>
      <c r="GP535" s="286"/>
      <c r="GQ535" s="286"/>
      <c r="GR535" s="286"/>
      <c r="GS535" s="286"/>
      <c r="GT535" s="286"/>
      <c r="GU535" s="286"/>
      <c r="GV535" s="286"/>
      <c r="GW535" s="286"/>
      <c r="GX535" s="286"/>
      <c r="GY535" s="286"/>
      <c r="GZ535" s="286"/>
      <c r="HA535" s="286"/>
      <c r="HB535" s="286"/>
      <c r="HC535" s="286"/>
      <c r="HD535" s="286"/>
      <c r="HE535" s="286"/>
      <c r="HF535" s="286"/>
      <c r="HG535" s="286"/>
      <c r="HH535" s="286"/>
      <c r="HI535" s="286"/>
      <c r="HJ535" s="286"/>
      <c r="HK535" s="286"/>
      <c r="HL535" s="286"/>
      <c r="HM535" s="286"/>
      <c r="HN535" s="286"/>
      <c r="HO535" s="286"/>
      <c r="HP535" s="286"/>
      <c r="HQ535" s="286"/>
      <c r="HR535" s="286"/>
      <c r="HS535" s="286"/>
      <c r="HT535" s="286"/>
      <c r="HU535" s="286"/>
      <c r="HV535" s="286"/>
      <c r="HW535" s="286"/>
      <c r="HX535" s="286"/>
      <c r="HY535" s="286"/>
      <c r="HZ535" s="286"/>
      <c r="IA535" s="286"/>
      <c r="IB535" s="286"/>
      <c r="IC535" s="286"/>
      <c r="ID535" s="286"/>
      <c r="IE535" s="286"/>
      <c r="IF535" s="286"/>
      <c r="IG535" s="286"/>
      <c r="IH535" s="286"/>
      <c r="II535" s="286"/>
      <c r="IJ535" s="286"/>
      <c r="IK535" s="286"/>
      <c r="IL535" s="286"/>
      <c r="IM535" s="286"/>
      <c r="IN535" s="286"/>
      <c r="IO535" s="286"/>
      <c r="IP535" s="286"/>
      <c r="IQ535" s="286"/>
      <c r="IR535" s="286"/>
      <c r="IS535" s="286"/>
      <c r="IT535" s="286"/>
      <c r="IU535" s="286"/>
      <c r="IV535" s="286"/>
      <c r="IW535" s="286"/>
      <c r="IX535" s="286"/>
      <c r="IY535" s="286"/>
      <c r="IZ535" s="286"/>
      <c r="JA535" s="286"/>
      <c r="JB535" s="286"/>
      <c r="JC535" s="286"/>
      <c r="JD535" s="286"/>
      <c r="JE535" s="286"/>
      <c r="JF535" s="286"/>
      <c r="JG535" s="286"/>
      <c r="JH535" s="286"/>
      <c r="JI535" s="286"/>
      <c r="JJ535" s="286"/>
      <c r="JK535" s="286"/>
      <c r="JL535" s="286"/>
      <c r="JM535" s="286"/>
      <c r="JN535" s="286"/>
      <c r="JO535" s="286"/>
      <c r="JP535" s="286"/>
      <c r="JQ535" s="286"/>
      <c r="JR535" s="286"/>
      <c r="JS535" s="286"/>
      <c r="JT535" s="286"/>
      <c r="JU535" s="286"/>
      <c r="JV535" s="286"/>
      <c r="JW535" s="286"/>
      <c r="JX535" s="286"/>
      <c r="JY535" s="286"/>
      <c r="JZ535" s="286"/>
      <c r="KA535" s="286"/>
      <c r="KB535" s="286"/>
      <c r="KC535" s="286"/>
      <c r="KD535" s="286"/>
      <c r="KE535" s="286"/>
      <c r="KF535" s="286"/>
      <c r="KG535" s="286"/>
      <c r="KH535" s="286"/>
      <c r="KI535" s="286"/>
      <c r="KJ535" s="286"/>
      <c r="KK535" s="286"/>
      <c r="KL535" s="286"/>
      <c r="KM535" s="286"/>
      <c r="KN535" s="286"/>
      <c r="KO535" s="286"/>
      <c r="KP535" s="286"/>
      <c r="KQ535" s="286"/>
      <c r="KR535" s="286"/>
      <c r="KS535" s="286"/>
      <c r="KT535" s="286"/>
      <c r="KU535" s="286"/>
      <c r="KV535" s="286"/>
      <c r="KW535" s="286"/>
      <c r="KX535" s="286"/>
      <c r="KY535" s="286"/>
      <c r="KZ535" s="286"/>
      <c r="LA535" s="286"/>
      <c r="LB535" s="286"/>
      <c r="LC535" s="286"/>
      <c r="LD535" s="286"/>
      <c r="LE535" s="286"/>
      <c r="LF535" s="286"/>
      <c r="LG535" s="286"/>
      <c r="LH535" s="286"/>
      <c r="LI535" s="286"/>
      <c r="LJ535" s="286"/>
      <c r="LK535" s="286"/>
      <c r="LL535" s="286"/>
      <c r="LM535" s="286"/>
      <c r="LN535" s="286"/>
      <c r="LO535" s="286"/>
      <c r="LP535" s="286"/>
      <c r="LQ535" s="286"/>
      <c r="LR535" s="286"/>
      <c r="LS535" s="286"/>
      <c r="LT535" s="286"/>
      <c r="LU535" s="286"/>
      <c r="LV535" s="286"/>
      <c r="LW535" s="286"/>
      <c r="LX535" s="286"/>
      <c r="LY535" s="286"/>
      <c r="LZ535" s="286"/>
      <c r="MA535" s="286"/>
      <c r="MB535" s="286"/>
      <c r="MC535" s="286"/>
      <c r="MD535" s="286"/>
      <c r="ME535" s="286"/>
      <c r="MF535" s="286"/>
      <c r="MG535" s="286"/>
      <c r="MH535" s="286"/>
      <c r="MI535" s="286"/>
      <c r="MJ535" s="286"/>
      <c r="MK535" s="286"/>
      <c r="ML535" s="286"/>
      <c r="MM535" s="286"/>
      <c r="MN535" s="286"/>
      <c r="MO535" s="286"/>
      <c r="MP535" s="286"/>
      <c r="MQ535" s="286"/>
      <c r="MR535" s="286"/>
      <c r="MS535" s="286"/>
      <c r="MT535" s="286"/>
      <c r="MU535" s="286"/>
      <c r="MV535" s="286"/>
      <c r="MW535" s="286"/>
      <c r="MX535" s="286"/>
      <c r="MY535" s="286"/>
      <c r="MZ535" s="286"/>
      <c r="NA535" s="286"/>
      <c r="NB535" s="286"/>
      <c r="NC535" s="286"/>
      <c r="ND535" s="286"/>
      <c r="NE535" s="286"/>
      <c r="NF535" s="286"/>
      <c r="NG535" s="286"/>
      <c r="NH535" s="286"/>
      <c r="NI535" s="286"/>
      <c r="NJ535" s="286"/>
      <c r="NK535" s="286"/>
      <c r="NL535" s="286"/>
      <c r="NM535" s="286"/>
      <c r="NN535" s="286"/>
      <c r="NO535" s="286"/>
      <c r="NP535" s="286"/>
      <c r="NQ535" s="286"/>
      <c r="NR535" s="286"/>
      <c r="NS535" s="286"/>
      <c r="NT535" s="286"/>
      <c r="NU535" s="286"/>
      <c r="NV535" s="286"/>
      <c r="NW535" s="286"/>
      <c r="NX535" s="286"/>
      <c r="NY535" s="286"/>
      <c r="NZ535" s="286"/>
      <c r="OA535" s="286"/>
      <c r="OB535" s="286"/>
      <c r="OC535" s="286"/>
      <c r="OD535" s="286"/>
      <c r="OE535" s="286"/>
      <c r="OF535" s="286"/>
      <c r="OG535" s="286"/>
      <c r="OH535" s="286"/>
      <c r="OI535" s="286"/>
      <c r="OJ535" s="286"/>
      <c r="OK535" s="286"/>
      <c r="OL535" s="286"/>
      <c r="OM535" s="286"/>
      <c r="ON535" s="286"/>
      <c r="OO535" s="286"/>
      <c r="OP535" s="286"/>
      <c r="OQ535" s="286"/>
      <c r="OR535" s="286"/>
      <c r="OS535" s="286"/>
      <c r="OT535" s="286"/>
      <c r="OU535" s="286"/>
      <c r="OV535" s="286"/>
      <c r="OW535" s="286"/>
      <c r="OX535" s="286"/>
      <c r="OY535" s="286"/>
      <c r="OZ535" s="286"/>
      <c r="PA535" s="286"/>
      <c r="PB535" s="286"/>
      <c r="PC535" s="286"/>
      <c r="PD535" s="286"/>
      <c r="PE535" s="286"/>
      <c r="PF535" s="286"/>
      <c r="PG535" s="286"/>
      <c r="PH535" s="286"/>
      <c r="PI535" s="286"/>
      <c r="PJ535" s="286"/>
      <c r="PK535" s="286"/>
      <c r="PL535" s="286"/>
      <c r="PM535" s="286"/>
      <c r="PN535" s="286"/>
      <c r="PO535" s="286"/>
      <c r="PP535" s="286"/>
      <c r="PQ535" s="286"/>
      <c r="PR535" s="286"/>
      <c r="PS535" s="286"/>
      <c r="PT535" s="286"/>
      <c r="PU535" s="286"/>
      <c r="PV535" s="286"/>
      <c r="PW535" s="286"/>
      <c r="PX535" s="286"/>
      <c r="PY535" s="286"/>
      <c r="PZ535" s="286"/>
      <c r="QA535" s="286"/>
      <c r="QB535" s="286"/>
      <c r="QC535" s="286"/>
      <c r="QD535" s="286"/>
      <c r="QE535" s="286"/>
      <c r="QF535" s="286"/>
      <c r="QG535" s="286"/>
      <c r="QH535" s="286"/>
      <c r="QI535" s="286"/>
      <c r="QJ535" s="286"/>
      <c r="QK535" s="286"/>
      <c r="QL535" s="286"/>
      <c r="QM535" s="286"/>
      <c r="QN535" s="286"/>
      <c r="QO535" s="286"/>
      <c r="QP535" s="286"/>
      <c r="QQ535" s="286"/>
      <c r="QR535" s="286"/>
      <c r="QS535" s="286"/>
      <c r="QT535" s="286"/>
      <c r="QU535" s="286"/>
      <c r="QV535" s="286"/>
      <c r="QW535" s="286"/>
      <c r="QX535" s="286"/>
      <c r="QY535" s="286"/>
      <c r="QZ535" s="286"/>
      <c r="RA535" s="286"/>
      <c r="RB535" s="286"/>
      <c r="RC535" s="286"/>
      <c r="RD535" s="286"/>
      <c r="RE535" s="286"/>
      <c r="RF535" s="286"/>
      <c r="RG535" s="286"/>
      <c r="RH535" s="286"/>
      <c r="RI535" s="286"/>
      <c r="RJ535" s="286"/>
      <c r="RK535" s="286"/>
      <c r="RL535" s="286"/>
      <c r="RM535" s="286"/>
      <c r="RN535" s="286"/>
      <c r="RO535" s="286"/>
      <c r="RP535" s="286"/>
      <c r="RQ535" s="286"/>
      <c r="RR535" s="286"/>
      <c r="RS535" s="286"/>
      <c r="RT535" s="286"/>
      <c r="RU535" s="286"/>
      <c r="RV535" s="286"/>
      <c r="RW535" s="286"/>
      <c r="RX535" s="286"/>
      <c r="RY535" s="286"/>
      <c r="RZ535" s="286"/>
      <c r="SA535" s="286"/>
      <c r="SB535" s="286"/>
      <c r="SC535" s="286"/>
      <c r="SD535" s="286"/>
      <c r="SE535" s="286"/>
      <c r="SF535" s="286"/>
      <c r="SG535" s="286"/>
      <c r="SH535" s="286"/>
      <c r="SI535" s="286"/>
      <c r="SJ535" s="286"/>
      <c r="SK535" s="286"/>
      <c r="SL535" s="286"/>
      <c r="SM535" s="286"/>
      <c r="SN535" s="286"/>
      <c r="SO535" s="286"/>
      <c r="SP535" s="286"/>
      <c r="SQ535" s="286"/>
      <c r="SR535" s="286"/>
      <c r="SS535" s="286"/>
      <c r="ST535" s="286"/>
      <c r="SU535" s="286"/>
      <c r="SV535" s="286"/>
      <c r="SW535" s="286"/>
      <c r="SX535" s="286"/>
      <c r="SY535" s="286"/>
      <c r="SZ535" s="286"/>
      <c r="TA535" s="286"/>
      <c r="TB535" s="286"/>
      <c r="TC535" s="286"/>
      <c r="TD535" s="286"/>
      <c r="TE535" s="286"/>
      <c r="TF535" s="286"/>
      <c r="TG535" s="286"/>
      <c r="TH535" s="286"/>
      <c r="TI535" s="286"/>
      <c r="TJ535" s="286"/>
      <c r="TK535" s="286"/>
      <c r="TL535" s="286"/>
      <c r="TM535" s="286"/>
      <c r="TN535" s="286"/>
      <c r="TO535" s="286"/>
      <c r="TP535" s="286"/>
      <c r="TQ535" s="286"/>
      <c r="TR535" s="286"/>
      <c r="TS535" s="286"/>
      <c r="TT535" s="286"/>
      <c r="TU535" s="286"/>
      <c r="TV535" s="286"/>
      <c r="TW535" s="286"/>
      <c r="TX535" s="286"/>
      <c r="TY535" s="286"/>
      <c r="TZ535" s="286"/>
      <c r="UA535" s="286"/>
      <c r="UB535" s="286"/>
      <c r="UC535" s="286"/>
      <c r="UD535" s="286"/>
      <c r="UE535" s="286"/>
      <c r="UF535" s="286"/>
      <c r="UG535" s="286"/>
      <c r="UH535" s="286"/>
      <c r="UI535" s="286"/>
      <c r="UJ535" s="286"/>
      <c r="UK535" s="286"/>
      <c r="UL535" s="286"/>
      <c r="UM535" s="286"/>
      <c r="UN535" s="286"/>
      <c r="UO535" s="286"/>
      <c r="UP535" s="286"/>
      <c r="UQ535" s="286"/>
      <c r="UR535" s="286"/>
      <c r="US535" s="286"/>
      <c r="UT535" s="286"/>
      <c r="UU535" s="286"/>
      <c r="UV535" s="286"/>
      <c r="UW535" s="286"/>
      <c r="UX535" s="286"/>
      <c r="UY535" s="286"/>
      <c r="UZ535" s="286"/>
      <c r="VA535" s="286"/>
      <c r="VB535" s="286"/>
      <c r="VC535" s="286"/>
      <c r="VD535" s="286"/>
      <c r="VE535" s="286"/>
      <c r="VF535" s="286"/>
      <c r="VG535" s="286"/>
      <c r="VH535" s="286"/>
      <c r="VI535" s="286"/>
      <c r="VJ535" s="286"/>
      <c r="VK535" s="286"/>
      <c r="VL535" s="286"/>
      <c r="VM535" s="286"/>
      <c r="VN535" s="286"/>
      <c r="VO535" s="286"/>
      <c r="VP535" s="286"/>
      <c r="VQ535" s="286"/>
      <c r="VR535" s="286"/>
      <c r="VS535" s="286"/>
      <c r="VT535" s="286"/>
      <c r="VU535" s="286"/>
      <c r="VV535" s="286"/>
      <c r="VW535" s="286"/>
      <c r="VX535" s="286"/>
      <c r="VY535" s="286"/>
      <c r="VZ535" s="286"/>
      <c r="WA535" s="286"/>
      <c r="WB535" s="286"/>
      <c r="WC535" s="286"/>
    </row>
    <row r="536" spans="1:601" s="285" customFormat="1" ht="20.25" customHeight="1">
      <c r="A536" s="1073"/>
      <c r="B536" s="757"/>
      <c r="C536" s="662"/>
      <c r="D536" s="671"/>
      <c r="E536" s="673"/>
      <c r="F536" s="647"/>
      <c r="G536" s="674"/>
      <c r="H536" s="647"/>
      <c r="I536" s="309" t="s">
        <v>501</v>
      </c>
      <c r="J536" s="309" t="s">
        <v>393</v>
      </c>
      <c r="K536" s="315" t="s">
        <v>1204</v>
      </c>
      <c r="L536" s="309" t="s">
        <v>43</v>
      </c>
      <c r="M536" s="288">
        <v>4302400</v>
      </c>
      <c r="N536" s="288">
        <v>4302400</v>
      </c>
      <c r="O536" s="288"/>
      <c r="P536" s="289"/>
      <c r="Q536" s="290"/>
      <c r="R536" s="290"/>
      <c r="S536" s="528">
        <v>3</v>
      </c>
      <c r="BA536" s="286"/>
      <c r="BB536" s="286"/>
      <c r="BC536" s="286"/>
      <c r="BD536" s="286"/>
      <c r="BE536" s="286"/>
      <c r="BF536" s="286"/>
      <c r="BG536" s="286"/>
      <c r="BH536" s="286"/>
      <c r="BI536" s="286"/>
      <c r="BJ536" s="286"/>
      <c r="BK536" s="286"/>
      <c r="BL536" s="286"/>
      <c r="BM536" s="286"/>
      <c r="BN536" s="286"/>
      <c r="BO536" s="286"/>
      <c r="BP536" s="286"/>
      <c r="BQ536" s="286"/>
      <c r="BR536" s="286"/>
      <c r="BS536" s="286"/>
      <c r="BT536" s="286"/>
      <c r="BU536" s="286"/>
      <c r="BV536" s="286"/>
      <c r="BW536" s="286"/>
      <c r="BX536" s="286"/>
      <c r="BY536" s="286"/>
      <c r="BZ536" s="286"/>
      <c r="CA536" s="286"/>
      <c r="CB536" s="286"/>
      <c r="CC536" s="286"/>
      <c r="CD536" s="286"/>
      <c r="CE536" s="286"/>
      <c r="CF536" s="286"/>
      <c r="CG536" s="286"/>
      <c r="CH536" s="286"/>
      <c r="CI536" s="286"/>
      <c r="CJ536" s="286"/>
      <c r="CK536" s="286"/>
      <c r="CL536" s="286"/>
      <c r="CM536" s="286"/>
      <c r="CN536" s="286"/>
      <c r="CO536" s="286"/>
      <c r="CP536" s="286"/>
      <c r="CQ536" s="286"/>
      <c r="CR536" s="286"/>
      <c r="CS536" s="286"/>
      <c r="CT536" s="286"/>
      <c r="CU536" s="286"/>
      <c r="CV536" s="286"/>
      <c r="CW536" s="286"/>
      <c r="CX536" s="286"/>
      <c r="CY536" s="286"/>
      <c r="CZ536" s="286"/>
      <c r="DA536" s="286"/>
      <c r="DB536" s="286"/>
      <c r="DC536" s="286"/>
      <c r="DD536" s="286"/>
      <c r="DE536" s="286"/>
      <c r="DF536" s="286"/>
      <c r="DG536" s="286"/>
      <c r="DH536" s="286"/>
      <c r="DI536" s="286"/>
      <c r="DJ536" s="286"/>
      <c r="DK536" s="286"/>
      <c r="DL536" s="286"/>
      <c r="DM536" s="286"/>
      <c r="DN536" s="286"/>
      <c r="DO536" s="286"/>
      <c r="DP536" s="286"/>
      <c r="DQ536" s="286"/>
      <c r="DR536" s="286"/>
      <c r="DS536" s="286"/>
      <c r="DT536" s="286"/>
      <c r="DU536" s="286"/>
      <c r="DV536" s="286"/>
      <c r="DW536" s="286"/>
      <c r="DX536" s="286"/>
      <c r="DY536" s="286"/>
      <c r="DZ536" s="286"/>
      <c r="EA536" s="286"/>
      <c r="EB536" s="286"/>
      <c r="EC536" s="286"/>
      <c r="ED536" s="286"/>
      <c r="EE536" s="286"/>
      <c r="EF536" s="286"/>
      <c r="EG536" s="286"/>
      <c r="EH536" s="286"/>
      <c r="EI536" s="286"/>
      <c r="EJ536" s="286"/>
      <c r="EK536" s="286"/>
      <c r="EL536" s="286"/>
      <c r="EM536" s="286"/>
      <c r="EN536" s="286"/>
      <c r="EO536" s="286"/>
      <c r="EP536" s="286"/>
      <c r="EQ536" s="286"/>
      <c r="ER536" s="286"/>
      <c r="ES536" s="286"/>
      <c r="ET536" s="286"/>
      <c r="EU536" s="286"/>
      <c r="EV536" s="286"/>
      <c r="EW536" s="286"/>
      <c r="EX536" s="286"/>
      <c r="EY536" s="286"/>
      <c r="EZ536" s="286"/>
      <c r="FA536" s="286"/>
      <c r="FB536" s="286"/>
      <c r="FC536" s="286"/>
      <c r="FD536" s="286"/>
      <c r="FE536" s="286"/>
      <c r="FF536" s="286"/>
      <c r="FG536" s="286"/>
      <c r="FH536" s="286"/>
      <c r="FI536" s="286"/>
      <c r="FJ536" s="286"/>
      <c r="FK536" s="286"/>
      <c r="FL536" s="286"/>
      <c r="FM536" s="286"/>
      <c r="FN536" s="286"/>
      <c r="FO536" s="286"/>
      <c r="FP536" s="286"/>
      <c r="FQ536" s="286"/>
      <c r="FR536" s="286"/>
      <c r="FS536" s="286"/>
      <c r="FT536" s="286"/>
      <c r="FU536" s="286"/>
      <c r="FV536" s="286"/>
      <c r="FW536" s="286"/>
      <c r="FX536" s="286"/>
      <c r="FY536" s="286"/>
      <c r="FZ536" s="286"/>
      <c r="GA536" s="286"/>
      <c r="GB536" s="286"/>
      <c r="GC536" s="286"/>
      <c r="GD536" s="286"/>
      <c r="GE536" s="286"/>
      <c r="GF536" s="286"/>
      <c r="GG536" s="286"/>
      <c r="GH536" s="286"/>
      <c r="GI536" s="286"/>
      <c r="GJ536" s="286"/>
      <c r="GK536" s="286"/>
      <c r="GL536" s="286"/>
      <c r="GM536" s="286"/>
      <c r="GN536" s="286"/>
      <c r="GO536" s="286"/>
      <c r="GP536" s="286"/>
      <c r="GQ536" s="286"/>
      <c r="GR536" s="286"/>
      <c r="GS536" s="286"/>
      <c r="GT536" s="286"/>
      <c r="GU536" s="286"/>
      <c r="GV536" s="286"/>
      <c r="GW536" s="286"/>
      <c r="GX536" s="286"/>
      <c r="GY536" s="286"/>
      <c r="GZ536" s="286"/>
      <c r="HA536" s="286"/>
      <c r="HB536" s="286"/>
      <c r="HC536" s="286"/>
      <c r="HD536" s="286"/>
      <c r="HE536" s="286"/>
      <c r="HF536" s="286"/>
      <c r="HG536" s="286"/>
      <c r="HH536" s="286"/>
      <c r="HI536" s="286"/>
      <c r="HJ536" s="286"/>
      <c r="HK536" s="286"/>
      <c r="HL536" s="286"/>
      <c r="HM536" s="286"/>
      <c r="HN536" s="286"/>
      <c r="HO536" s="286"/>
      <c r="HP536" s="286"/>
      <c r="HQ536" s="286"/>
      <c r="HR536" s="286"/>
      <c r="HS536" s="286"/>
      <c r="HT536" s="286"/>
      <c r="HU536" s="286"/>
      <c r="HV536" s="286"/>
      <c r="HW536" s="286"/>
      <c r="HX536" s="286"/>
      <c r="HY536" s="286"/>
      <c r="HZ536" s="286"/>
      <c r="IA536" s="286"/>
      <c r="IB536" s="286"/>
      <c r="IC536" s="286"/>
      <c r="ID536" s="286"/>
      <c r="IE536" s="286"/>
      <c r="IF536" s="286"/>
      <c r="IG536" s="286"/>
      <c r="IH536" s="286"/>
      <c r="II536" s="286"/>
      <c r="IJ536" s="286"/>
      <c r="IK536" s="286"/>
      <c r="IL536" s="286"/>
      <c r="IM536" s="286"/>
      <c r="IN536" s="286"/>
      <c r="IO536" s="286"/>
      <c r="IP536" s="286"/>
      <c r="IQ536" s="286"/>
      <c r="IR536" s="286"/>
      <c r="IS536" s="286"/>
      <c r="IT536" s="286"/>
      <c r="IU536" s="286"/>
      <c r="IV536" s="286"/>
      <c r="IW536" s="286"/>
      <c r="IX536" s="286"/>
      <c r="IY536" s="286"/>
      <c r="IZ536" s="286"/>
      <c r="JA536" s="286"/>
      <c r="JB536" s="286"/>
      <c r="JC536" s="286"/>
      <c r="JD536" s="286"/>
      <c r="JE536" s="286"/>
      <c r="JF536" s="286"/>
      <c r="JG536" s="286"/>
      <c r="JH536" s="286"/>
      <c r="JI536" s="286"/>
      <c r="JJ536" s="286"/>
      <c r="JK536" s="286"/>
      <c r="JL536" s="286"/>
      <c r="JM536" s="286"/>
      <c r="JN536" s="286"/>
      <c r="JO536" s="286"/>
      <c r="JP536" s="286"/>
      <c r="JQ536" s="286"/>
      <c r="JR536" s="286"/>
      <c r="JS536" s="286"/>
      <c r="JT536" s="286"/>
      <c r="JU536" s="286"/>
      <c r="JV536" s="286"/>
      <c r="JW536" s="286"/>
      <c r="JX536" s="286"/>
      <c r="JY536" s="286"/>
      <c r="JZ536" s="286"/>
      <c r="KA536" s="286"/>
      <c r="KB536" s="286"/>
      <c r="KC536" s="286"/>
      <c r="KD536" s="286"/>
      <c r="KE536" s="286"/>
      <c r="KF536" s="286"/>
      <c r="KG536" s="286"/>
      <c r="KH536" s="286"/>
      <c r="KI536" s="286"/>
      <c r="KJ536" s="286"/>
      <c r="KK536" s="286"/>
      <c r="KL536" s="286"/>
      <c r="KM536" s="286"/>
      <c r="KN536" s="286"/>
      <c r="KO536" s="286"/>
      <c r="KP536" s="286"/>
      <c r="KQ536" s="286"/>
      <c r="KR536" s="286"/>
      <c r="KS536" s="286"/>
      <c r="KT536" s="286"/>
      <c r="KU536" s="286"/>
      <c r="KV536" s="286"/>
      <c r="KW536" s="286"/>
      <c r="KX536" s="286"/>
      <c r="KY536" s="286"/>
      <c r="KZ536" s="286"/>
      <c r="LA536" s="286"/>
      <c r="LB536" s="286"/>
      <c r="LC536" s="286"/>
      <c r="LD536" s="286"/>
      <c r="LE536" s="286"/>
      <c r="LF536" s="286"/>
      <c r="LG536" s="286"/>
      <c r="LH536" s="286"/>
      <c r="LI536" s="286"/>
      <c r="LJ536" s="286"/>
      <c r="LK536" s="286"/>
      <c r="LL536" s="286"/>
      <c r="LM536" s="286"/>
      <c r="LN536" s="286"/>
      <c r="LO536" s="286"/>
      <c r="LP536" s="286"/>
      <c r="LQ536" s="286"/>
      <c r="LR536" s="286"/>
      <c r="LS536" s="286"/>
      <c r="LT536" s="286"/>
      <c r="LU536" s="286"/>
      <c r="LV536" s="286"/>
      <c r="LW536" s="286"/>
      <c r="LX536" s="286"/>
      <c r="LY536" s="286"/>
      <c r="LZ536" s="286"/>
      <c r="MA536" s="286"/>
      <c r="MB536" s="286"/>
      <c r="MC536" s="286"/>
      <c r="MD536" s="286"/>
      <c r="ME536" s="286"/>
      <c r="MF536" s="286"/>
      <c r="MG536" s="286"/>
      <c r="MH536" s="286"/>
      <c r="MI536" s="286"/>
      <c r="MJ536" s="286"/>
      <c r="MK536" s="286"/>
      <c r="ML536" s="286"/>
      <c r="MM536" s="286"/>
      <c r="MN536" s="286"/>
      <c r="MO536" s="286"/>
      <c r="MP536" s="286"/>
      <c r="MQ536" s="286"/>
      <c r="MR536" s="286"/>
      <c r="MS536" s="286"/>
      <c r="MT536" s="286"/>
      <c r="MU536" s="286"/>
      <c r="MV536" s="286"/>
      <c r="MW536" s="286"/>
      <c r="MX536" s="286"/>
      <c r="MY536" s="286"/>
      <c r="MZ536" s="286"/>
      <c r="NA536" s="286"/>
      <c r="NB536" s="286"/>
      <c r="NC536" s="286"/>
      <c r="ND536" s="286"/>
      <c r="NE536" s="286"/>
      <c r="NF536" s="286"/>
      <c r="NG536" s="286"/>
      <c r="NH536" s="286"/>
      <c r="NI536" s="286"/>
      <c r="NJ536" s="286"/>
      <c r="NK536" s="286"/>
      <c r="NL536" s="286"/>
      <c r="NM536" s="286"/>
      <c r="NN536" s="286"/>
      <c r="NO536" s="286"/>
      <c r="NP536" s="286"/>
      <c r="NQ536" s="286"/>
      <c r="NR536" s="286"/>
      <c r="NS536" s="286"/>
      <c r="NT536" s="286"/>
      <c r="NU536" s="286"/>
      <c r="NV536" s="286"/>
      <c r="NW536" s="286"/>
      <c r="NX536" s="286"/>
      <c r="NY536" s="286"/>
      <c r="NZ536" s="286"/>
      <c r="OA536" s="286"/>
      <c r="OB536" s="286"/>
      <c r="OC536" s="286"/>
      <c r="OD536" s="286"/>
      <c r="OE536" s="286"/>
      <c r="OF536" s="286"/>
      <c r="OG536" s="286"/>
      <c r="OH536" s="286"/>
      <c r="OI536" s="286"/>
      <c r="OJ536" s="286"/>
      <c r="OK536" s="286"/>
      <c r="OL536" s="286"/>
      <c r="OM536" s="286"/>
      <c r="ON536" s="286"/>
      <c r="OO536" s="286"/>
      <c r="OP536" s="286"/>
      <c r="OQ536" s="286"/>
      <c r="OR536" s="286"/>
      <c r="OS536" s="286"/>
      <c r="OT536" s="286"/>
      <c r="OU536" s="286"/>
      <c r="OV536" s="286"/>
      <c r="OW536" s="286"/>
      <c r="OX536" s="286"/>
      <c r="OY536" s="286"/>
      <c r="OZ536" s="286"/>
      <c r="PA536" s="286"/>
      <c r="PB536" s="286"/>
      <c r="PC536" s="286"/>
      <c r="PD536" s="286"/>
      <c r="PE536" s="286"/>
      <c r="PF536" s="286"/>
      <c r="PG536" s="286"/>
      <c r="PH536" s="286"/>
      <c r="PI536" s="286"/>
      <c r="PJ536" s="286"/>
      <c r="PK536" s="286"/>
      <c r="PL536" s="286"/>
      <c r="PM536" s="286"/>
      <c r="PN536" s="286"/>
      <c r="PO536" s="286"/>
      <c r="PP536" s="286"/>
      <c r="PQ536" s="286"/>
      <c r="PR536" s="286"/>
      <c r="PS536" s="286"/>
      <c r="PT536" s="286"/>
      <c r="PU536" s="286"/>
      <c r="PV536" s="286"/>
      <c r="PW536" s="286"/>
      <c r="PX536" s="286"/>
      <c r="PY536" s="286"/>
      <c r="PZ536" s="286"/>
      <c r="QA536" s="286"/>
      <c r="QB536" s="286"/>
      <c r="QC536" s="286"/>
      <c r="QD536" s="286"/>
      <c r="QE536" s="286"/>
      <c r="QF536" s="286"/>
      <c r="QG536" s="286"/>
      <c r="QH536" s="286"/>
      <c r="QI536" s="286"/>
      <c r="QJ536" s="286"/>
      <c r="QK536" s="286"/>
      <c r="QL536" s="286"/>
      <c r="QM536" s="286"/>
      <c r="QN536" s="286"/>
      <c r="QO536" s="286"/>
      <c r="QP536" s="286"/>
      <c r="QQ536" s="286"/>
      <c r="QR536" s="286"/>
      <c r="QS536" s="286"/>
      <c r="QT536" s="286"/>
      <c r="QU536" s="286"/>
      <c r="QV536" s="286"/>
      <c r="QW536" s="286"/>
      <c r="QX536" s="286"/>
      <c r="QY536" s="286"/>
      <c r="QZ536" s="286"/>
      <c r="RA536" s="286"/>
      <c r="RB536" s="286"/>
      <c r="RC536" s="286"/>
      <c r="RD536" s="286"/>
      <c r="RE536" s="286"/>
      <c r="RF536" s="286"/>
      <c r="RG536" s="286"/>
      <c r="RH536" s="286"/>
      <c r="RI536" s="286"/>
      <c r="RJ536" s="286"/>
      <c r="RK536" s="286"/>
      <c r="RL536" s="286"/>
      <c r="RM536" s="286"/>
      <c r="RN536" s="286"/>
      <c r="RO536" s="286"/>
      <c r="RP536" s="286"/>
      <c r="RQ536" s="286"/>
      <c r="RR536" s="286"/>
      <c r="RS536" s="286"/>
      <c r="RT536" s="286"/>
      <c r="RU536" s="286"/>
      <c r="RV536" s="286"/>
      <c r="RW536" s="286"/>
      <c r="RX536" s="286"/>
      <c r="RY536" s="286"/>
      <c r="RZ536" s="286"/>
      <c r="SA536" s="286"/>
      <c r="SB536" s="286"/>
      <c r="SC536" s="286"/>
      <c r="SD536" s="286"/>
      <c r="SE536" s="286"/>
      <c r="SF536" s="286"/>
      <c r="SG536" s="286"/>
      <c r="SH536" s="286"/>
      <c r="SI536" s="286"/>
      <c r="SJ536" s="286"/>
      <c r="SK536" s="286"/>
      <c r="SL536" s="286"/>
      <c r="SM536" s="286"/>
      <c r="SN536" s="286"/>
      <c r="SO536" s="286"/>
      <c r="SP536" s="286"/>
      <c r="SQ536" s="286"/>
      <c r="SR536" s="286"/>
      <c r="SS536" s="286"/>
      <c r="ST536" s="286"/>
      <c r="SU536" s="286"/>
      <c r="SV536" s="286"/>
      <c r="SW536" s="286"/>
      <c r="SX536" s="286"/>
      <c r="SY536" s="286"/>
      <c r="SZ536" s="286"/>
      <c r="TA536" s="286"/>
      <c r="TB536" s="286"/>
      <c r="TC536" s="286"/>
      <c r="TD536" s="286"/>
      <c r="TE536" s="286"/>
      <c r="TF536" s="286"/>
      <c r="TG536" s="286"/>
      <c r="TH536" s="286"/>
      <c r="TI536" s="286"/>
      <c r="TJ536" s="286"/>
      <c r="TK536" s="286"/>
      <c r="TL536" s="286"/>
      <c r="TM536" s="286"/>
      <c r="TN536" s="286"/>
      <c r="TO536" s="286"/>
      <c r="TP536" s="286"/>
      <c r="TQ536" s="286"/>
      <c r="TR536" s="286"/>
      <c r="TS536" s="286"/>
      <c r="TT536" s="286"/>
      <c r="TU536" s="286"/>
      <c r="TV536" s="286"/>
      <c r="TW536" s="286"/>
      <c r="TX536" s="286"/>
      <c r="TY536" s="286"/>
      <c r="TZ536" s="286"/>
      <c r="UA536" s="286"/>
      <c r="UB536" s="286"/>
      <c r="UC536" s="286"/>
      <c r="UD536" s="286"/>
      <c r="UE536" s="286"/>
      <c r="UF536" s="286"/>
      <c r="UG536" s="286"/>
      <c r="UH536" s="286"/>
      <c r="UI536" s="286"/>
      <c r="UJ536" s="286"/>
      <c r="UK536" s="286"/>
      <c r="UL536" s="286"/>
      <c r="UM536" s="286"/>
      <c r="UN536" s="286"/>
      <c r="UO536" s="286"/>
      <c r="UP536" s="286"/>
      <c r="UQ536" s="286"/>
      <c r="UR536" s="286"/>
      <c r="US536" s="286"/>
      <c r="UT536" s="286"/>
      <c r="UU536" s="286"/>
      <c r="UV536" s="286"/>
      <c r="UW536" s="286"/>
      <c r="UX536" s="286"/>
      <c r="UY536" s="286"/>
      <c r="UZ536" s="286"/>
      <c r="VA536" s="286"/>
      <c r="VB536" s="286"/>
      <c r="VC536" s="286"/>
      <c r="VD536" s="286"/>
      <c r="VE536" s="286"/>
      <c r="VF536" s="286"/>
      <c r="VG536" s="286"/>
      <c r="VH536" s="286"/>
      <c r="VI536" s="286"/>
      <c r="VJ536" s="286"/>
      <c r="VK536" s="286"/>
      <c r="VL536" s="286"/>
      <c r="VM536" s="286"/>
      <c r="VN536" s="286"/>
      <c r="VO536" s="286"/>
      <c r="VP536" s="286"/>
      <c r="VQ536" s="286"/>
      <c r="VR536" s="286"/>
      <c r="VS536" s="286"/>
      <c r="VT536" s="286"/>
      <c r="VU536" s="286"/>
      <c r="VV536" s="286"/>
      <c r="VW536" s="286"/>
      <c r="VX536" s="286"/>
      <c r="VY536" s="286"/>
      <c r="VZ536" s="286"/>
      <c r="WA536" s="286"/>
      <c r="WB536" s="286"/>
      <c r="WC536" s="286"/>
    </row>
    <row r="537" spans="1:601" s="285" customFormat="1" ht="21.75" customHeight="1">
      <c r="A537" s="1073"/>
      <c r="B537" s="419" t="s">
        <v>1205</v>
      </c>
      <c r="C537" s="662"/>
      <c r="D537" s="671"/>
      <c r="E537" s="673"/>
      <c r="F537" s="647"/>
      <c r="G537" s="674"/>
      <c r="H537" s="647"/>
      <c r="I537" s="309" t="s">
        <v>501</v>
      </c>
      <c r="J537" s="309" t="s">
        <v>393</v>
      </c>
      <c r="K537" s="315" t="s">
        <v>1204</v>
      </c>
      <c r="L537" s="309" t="s">
        <v>43</v>
      </c>
      <c r="M537" s="288">
        <v>87800</v>
      </c>
      <c r="N537" s="288">
        <v>87800</v>
      </c>
      <c r="O537" s="288"/>
      <c r="P537" s="289"/>
      <c r="Q537" s="290"/>
      <c r="R537" s="290"/>
      <c r="S537" s="528">
        <v>3</v>
      </c>
      <c r="BA537" s="286"/>
      <c r="BB537" s="286"/>
      <c r="BC537" s="286"/>
      <c r="BD537" s="286"/>
      <c r="BE537" s="286"/>
      <c r="BF537" s="286"/>
      <c r="BG537" s="286"/>
      <c r="BH537" s="286"/>
      <c r="BI537" s="286"/>
      <c r="BJ537" s="286"/>
      <c r="BK537" s="286"/>
      <c r="BL537" s="286"/>
      <c r="BM537" s="286"/>
      <c r="BN537" s="286"/>
      <c r="BO537" s="286"/>
      <c r="BP537" s="286"/>
      <c r="BQ537" s="286"/>
      <c r="BR537" s="286"/>
      <c r="BS537" s="286"/>
      <c r="BT537" s="286"/>
      <c r="BU537" s="286"/>
      <c r="BV537" s="286"/>
      <c r="BW537" s="286"/>
      <c r="BX537" s="286"/>
      <c r="BY537" s="286"/>
      <c r="BZ537" s="286"/>
      <c r="CA537" s="286"/>
      <c r="CB537" s="286"/>
      <c r="CC537" s="286"/>
      <c r="CD537" s="286"/>
      <c r="CE537" s="286"/>
      <c r="CF537" s="286"/>
      <c r="CG537" s="286"/>
      <c r="CH537" s="286"/>
      <c r="CI537" s="286"/>
      <c r="CJ537" s="286"/>
      <c r="CK537" s="286"/>
      <c r="CL537" s="286"/>
      <c r="CM537" s="286"/>
      <c r="CN537" s="286"/>
      <c r="CO537" s="286"/>
      <c r="CP537" s="286"/>
      <c r="CQ537" s="286"/>
      <c r="CR537" s="286"/>
      <c r="CS537" s="286"/>
      <c r="CT537" s="286"/>
      <c r="CU537" s="286"/>
      <c r="CV537" s="286"/>
      <c r="CW537" s="286"/>
      <c r="CX537" s="286"/>
      <c r="CY537" s="286"/>
      <c r="CZ537" s="286"/>
      <c r="DA537" s="286"/>
      <c r="DB537" s="286"/>
      <c r="DC537" s="286"/>
      <c r="DD537" s="286"/>
      <c r="DE537" s="286"/>
      <c r="DF537" s="286"/>
      <c r="DG537" s="286"/>
      <c r="DH537" s="286"/>
      <c r="DI537" s="286"/>
      <c r="DJ537" s="286"/>
      <c r="DK537" s="286"/>
      <c r="DL537" s="286"/>
      <c r="DM537" s="286"/>
      <c r="DN537" s="286"/>
      <c r="DO537" s="286"/>
      <c r="DP537" s="286"/>
      <c r="DQ537" s="286"/>
      <c r="DR537" s="286"/>
      <c r="DS537" s="286"/>
      <c r="DT537" s="286"/>
      <c r="DU537" s="286"/>
      <c r="DV537" s="286"/>
      <c r="DW537" s="286"/>
      <c r="DX537" s="286"/>
      <c r="DY537" s="286"/>
      <c r="DZ537" s="286"/>
      <c r="EA537" s="286"/>
      <c r="EB537" s="286"/>
      <c r="EC537" s="286"/>
      <c r="ED537" s="286"/>
      <c r="EE537" s="286"/>
      <c r="EF537" s="286"/>
      <c r="EG537" s="286"/>
      <c r="EH537" s="286"/>
      <c r="EI537" s="286"/>
      <c r="EJ537" s="286"/>
      <c r="EK537" s="286"/>
      <c r="EL537" s="286"/>
      <c r="EM537" s="286"/>
      <c r="EN537" s="286"/>
      <c r="EO537" s="286"/>
      <c r="EP537" s="286"/>
      <c r="EQ537" s="286"/>
      <c r="ER537" s="286"/>
      <c r="ES537" s="286"/>
      <c r="ET537" s="286"/>
      <c r="EU537" s="286"/>
      <c r="EV537" s="286"/>
      <c r="EW537" s="286"/>
      <c r="EX537" s="286"/>
      <c r="EY537" s="286"/>
      <c r="EZ537" s="286"/>
      <c r="FA537" s="286"/>
      <c r="FB537" s="286"/>
      <c r="FC537" s="286"/>
      <c r="FD537" s="286"/>
      <c r="FE537" s="286"/>
      <c r="FF537" s="286"/>
      <c r="FG537" s="286"/>
      <c r="FH537" s="286"/>
      <c r="FI537" s="286"/>
      <c r="FJ537" s="286"/>
      <c r="FK537" s="286"/>
      <c r="FL537" s="286"/>
      <c r="FM537" s="286"/>
      <c r="FN537" s="286"/>
      <c r="FO537" s="286"/>
      <c r="FP537" s="286"/>
      <c r="FQ537" s="286"/>
      <c r="FR537" s="286"/>
      <c r="FS537" s="286"/>
      <c r="FT537" s="286"/>
      <c r="FU537" s="286"/>
      <c r="FV537" s="286"/>
      <c r="FW537" s="286"/>
      <c r="FX537" s="286"/>
      <c r="FY537" s="286"/>
      <c r="FZ537" s="286"/>
      <c r="GA537" s="286"/>
      <c r="GB537" s="286"/>
      <c r="GC537" s="286"/>
      <c r="GD537" s="286"/>
      <c r="GE537" s="286"/>
      <c r="GF537" s="286"/>
      <c r="GG537" s="286"/>
      <c r="GH537" s="286"/>
      <c r="GI537" s="286"/>
      <c r="GJ537" s="286"/>
      <c r="GK537" s="286"/>
      <c r="GL537" s="286"/>
      <c r="GM537" s="286"/>
      <c r="GN537" s="286"/>
      <c r="GO537" s="286"/>
      <c r="GP537" s="286"/>
      <c r="GQ537" s="286"/>
      <c r="GR537" s="286"/>
      <c r="GS537" s="286"/>
      <c r="GT537" s="286"/>
      <c r="GU537" s="286"/>
      <c r="GV537" s="286"/>
      <c r="GW537" s="286"/>
      <c r="GX537" s="286"/>
      <c r="GY537" s="286"/>
      <c r="GZ537" s="286"/>
      <c r="HA537" s="286"/>
      <c r="HB537" s="286"/>
      <c r="HC537" s="286"/>
      <c r="HD537" s="286"/>
      <c r="HE537" s="286"/>
      <c r="HF537" s="286"/>
      <c r="HG537" s="286"/>
      <c r="HH537" s="286"/>
      <c r="HI537" s="286"/>
      <c r="HJ537" s="286"/>
      <c r="HK537" s="286"/>
      <c r="HL537" s="286"/>
      <c r="HM537" s="286"/>
      <c r="HN537" s="286"/>
      <c r="HO537" s="286"/>
      <c r="HP537" s="286"/>
      <c r="HQ537" s="286"/>
      <c r="HR537" s="286"/>
      <c r="HS537" s="286"/>
      <c r="HT537" s="286"/>
      <c r="HU537" s="286"/>
      <c r="HV537" s="286"/>
      <c r="HW537" s="286"/>
      <c r="HX537" s="286"/>
      <c r="HY537" s="286"/>
      <c r="HZ537" s="286"/>
      <c r="IA537" s="286"/>
      <c r="IB537" s="286"/>
      <c r="IC537" s="286"/>
      <c r="ID537" s="286"/>
      <c r="IE537" s="286"/>
      <c r="IF537" s="286"/>
      <c r="IG537" s="286"/>
      <c r="IH537" s="286"/>
      <c r="II537" s="286"/>
      <c r="IJ537" s="286"/>
      <c r="IK537" s="286"/>
      <c r="IL537" s="286"/>
      <c r="IM537" s="286"/>
      <c r="IN537" s="286"/>
      <c r="IO537" s="286"/>
      <c r="IP537" s="286"/>
      <c r="IQ537" s="286"/>
      <c r="IR537" s="286"/>
      <c r="IS537" s="286"/>
      <c r="IT537" s="286"/>
      <c r="IU537" s="286"/>
      <c r="IV537" s="286"/>
      <c r="IW537" s="286"/>
      <c r="IX537" s="286"/>
      <c r="IY537" s="286"/>
      <c r="IZ537" s="286"/>
      <c r="JA537" s="286"/>
      <c r="JB537" s="286"/>
      <c r="JC537" s="286"/>
      <c r="JD537" s="286"/>
      <c r="JE537" s="286"/>
      <c r="JF537" s="286"/>
      <c r="JG537" s="286"/>
      <c r="JH537" s="286"/>
      <c r="JI537" s="286"/>
      <c r="JJ537" s="286"/>
      <c r="JK537" s="286"/>
      <c r="JL537" s="286"/>
      <c r="JM537" s="286"/>
      <c r="JN537" s="286"/>
      <c r="JO537" s="286"/>
      <c r="JP537" s="286"/>
      <c r="JQ537" s="286"/>
      <c r="JR537" s="286"/>
      <c r="JS537" s="286"/>
      <c r="JT537" s="286"/>
      <c r="JU537" s="286"/>
      <c r="JV537" s="286"/>
      <c r="JW537" s="286"/>
      <c r="JX537" s="286"/>
      <c r="JY537" s="286"/>
      <c r="JZ537" s="286"/>
      <c r="KA537" s="286"/>
      <c r="KB537" s="286"/>
      <c r="KC537" s="286"/>
      <c r="KD537" s="286"/>
      <c r="KE537" s="286"/>
      <c r="KF537" s="286"/>
      <c r="KG537" s="286"/>
      <c r="KH537" s="286"/>
      <c r="KI537" s="286"/>
      <c r="KJ537" s="286"/>
      <c r="KK537" s="286"/>
      <c r="KL537" s="286"/>
      <c r="KM537" s="286"/>
      <c r="KN537" s="286"/>
      <c r="KO537" s="286"/>
      <c r="KP537" s="286"/>
      <c r="KQ537" s="286"/>
      <c r="KR537" s="286"/>
      <c r="KS537" s="286"/>
      <c r="KT537" s="286"/>
      <c r="KU537" s="286"/>
      <c r="KV537" s="286"/>
      <c r="KW537" s="286"/>
      <c r="KX537" s="286"/>
      <c r="KY537" s="286"/>
      <c r="KZ537" s="286"/>
      <c r="LA537" s="286"/>
      <c r="LB537" s="286"/>
      <c r="LC537" s="286"/>
      <c r="LD537" s="286"/>
      <c r="LE537" s="286"/>
      <c r="LF537" s="286"/>
      <c r="LG537" s="286"/>
      <c r="LH537" s="286"/>
      <c r="LI537" s="286"/>
      <c r="LJ537" s="286"/>
      <c r="LK537" s="286"/>
      <c r="LL537" s="286"/>
      <c r="LM537" s="286"/>
      <c r="LN537" s="286"/>
      <c r="LO537" s="286"/>
      <c r="LP537" s="286"/>
      <c r="LQ537" s="286"/>
      <c r="LR537" s="286"/>
      <c r="LS537" s="286"/>
      <c r="LT537" s="286"/>
      <c r="LU537" s="286"/>
      <c r="LV537" s="286"/>
      <c r="LW537" s="286"/>
      <c r="LX537" s="286"/>
      <c r="LY537" s="286"/>
      <c r="LZ537" s="286"/>
      <c r="MA537" s="286"/>
      <c r="MB537" s="286"/>
      <c r="MC537" s="286"/>
      <c r="MD537" s="286"/>
      <c r="ME537" s="286"/>
      <c r="MF537" s="286"/>
      <c r="MG537" s="286"/>
      <c r="MH537" s="286"/>
      <c r="MI537" s="286"/>
      <c r="MJ537" s="286"/>
      <c r="MK537" s="286"/>
      <c r="ML537" s="286"/>
      <c r="MM537" s="286"/>
      <c r="MN537" s="286"/>
      <c r="MO537" s="286"/>
      <c r="MP537" s="286"/>
      <c r="MQ537" s="286"/>
      <c r="MR537" s="286"/>
      <c r="MS537" s="286"/>
      <c r="MT537" s="286"/>
      <c r="MU537" s="286"/>
      <c r="MV537" s="286"/>
      <c r="MW537" s="286"/>
      <c r="MX537" s="286"/>
      <c r="MY537" s="286"/>
      <c r="MZ537" s="286"/>
      <c r="NA537" s="286"/>
      <c r="NB537" s="286"/>
      <c r="NC537" s="286"/>
      <c r="ND537" s="286"/>
      <c r="NE537" s="286"/>
      <c r="NF537" s="286"/>
      <c r="NG537" s="286"/>
      <c r="NH537" s="286"/>
      <c r="NI537" s="286"/>
      <c r="NJ537" s="286"/>
      <c r="NK537" s="286"/>
      <c r="NL537" s="286"/>
      <c r="NM537" s="286"/>
      <c r="NN537" s="286"/>
      <c r="NO537" s="286"/>
      <c r="NP537" s="286"/>
      <c r="NQ537" s="286"/>
      <c r="NR537" s="286"/>
      <c r="NS537" s="286"/>
      <c r="NT537" s="286"/>
      <c r="NU537" s="286"/>
      <c r="NV537" s="286"/>
      <c r="NW537" s="286"/>
      <c r="NX537" s="286"/>
      <c r="NY537" s="286"/>
      <c r="NZ537" s="286"/>
      <c r="OA537" s="286"/>
      <c r="OB537" s="286"/>
      <c r="OC537" s="286"/>
      <c r="OD537" s="286"/>
      <c r="OE537" s="286"/>
      <c r="OF537" s="286"/>
      <c r="OG537" s="286"/>
      <c r="OH537" s="286"/>
      <c r="OI537" s="286"/>
      <c r="OJ537" s="286"/>
      <c r="OK537" s="286"/>
      <c r="OL537" s="286"/>
      <c r="OM537" s="286"/>
      <c r="ON537" s="286"/>
      <c r="OO537" s="286"/>
      <c r="OP537" s="286"/>
      <c r="OQ537" s="286"/>
      <c r="OR537" s="286"/>
      <c r="OS537" s="286"/>
      <c r="OT537" s="286"/>
      <c r="OU537" s="286"/>
      <c r="OV537" s="286"/>
      <c r="OW537" s="286"/>
      <c r="OX537" s="286"/>
      <c r="OY537" s="286"/>
      <c r="OZ537" s="286"/>
      <c r="PA537" s="286"/>
      <c r="PB537" s="286"/>
      <c r="PC537" s="286"/>
      <c r="PD537" s="286"/>
      <c r="PE537" s="286"/>
      <c r="PF537" s="286"/>
      <c r="PG537" s="286"/>
      <c r="PH537" s="286"/>
      <c r="PI537" s="286"/>
      <c r="PJ537" s="286"/>
      <c r="PK537" s="286"/>
      <c r="PL537" s="286"/>
      <c r="PM537" s="286"/>
      <c r="PN537" s="286"/>
      <c r="PO537" s="286"/>
      <c r="PP537" s="286"/>
      <c r="PQ537" s="286"/>
      <c r="PR537" s="286"/>
      <c r="PS537" s="286"/>
      <c r="PT537" s="286"/>
      <c r="PU537" s="286"/>
      <c r="PV537" s="286"/>
      <c r="PW537" s="286"/>
      <c r="PX537" s="286"/>
      <c r="PY537" s="286"/>
      <c r="PZ537" s="286"/>
      <c r="QA537" s="286"/>
      <c r="QB537" s="286"/>
      <c r="QC537" s="286"/>
      <c r="QD537" s="286"/>
      <c r="QE537" s="286"/>
      <c r="QF537" s="286"/>
      <c r="QG537" s="286"/>
      <c r="QH537" s="286"/>
      <c r="QI537" s="286"/>
      <c r="QJ537" s="286"/>
      <c r="QK537" s="286"/>
      <c r="QL537" s="286"/>
      <c r="QM537" s="286"/>
      <c r="QN537" s="286"/>
      <c r="QO537" s="286"/>
      <c r="QP537" s="286"/>
      <c r="QQ537" s="286"/>
      <c r="QR537" s="286"/>
      <c r="QS537" s="286"/>
      <c r="QT537" s="286"/>
      <c r="QU537" s="286"/>
      <c r="QV537" s="286"/>
      <c r="QW537" s="286"/>
      <c r="QX537" s="286"/>
      <c r="QY537" s="286"/>
      <c r="QZ537" s="286"/>
      <c r="RA537" s="286"/>
      <c r="RB537" s="286"/>
      <c r="RC537" s="286"/>
      <c r="RD537" s="286"/>
      <c r="RE537" s="286"/>
      <c r="RF537" s="286"/>
      <c r="RG537" s="286"/>
      <c r="RH537" s="286"/>
      <c r="RI537" s="286"/>
      <c r="RJ537" s="286"/>
      <c r="RK537" s="286"/>
      <c r="RL537" s="286"/>
      <c r="RM537" s="286"/>
      <c r="RN537" s="286"/>
      <c r="RO537" s="286"/>
      <c r="RP537" s="286"/>
      <c r="RQ537" s="286"/>
      <c r="RR537" s="286"/>
      <c r="RS537" s="286"/>
      <c r="RT537" s="286"/>
      <c r="RU537" s="286"/>
      <c r="RV537" s="286"/>
      <c r="RW537" s="286"/>
      <c r="RX537" s="286"/>
      <c r="RY537" s="286"/>
      <c r="RZ537" s="286"/>
      <c r="SA537" s="286"/>
      <c r="SB537" s="286"/>
      <c r="SC537" s="286"/>
      <c r="SD537" s="286"/>
      <c r="SE537" s="286"/>
      <c r="SF537" s="286"/>
      <c r="SG537" s="286"/>
      <c r="SH537" s="286"/>
      <c r="SI537" s="286"/>
      <c r="SJ537" s="286"/>
      <c r="SK537" s="286"/>
      <c r="SL537" s="286"/>
      <c r="SM537" s="286"/>
      <c r="SN537" s="286"/>
      <c r="SO537" s="286"/>
      <c r="SP537" s="286"/>
      <c r="SQ537" s="286"/>
      <c r="SR537" s="286"/>
      <c r="SS537" s="286"/>
      <c r="ST537" s="286"/>
      <c r="SU537" s="286"/>
      <c r="SV537" s="286"/>
      <c r="SW537" s="286"/>
      <c r="SX537" s="286"/>
      <c r="SY537" s="286"/>
      <c r="SZ537" s="286"/>
      <c r="TA537" s="286"/>
      <c r="TB537" s="286"/>
      <c r="TC537" s="286"/>
      <c r="TD537" s="286"/>
      <c r="TE537" s="286"/>
      <c r="TF537" s="286"/>
      <c r="TG537" s="286"/>
      <c r="TH537" s="286"/>
      <c r="TI537" s="286"/>
      <c r="TJ537" s="286"/>
      <c r="TK537" s="286"/>
      <c r="TL537" s="286"/>
      <c r="TM537" s="286"/>
      <c r="TN537" s="286"/>
      <c r="TO537" s="286"/>
      <c r="TP537" s="286"/>
      <c r="TQ537" s="286"/>
      <c r="TR537" s="286"/>
      <c r="TS537" s="286"/>
      <c r="TT537" s="286"/>
      <c r="TU537" s="286"/>
      <c r="TV537" s="286"/>
      <c r="TW537" s="286"/>
      <c r="TX537" s="286"/>
      <c r="TY537" s="286"/>
      <c r="TZ537" s="286"/>
      <c r="UA537" s="286"/>
      <c r="UB537" s="286"/>
      <c r="UC537" s="286"/>
      <c r="UD537" s="286"/>
      <c r="UE537" s="286"/>
      <c r="UF537" s="286"/>
      <c r="UG537" s="286"/>
      <c r="UH537" s="286"/>
      <c r="UI537" s="286"/>
      <c r="UJ537" s="286"/>
      <c r="UK537" s="286"/>
      <c r="UL537" s="286"/>
      <c r="UM537" s="286"/>
      <c r="UN537" s="286"/>
      <c r="UO537" s="286"/>
      <c r="UP537" s="286"/>
      <c r="UQ537" s="286"/>
      <c r="UR537" s="286"/>
      <c r="US537" s="286"/>
      <c r="UT537" s="286"/>
      <c r="UU537" s="286"/>
      <c r="UV537" s="286"/>
      <c r="UW537" s="286"/>
      <c r="UX537" s="286"/>
      <c r="UY537" s="286"/>
      <c r="UZ537" s="286"/>
      <c r="VA537" s="286"/>
      <c r="VB537" s="286"/>
      <c r="VC537" s="286"/>
      <c r="VD537" s="286"/>
      <c r="VE537" s="286"/>
      <c r="VF537" s="286"/>
      <c r="VG537" s="286"/>
      <c r="VH537" s="286"/>
      <c r="VI537" s="286"/>
      <c r="VJ537" s="286"/>
      <c r="VK537" s="286"/>
      <c r="VL537" s="286"/>
      <c r="VM537" s="286"/>
      <c r="VN537" s="286"/>
      <c r="VO537" s="286"/>
      <c r="VP537" s="286"/>
      <c r="VQ537" s="286"/>
      <c r="VR537" s="286"/>
      <c r="VS537" s="286"/>
      <c r="VT537" s="286"/>
      <c r="VU537" s="286"/>
      <c r="VV537" s="286"/>
      <c r="VW537" s="286"/>
      <c r="VX537" s="286"/>
      <c r="VY537" s="286"/>
      <c r="VZ537" s="286"/>
      <c r="WA537" s="286"/>
      <c r="WB537" s="286"/>
      <c r="WC537" s="286"/>
    </row>
    <row r="538" spans="1:601" s="285" customFormat="1" ht="21.75" customHeight="1">
      <c r="A538" s="1073"/>
      <c r="B538" s="419" t="s">
        <v>1206</v>
      </c>
      <c r="C538" s="662"/>
      <c r="D538" s="671"/>
      <c r="E538" s="673"/>
      <c r="F538" s="647"/>
      <c r="G538" s="674"/>
      <c r="H538" s="647"/>
      <c r="I538" s="309" t="s">
        <v>501</v>
      </c>
      <c r="J538" s="309" t="s">
        <v>393</v>
      </c>
      <c r="K538" s="315" t="s">
        <v>1204</v>
      </c>
      <c r="L538" s="309" t="s">
        <v>43</v>
      </c>
      <c r="M538" s="288">
        <v>44400</v>
      </c>
      <c r="N538" s="288">
        <v>44400</v>
      </c>
      <c r="O538" s="288"/>
      <c r="P538" s="289"/>
      <c r="Q538" s="290"/>
      <c r="R538" s="290"/>
      <c r="S538" s="528">
        <v>3</v>
      </c>
      <c r="BA538" s="286"/>
      <c r="BB538" s="286"/>
      <c r="BC538" s="286"/>
      <c r="BD538" s="286"/>
      <c r="BE538" s="286"/>
      <c r="BF538" s="286"/>
      <c r="BG538" s="286"/>
      <c r="BH538" s="286"/>
      <c r="BI538" s="286"/>
      <c r="BJ538" s="286"/>
      <c r="BK538" s="286"/>
      <c r="BL538" s="286"/>
      <c r="BM538" s="286"/>
      <c r="BN538" s="286"/>
      <c r="BO538" s="286"/>
      <c r="BP538" s="286"/>
      <c r="BQ538" s="286"/>
      <c r="BR538" s="286"/>
      <c r="BS538" s="286"/>
      <c r="BT538" s="286"/>
      <c r="BU538" s="286"/>
      <c r="BV538" s="286"/>
      <c r="BW538" s="286"/>
      <c r="BX538" s="286"/>
      <c r="BY538" s="286"/>
      <c r="BZ538" s="286"/>
      <c r="CA538" s="286"/>
      <c r="CB538" s="286"/>
      <c r="CC538" s="286"/>
      <c r="CD538" s="286"/>
      <c r="CE538" s="286"/>
      <c r="CF538" s="286"/>
      <c r="CG538" s="286"/>
      <c r="CH538" s="286"/>
      <c r="CI538" s="286"/>
      <c r="CJ538" s="286"/>
      <c r="CK538" s="286"/>
      <c r="CL538" s="286"/>
      <c r="CM538" s="286"/>
      <c r="CN538" s="286"/>
      <c r="CO538" s="286"/>
      <c r="CP538" s="286"/>
      <c r="CQ538" s="286"/>
      <c r="CR538" s="286"/>
      <c r="CS538" s="286"/>
      <c r="CT538" s="286"/>
      <c r="CU538" s="286"/>
      <c r="CV538" s="286"/>
      <c r="CW538" s="286"/>
      <c r="CX538" s="286"/>
      <c r="CY538" s="286"/>
      <c r="CZ538" s="286"/>
      <c r="DA538" s="286"/>
      <c r="DB538" s="286"/>
      <c r="DC538" s="286"/>
      <c r="DD538" s="286"/>
      <c r="DE538" s="286"/>
      <c r="DF538" s="286"/>
      <c r="DG538" s="286"/>
      <c r="DH538" s="286"/>
      <c r="DI538" s="286"/>
      <c r="DJ538" s="286"/>
      <c r="DK538" s="286"/>
      <c r="DL538" s="286"/>
      <c r="DM538" s="286"/>
      <c r="DN538" s="286"/>
      <c r="DO538" s="286"/>
      <c r="DP538" s="286"/>
      <c r="DQ538" s="286"/>
      <c r="DR538" s="286"/>
      <c r="DS538" s="286"/>
      <c r="DT538" s="286"/>
      <c r="DU538" s="286"/>
      <c r="DV538" s="286"/>
      <c r="DW538" s="286"/>
      <c r="DX538" s="286"/>
      <c r="DY538" s="286"/>
      <c r="DZ538" s="286"/>
      <c r="EA538" s="286"/>
      <c r="EB538" s="286"/>
      <c r="EC538" s="286"/>
      <c r="ED538" s="286"/>
      <c r="EE538" s="286"/>
      <c r="EF538" s="286"/>
      <c r="EG538" s="286"/>
      <c r="EH538" s="286"/>
      <c r="EI538" s="286"/>
      <c r="EJ538" s="286"/>
      <c r="EK538" s="286"/>
      <c r="EL538" s="286"/>
      <c r="EM538" s="286"/>
      <c r="EN538" s="286"/>
      <c r="EO538" s="286"/>
      <c r="EP538" s="286"/>
      <c r="EQ538" s="286"/>
      <c r="ER538" s="286"/>
      <c r="ES538" s="286"/>
      <c r="ET538" s="286"/>
      <c r="EU538" s="286"/>
      <c r="EV538" s="286"/>
      <c r="EW538" s="286"/>
      <c r="EX538" s="286"/>
      <c r="EY538" s="286"/>
      <c r="EZ538" s="286"/>
      <c r="FA538" s="286"/>
      <c r="FB538" s="286"/>
      <c r="FC538" s="286"/>
      <c r="FD538" s="286"/>
      <c r="FE538" s="286"/>
      <c r="FF538" s="286"/>
      <c r="FG538" s="286"/>
      <c r="FH538" s="286"/>
      <c r="FI538" s="286"/>
      <c r="FJ538" s="286"/>
      <c r="FK538" s="286"/>
      <c r="FL538" s="286"/>
      <c r="FM538" s="286"/>
      <c r="FN538" s="286"/>
      <c r="FO538" s="286"/>
      <c r="FP538" s="286"/>
      <c r="FQ538" s="286"/>
      <c r="FR538" s="286"/>
      <c r="FS538" s="286"/>
      <c r="FT538" s="286"/>
      <c r="FU538" s="286"/>
      <c r="FV538" s="286"/>
      <c r="FW538" s="286"/>
      <c r="FX538" s="286"/>
      <c r="FY538" s="286"/>
      <c r="FZ538" s="286"/>
      <c r="GA538" s="286"/>
      <c r="GB538" s="286"/>
      <c r="GC538" s="286"/>
      <c r="GD538" s="286"/>
      <c r="GE538" s="286"/>
      <c r="GF538" s="286"/>
      <c r="GG538" s="286"/>
      <c r="GH538" s="286"/>
      <c r="GI538" s="286"/>
      <c r="GJ538" s="286"/>
      <c r="GK538" s="286"/>
      <c r="GL538" s="286"/>
      <c r="GM538" s="286"/>
      <c r="GN538" s="286"/>
      <c r="GO538" s="286"/>
      <c r="GP538" s="286"/>
      <c r="GQ538" s="286"/>
      <c r="GR538" s="286"/>
      <c r="GS538" s="286"/>
      <c r="GT538" s="286"/>
      <c r="GU538" s="286"/>
      <c r="GV538" s="286"/>
      <c r="GW538" s="286"/>
      <c r="GX538" s="286"/>
      <c r="GY538" s="286"/>
      <c r="GZ538" s="286"/>
      <c r="HA538" s="286"/>
      <c r="HB538" s="286"/>
      <c r="HC538" s="286"/>
      <c r="HD538" s="286"/>
      <c r="HE538" s="286"/>
      <c r="HF538" s="286"/>
      <c r="HG538" s="286"/>
      <c r="HH538" s="286"/>
      <c r="HI538" s="286"/>
      <c r="HJ538" s="286"/>
      <c r="HK538" s="286"/>
      <c r="HL538" s="286"/>
      <c r="HM538" s="286"/>
      <c r="HN538" s="286"/>
      <c r="HO538" s="286"/>
      <c r="HP538" s="286"/>
      <c r="HQ538" s="286"/>
      <c r="HR538" s="286"/>
      <c r="HS538" s="286"/>
      <c r="HT538" s="286"/>
      <c r="HU538" s="286"/>
      <c r="HV538" s="286"/>
      <c r="HW538" s="286"/>
      <c r="HX538" s="286"/>
      <c r="HY538" s="286"/>
      <c r="HZ538" s="286"/>
      <c r="IA538" s="286"/>
      <c r="IB538" s="286"/>
      <c r="IC538" s="286"/>
      <c r="ID538" s="286"/>
      <c r="IE538" s="286"/>
      <c r="IF538" s="286"/>
      <c r="IG538" s="286"/>
      <c r="IH538" s="286"/>
      <c r="II538" s="286"/>
      <c r="IJ538" s="286"/>
      <c r="IK538" s="286"/>
      <c r="IL538" s="286"/>
      <c r="IM538" s="286"/>
      <c r="IN538" s="286"/>
      <c r="IO538" s="286"/>
      <c r="IP538" s="286"/>
      <c r="IQ538" s="286"/>
      <c r="IR538" s="286"/>
      <c r="IS538" s="286"/>
      <c r="IT538" s="286"/>
      <c r="IU538" s="286"/>
      <c r="IV538" s="286"/>
      <c r="IW538" s="286"/>
      <c r="IX538" s="286"/>
      <c r="IY538" s="286"/>
      <c r="IZ538" s="286"/>
      <c r="JA538" s="286"/>
      <c r="JB538" s="286"/>
      <c r="JC538" s="286"/>
      <c r="JD538" s="286"/>
      <c r="JE538" s="286"/>
      <c r="JF538" s="286"/>
      <c r="JG538" s="286"/>
      <c r="JH538" s="286"/>
      <c r="JI538" s="286"/>
      <c r="JJ538" s="286"/>
      <c r="JK538" s="286"/>
      <c r="JL538" s="286"/>
      <c r="JM538" s="286"/>
      <c r="JN538" s="286"/>
      <c r="JO538" s="286"/>
      <c r="JP538" s="286"/>
      <c r="JQ538" s="286"/>
      <c r="JR538" s="286"/>
      <c r="JS538" s="286"/>
      <c r="JT538" s="286"/>
      <c r="JU538" s="286"/>
      <c r="JV538" s="286"/>
      <c r="JW538" s="286"/>
      <c r="JX538" s="286"/>
      <c r="JY538" s="286"/>
      <c r="JZ538" s="286"/>
      <c r="KA538" s="286"/>
      <c r="KB538" s="286"/>
      <c r="KC538" s="286"/>
      <c r="KD538" s="286"/>
      <c r="KE538" s="286"/>
      <c r="KF538" s="286"/>
      <c r="KG538" s="286"/>
      <c r="KH538" s="286"/>
      <c r="KI538" s="286"/>
      <c r="KJ538" s="286"/>
      <c r="KK538" s="286"/>
      <c r="KL538" s="286"/>
      <c r="KM538" s="286"/>
      <c r="KN538" s="286"/>
      <c r="KO538" s="286"/>
      <c r="KP538" s="286"/>
      <c r="KQ538" s="286"/>
      <c r="KR538" s="286"/>
      <c r="KS538" s="286"/>
      <c r="KT538" s="286"/>
      <c r="KU538" s="286"/>
      <c r="KV538" s="286"/>
      <c r="KW538" s="286"/>
      <c r="KX538" s="286"/>
      <c r="KY538" s="286"/>
      <c r="KZ538" s="286"/>
      <c r="LA538" s="286"/>
      <c r="LB538" s="286"/>
      <c r="LC538" s="286"/>
      <c r="LD538" s="286"/>
      <c r="LE538" s="286"/>
      <c r="LF538" s="286"/>
      <c r="LG538" s="286"/>
      <c r="LH538" s="286"/>
      <c r="LI538" s="286"/>
      <c r="LJ538" s="286"/>
      <c r="LK538" s="286"/>
      <c r="LL538" s="286"/>
      <c r="LM538" s="286"/>
      <c r="LN538" s="286"/>
      <c r="LO538" s="286"/>
      <c r="LP538" s="286"/>
      <c r="LQ538" s="286"/>
      <c r="LR538" s="286"/>
      <c r="LS538" s="286"/>
      <c r="LT538" s="286"/>
      <c r="LU538" s="286"/>
      <c r="LV538" s="286"/>
      <c r="LW538" s="286"/>
      <c r="LX538" s="286"/>
      <c r="LY538" s="286"/>
      <c r="LZ538" s="286"/>
      <c r="MA538" s="286"/>
      <c r="MB538" s="286"/>
      <c r="MC538" s="286"/>
      <c r="MD538" s="286"/>
      <c r="ME538" s="286"/>
      <c r="MF538" s="286"/>
      <c r="MG538" s="286"/>
      <c r="MH538" s="286"/>
      <c r="MI538" s="286"/>
      <c r="MJ538" s="286"/>
      <c r="MK538" s="286"/>
      <c r="ML538" s="286"/>
      <c r="MM538" s="286"/>
      <c r="MN538" s="286"/>
      <c r="MO538" s="286"/>
      <c r="MP538" s="286"/>
      <c r="MQ538" s="286"/>
      <c r="MR538" s="286"/>
      <c r="MS538" s="286"/>
      <c r="MT538" s="286"/>
      <c r="MU538" s="286"/>
      <c r="MV538" s="286"/>
      <c r="MW538" s="286"/>
      <c r="MX538" s="286"/>
      <c r="MY538" s="286"/>
      <c r="MZ538" s="286"/>
      <c r="NA538" s="286"/>
      <c r="NB538" s="286"/>
      <c r="NC538" s="286"/>
      <c r="ND538" s="286"/>
      <c r="NE538" s="286"/>
      <c r="NF538" s="286"/>
      <c r="NG538" s="286"/>
      <c r="NH538" s="286"/>
      <c r="NI538" s="286"/>
      <c r="NJ538" s="286"/>
      <c r="NK538" s="286"/>
      <c r="NL538" s="286"/>
      <c r="NM538" s="286"/>
      <c r="NN538" s="286"/>
      <c r="NO538" s="286"/>
      <c r="NP538" s="286"/>
      <c r="NQ538" s="286"/>
      <c r="NR538" s="286"/>
      <c r="NS538" s="286"/>
      <c r="NT538" s="286"/>
      <c r="NU538" s="286"/>
      <c r="NV538" s="286"/>
      <c r="NW538" s="286"/>
      <c r="NX538" s="286"/>
      <c r="NY538" s="286"/>
      <c r="NZ538" s="286"/>
      <c r="OA538" s="286"/>
      <c r="OB538" s="286"/>
      <c r="OC538" s="286"/>
      <c r="OD538" s="286"/>
      <c r="OE538" s="286"/>
      <c r="OF538" s="286"/>
      <c r="OG538" s="286"/>
      <c r="OH538" s="286"/>
      <c r="OI538" s="286"/>
      <c r="OJ538" s="286"/>
      <c r="OK538" s="286"/>
      <c r="OL538" s="286"/>
      <c r="OM538" s="286"/>
      <c r="ON538" s="286"/>
      <c r="OO538" s="286"/>
      <c r="OP538" s="286"/>
      <c r="OQ538" s="286"/>
      <c r="OR538" s="286"/>
      <c r="OS538" s="286"/>
      <c r="OT538" s="286"/>
      <c r="OU538" s="286"/>
      <c r="OV538" s="286"/>
      <c r="OW538" s="286"/>
      <c r="OX538" s="286"/>
      <c r="OY538" s="286"/>
      <c r="OZ538" s="286"/>
      <c r="PA538" s="286"/>
      <c r="PB538" s="286"/>
      <c r="PC538" s="286"/>
      <c r="PD538" s="286"/>
      <c r="PE538" s="286"/>
      <c r="PF538" s="286"/>
      <c r="PG538" s="286"/>
      <c r="PH538" s="286"/>
      <c r="PI538" s="286"/>
      <c r="PJ538" s="286"/>
      <c r="PK538" s="286"/>
      <c r="PL538" s="286"/>
      <c r="PM538" s="286"/>
      <c r="PN538" s="286"/>
      <c r="PO538" s="286"/>
      <c r="PP538" s="286"/>
      <c r="PQ538" s="286"/>
      <c r="PR538" s="286"/>
      <c r="PS538" s="286"/>
      <c r="PT538" s="286"/>
      <c r="PU538" s="286"/>
      <c r="PV538" s="286"/>
      <c r="PW538" s="286"/>
      <c r="PX538" s="286"/>
      <c r="PY538" s="286"/>
      <c r="PZ538" s="286"/>
      <c r="QA538" s="286"/>
      <c r="QB538" s="286"/>
      <c r="QC538" s="286"/>
      <c r="QD538" s="286"/>
      <c r="QE538" s="286"/>
      <c r="QF538" s="286"/>
      <c r="QG538" s="286"/>
      <c r="QH538" s="286"/>
      <c r="QI538" s="286"/>
      <c r="QJ538" s="286"/>
      <c r="QK538" s="286"/>
      <c r="QL538" s="286"/>
      <c r="QM538" s="286"/>
      <c r="QN538" s="286"/>
      <c r="QO538" s="286"/>
      <c r="QP538" s="286"/>
      <c r="QQ538" s="286"/>
      <c r="QR538" s="286"/>
      <c r="QS538" s="286"/>
      <c r="QT538" s="286"/>
      <c r="QU538" s="286"/>
      <c r="QV538" s="286"/>
      <c r="QW538" s="286"/>
      <c r="QX538" s="286"/>
      <c r="QY538" s="286"/>
      <c r="QZ538" s="286"/>
      <c r="RA538" s="286"/>
      <c r="RB538" s="286"/>
      <c r="RC538" s="286"/>
      <c r="RD538" s="286"/>
      <c r="RE538" s="286"/>
      <c r="RF538" s="286"/>
      <c r="RG538" s="286"/>
      <c r="RH538" s="286"/>
      <c r="RI538" s="286"/>
      <c r="RJ538" s="286"/>
      <c r="RK538" s="286"/>
      <c r="RL538" s="286"/>
      <c r="RM538" s="286"/>
      <c r="RN538" s="286"/>
      <c r="RO538" s="286"/>
      <c r="RP538" s="286"/>
      <c r="RQ538" s="286"/>
      <c r="RR538" s="286"/>
      <c r="RS538" s="286"/>
      <c r="RT538" s="286"/>
      <c r="RU538" s="286"/>
      <c r="RV538" s="286"/>
      <c r="RW538" s="286"/>
      <c r="RX538" s="286"/>
      <c r="RY538" s="286"/>
      <c r="RZ538" s="286"/>
      <c r="SA538" s="286"/>
      <c r="SB538" s="286"/>
      <c r="SC538" s="286"/>
      <c r="SD538" s="286"/>
      <c r="SE538" s="286"/>
      <c r="SF538" s="286"/>
      <c r="SG538" s="286"/>
      <c r="SH538" s="286"/>
      <c r="SI538" s="286"/>
      <c r="SJ538" s="286"/>
      <c r="SK538" s="286"/>
      <c r="SL538" s="286"/>
      <c r="SM538" s="286"/>
      <c r="SN538" s="286"/>
      <c r="SO538" s="286"/>
      <c r="SP538" s="286"/>
      <c r="SQ538" s="286"/>
      <c r="SR538" s="286"/>
      <c r="SS538" s="286"/>
      <c r="ST538" s="286"/>
      <c r="SU538" s="286"/>
      <c r="SV538" s="286"/>
      <c r="SW538" s="286"/>
      <c r="SX538" s="286"/>
      <c r="SY538" s="286"/>
      <c r="SZ538" s="286"/>
      <c r="TA538" s="286"/>
      <c r="TB538" s="286"/>
      <c r="TC538" s="286"/>
      <c r="TD538" s="286"/>
      <c r="TE538" s="286"/>
      <c r="TF538" s="286"/>
      <c r="TG538" s="286"/>
      <c r="TH538" s="286"/>
      <c r="TI538" s="286"/>
      <c r="TJ538" s="286"/>
      <c r="TK538" s="286"/>
      <c r="TL538" s="286"/>
      <c r="TM538" s="286"/>
      <c r="TN538" s="286"/>
      <c r="TO538" s="286"/>
      <c r="TP538" s="286"/>
      <c r="TQ538" s="286"/>
      <c r="TR538" s="286"/>
      <c r="TS538" s="286"/>
      <c r="TT538" s="286"/>
      <c r="TU538" s="286"/>
      <c r="TV538" s="286"/>
      <c r="TW538" s="286"/>
      <c r="TX538" s="286"/>
      <c r="TY538" s="286"/>
      <c r="TZ538" s="286"/>
      <c r="UA538" s="286"/>
      <c r="UB538" s="286"/>
      <c r="UC538" s="286"/>
      <c r="UD538" s="286"/>
      <c r="UE538" s="286"/>
      <c r="UF538" s="286"/>
      <c r="UG538" s="286"/>
      <c r="UH538" s="286"/>
      <c r="UI538" s="286"/>
      <c r="UJ538" s="286"/>
      <c r="UK538" s="286"/>
      <c r="UL538" s="286"/>
      <c r="UM538" s="286"/>
      <c r="UN538" s="286"/>
      <c r="UO538" s="286"/>
      <c r="UP538" s="286"/>
      <c r="UQ538" s="286"/>
      <c r="UR538" s="286"/>
      <c r="US538" s="286"/>
      <c r="UT538" s="286"/>
      <c r="UU538" s="286"/>
      <c r="UV538" s="286"/>
      <c r="UW538" s="286"/>
      <c r="UX538" s="286"/>
      <c r="UY538" s="286"/>
      <c r="UZ538" s="286"/>
      <c r="VA538" s="286"/>
      <c r="VB538" s="286"/>
      <c r="VC538" s="286"/>
      <c r="VD538" s="286"/>
      <c r="VE538" s="286"/>
      <c r="VF538" s="286"/>
      <c r="VG538" s="286"/>
      <c r="VH538" s="286"/>
      <c r="VI538" s="286"/>
      <c r="VJ538" s="286"/>
      <c r="VK538" s="286"/>
      <c r="VL538" s="286"/>
      <c r="VM538" s="286"/>
      <c r="VN538" s="286"/>
      <c r="VO538" s="286"/>
      <c r="VP538" s="286"/>
      <c r="VQ538" s="286"/>
      <c r="VR538" s="286"/>
      <c r="VS538" s="286"/>
      <c r="VT538" s="286"/>
      <c r="VU538" s="286"/>
      <c r="VV538" s="286"/>
      <c r="VW538" s="286"/>
      <c r="VX538" s="286"/>
      <c r="VY538" s="286"/>
      <c r="VZ538" s="286"/>
      <c r="WA538" s="286"/>
      <c r="WB538" s="286"/>
      <c r="WC538" s="286"/>
    </row>
    <row r="539" spans="1:601" s="285" customFormat="1" ht="45" customHeight="1">
      <c r="A539" s="1073"/>
      <c r="B539" s="756" t="s">
        <v>1207</v>
      </c>
      <c r="C539" s="662"/>
      <c r="D539" s="671"/>
      <c r="E539" s="673"/>
      <c r="F539" s="647"/>
      <c r="G539" s="674"/>
      <c r="H539" s="647"/>
      <c r="I539" s="381" t="s">
        <v>501</v>
      </c>
      <c r="J539" s="381" t="s">
        <v>393</v>
      </c>
      <c r="K539" s="386" t="s">
        <v>1204</v>
      </c>
      <c r="L539" s="381" t="s">
        <v>35</v>
      </c>
      <c r="M539" s="284">
        <f>M540+M541+M542</f>
        <v>2217400</v>
      </c>
      <c r="N539" s="284">
        <f t="shared" ref="N539:R539" si="56">N540+N541+N542</f>
        <v>2217400</v>
      </c>
      <c r="O539" s="284">
        <f>O540+O541+O542</f>
        <v>2236100</v>
      </c>
      <c r="P539" s="284">
        <f t="shared" si="56"/>
        <v>0</v>
      </c>
      <c r="Q539" s="284">
        <f t="shared" si="56"/>
        <v>0</v>
      </c>
      <c r="R539" s="284">
        <f t="shared" si="56"/>
        <v>0</v>
      </c>
      <c r="S539" s="535"/>
      <c r="BA539" s="286"/>
      <c r="BB539" s="286"/>
      <c r="BC539" s="286"/>
      <c r="BD539" s="286"/>
      <c r="BE539" s="286"/>
      <c r="BF539" s="286"/>
      <c r="BG539" s="286"/>
      <c r="BH539" s="286"/>
      <c r="BI539" s="286"/>
      <c r="BJ539" s="286"/>
      <c r="BK539" s="286"/>
      <c r="BL539" s="286"/>
      <c r="BM539" s="286"/>
      <c r="BN539" s="286"/>
      <c r="BO539" s="286"/>
      <c r="BP539" s="286"/>
      <c r="BQ539" s="286"/>
      <c r="BR539" s="286"/>
      <c r="BS539" s="286"/>
      <c r="BT539" s="286"/>
      <c r="BU539" s="286"/>
      <c r="BV539" s="286"/>
      <c r="BW539" s="286"/>
      <c r="BX539" s="286"/>
      <c r="BY539" s="286"/>
      <c r="BZ539" s="286"/>
      <c r="CA539" s="286"/>
      <c r="CB539" s="286"/>
      <c r="CC539" s="286"/>
      <c r="CD539" s="286"/>
      <c r="CE539" s="286"/>
      <c r="CF539" s="286"/>
      <c r="CG539" s="286"/>
      <c r="CH539" s="286"/>
      <c r="CI539" s="286"/>
      <c r="CJ539" s="286"/>
      <c r="CK539" s="286"/>
      <c r="CL539" s="286"/>
      <c r="CM539" s="286"/>
      <c r="CN539" s="286"/>
      <c r="CO539" s="286"/>
      <c r="CP539" s="286"/>
      <c r="CQ539" s="286"/>
      <c r="CR539" s="286"/>
      <c r="CS539" s="286"/>
      <c r="CT539" s="286"/>
      <c r="CU539" s="286"/>
      <c r="CV539" s="286"/>
      <c r="CW539" s="286"/>
      <c r="CX539" s="286"/>
      <c r="CY539" s="286"/>
      <c r="CZ539" s="286"/>
      <c r="DA539" s="286"/>
      <c r="DB539" s="286"/>
      <c r="DC539" s="286"/>
      <c r="DD539" s="286"/>
      <c r="DE539" s="286"/>
      <c r="DF539" s="286"/>
      <c r="DG539" s="286"/>
      <c r="DH539" s="286"/>
      <c r="DI539" s="286"/>
      <c r="DJ539" s="286"/>
      <c r="DK539" s="286"/>
      <c r="DL539" s="286"/>
      <c r="DM539" s="286"/>
      <c r="DN539" s="286"/>
      <c r="DO539" s="286"/>
      <c r="DP539" s="286"/>
      <c r="DQ539" s="286"/>
      <c r="DR539" s="286"/>
      <c r="DS539" s="286"/>
      <c r="DT539" s="286"/>
      <c r="DU539" s="286"/>
      <c r="DV539" s="286"/>
      <c r="DW539" s="286"/>
      <c r="DX539" s="286"/>
      <c r="DY539" s="286"/>
      <c r="DZ539" s="286"/>
      <c r="EA539" s="286"/>
      <c r="EB539" s="286"/>
      <c r="EC539" s="286"/>
      <c r="ED539" s="286"/>
      <c r="EE539" s="286"/>
      <c r="EF539" s="286"/>
      <c r="EG539" s="286"/>
      <c r="EH539" s="286"/>
      <c r="EI539" s="286"/>
      <c r="EJ539" s="286"/>
      <c r="EK539" s="286"/>
      <c r="EL539" s="286"/>
      <c r="EM539" s="286"/>
      <c r="EN539" s="286"/>
      <c r="EO539" s="286"/>
      <c r="EP539" s="286"/>
      <c r="EQ539" s="286"/>
      <c r="ER539" s="286"/>
      <c r="ES539" s="286"/>
      <c r="ET539" s="286"/>
      <c r="EU539" s="286"/>
      <c r="EV539" s="286"/>
      <c r="EW539" s="286"/>
      <c r="EX539" s="286"/>
      <c r="EY539" s="286"/>
      <c r="EZ539" s="286"/>
      <c r="FA539" s="286"/>
      <c r="FB539" s="286"/>
      <c r="FC539" s="286"/>
      <c r="FD539" s="286"/>
      <c r="FE539" s="286"/>
      <c r="FF539" s="286"/>
      <c r="FG539" s="286"/>
      <c r="FH539" s="286"/>
      <c r="FI539" s="286"/>
      <c r="FJ539" s="286"/>
      <c r="FK539" s="286"/>
      <c r="FL539" s="286"/>
      <c r="FM539" s="286"/>
      <c r="FN539" s="286"/>
      <c r="FO539" s="286"/>
      <c r="FP539" s="286"/>
      <c r="FQ539" s="286"/>
      <c r="FR539" s="286"/>
      <c r="FS539" s="286"/>
      <c r="FT539" s="286"/>
      <c r="FU539" s="286"/>
      <c r="FV539" s="286"/>
      <c r="FW539" s="286"/>
      <c r="FX539" s="286"/>
      <c r="FY539" s="286"/>
      <c r="FZ539" s="286"/>
      <c r="GA539" s="286"/>
      <c r="GB539" s="286"/>
      <c r="GC539" s="286"/>
      <c r="GD539" s="286"/>
      <c r="GE539" s="286"/>
      <c r="GF539" s="286"/>
      <c r="GG539" s="286"/>
      <c r="GH539" s="286"/>
      <c r="GI539" s="286"/>
      <c r="GJ539" s="286"/>
      <c r="GK539" s="286"/>
      <c r="GL539" s="286"/>
      <c r="GM539" s="286"/>
      <c r="GN539" s="286"/>
      <c r="GO539" s="286"/>
      <c r="GP539" s="286"/>
      <c r="GQ539" s="286"/>
      <c r="GR539" s="286"/>
      <c r="GS539" s="286"/>
      <c r="GT539" s="286"/>
      <c r="GU539" s="286"/>
      <c r="GV539" s="286"/>
      <c r="GW539" s="286"/>
      <c r="GX539" s="286"/>
      <c r="GY539" s="286"/>
      <c r="GZ539" s="286"/>
      <c r="HA539" s="286"/>
      <c r="HB539" s="286"/>
      <c r="HC539" s="286"/>
      <c r="HD539" s="286"/>
      <c r="HE539" s="286"/>
      <c r="HF539" s="286"/>
      <c r="HG539" s="286"/>
      <c r="HH539" s="286"/>
      <c r="HI539" s="286"/>
      <c r="HJ539" s="286"/>
      <c r="HK539" s="286"/>
      <c r="HL539" s="286"/>
      <c r="HM539" s="286"/>
      <c r="HN539" s="286"/>
      <c r="HO539" s="286"/>
      <c r="HP539" s="286"/>
      <c r="HQ539" s="286"/>
      <c r="HR539" s="286"/>
      <c r="HS539" s="286"/>
      <c r="HT539" s="286"/>
      <c r="HU539" s="286"/>
      <c r="HV539" s="286"/>
      <c r="HW539" s="286"/>
      <c r="HX539" s="286"/>
      <c r="HY539" s="286"/>
      <c r="HZ539" s="286"/>
      <c r="IA539" s="286"/>
      <c r="IB539" s="286"/>
      <c r="IC539" s="286"/>
      <c r="ID539" s="286"/>
      <c r="IE539" s="286"/>
      <c r="IF539" s="286"/>
      <c r="IG539" s="286"/>
      <c r="IH539" s="286"/>
      <c r="II539" s="286"/>
      <c r="IJ539" s="286"/>
      <c r="IK539" s="286"/>
      <c r="IL539" s="286"/>
      <c r="IM539" s="286"/>
      <c r="IN539" s="286"/>
      <c r="IO539" s="286"/>
      <c r="IP539" s="286"/>
      <c r="IQ539" s="286"/>
      <c r="IR539" s="286"/>
      <c r="IS539" s="286"/>
      <c r="IT539" s="286"/>
      <c r="IU539" s="286"/>
      <c r="IV539" s="286"/>
      <c r="IW539" s="286"/>
      <c r="IX539" s="286"/>
      <c r="IY539" s="286"/>
      <c r="IZ539" s="286"/>
      <c r="JA539" s="286"/>
      <c r="JB539" s="286"/>
      <c r="JC539" s="286"/>
      <c r="JD539" s="286"/>
      <c r="JE539" s="286"/>
      <c r="JF539" s="286"/>
      <c r="JG539" s="286"/>
      <c r="JH539" s="286"/>
      <c r="JI539" s="286"/>
      <c r="JJ539" s="286"/>
      <c r="JK539" s="286"/>
      <c r="JL539" s="286"/>
      <c r="JM539" s="286"/>
      <c r="JN539" s="286"/>
      <c r="JO539" s="286"/>
      <c r="JP539" s="286"/>
      <c r="JQ539" s="286"/>
      <c r="JR539" s="286"/>
      <c r="JS539" s="286"/>
      <c r="JT539" s="286"/>
      <c r="JU539" s="286"/>
      <c r="JV539" s="286"/>
      <c r="JW539" s="286"/>
      <c r="JX539" s="286"/>
      <c r="JY539" s="286"/>
      <c r="JZ539" s="286"/>
      <c r="KA539" s="286"/>
      <c r="KB539" s="286"/>
      <c r="KC539" s="286"/>
      <c r="KD539" s="286"/>
      <c r="KE539" s="286"/>
      <c r="KF539" s="286"/>
      <c r="KG539" s="286"/>
      <c r="KH539" s="286"/>
      <c r="KI539" s="286"/>
      <c r="KJ539" s="286"/>
      <c r="KK539" s="286"/>
      <c r="KL539" s="286"/>
      <c r="KM539" s="286"/>
      <c r="KN539" s="286"/>
      <c r="KO539" s="286"/>
      <c r="KP539" s="286"/>
      <c r="KQ539" s="286"/>
      <c r="KR539" s="286"/>
      <c r="KS539" s="286"/>
      <c r="KT539" s="286"/>
      <c r="KU539" s="286"/>
      <c r="KV539" s="286"/>
      <c r="KW539" s="286"/>
      <c r="KX539" s="286"/>
      <c r="KY539" s="286"/>
      <c r="KZ539" s="286"/>
      <c r="LA539" s="286"/>
      <c r="LB539" s="286"/>
      <c r="LC539" s="286"/>
      <c r="LD539" s="286"/>
      <c r="LE539" s="286"/>
      <c r="LF539" s="286"/>
      <c r="LG539" s="286"/>
      <c r="LH539" s="286"/>
      <c r="LI539" s="286"/>
      <c r="LJ539" s="286"/>
      <c r="LK539" s="286"/>
      <c r="LL539" s="286"/>
      <c r="LM539" s="286"/>
      <c r="LN539" s="286"/>
      <c r="LO539" s="286"/>
      <c r="LP539" s="286"/>
      <c r="LQ539" s="286"/>
      <c r="LR539" s="286"/>
      <c r="LS539" s="286"/>
      <c r="LT539" s="286"/>
      <c r="LU539" s="286"/>
      <c r="LV539" s="286"/>
      <c r="LW539" s="286"/>
      <c r="LX539" s="286"/>
      <c r="LY539" s="286"/>
      <c r="LZ539" s="286"/>
      <c r="MA539" s="286"/>
      <c r="MB539" s="286"/>
      <c r="MC539" s="286"/>
      <c r="MD539" s="286"/>
      <c r="ME539" s="286"/>
      <c r="MF539" s="286"/>
      <c r="MG539" s="286"/>
      <c r="MH539" s="286"/>
      <c r="MI539" s="286"/>
      <c r="MJ539" s="286"/>
      <c r="MK539" s="286"/>
      <c r="ML539" s="286"/>
      <c r="MM539" s="286"/>
      <c r="MN539" s="286"/>
      <c r="MO539" s="286"/>
      <c r="MP539" s="286"/>
      <c r="MQ539" s="286"/>
      <c r="MR539" s="286"/>
      <c r="MS539" s="286"/>
      <c r="MT539" s="286"/>
      <c r="MU539" s="286"/>
      <c r="MV539" s="286"/>
      <c r="MW539" s="286"/>
      <c r="MX539" s="286"/>
      <c r="MY539" s="286"/>
      <c r="MZ539" s="286"/>
      <c r="NA539" s="286"/>
      <c r="NB539" s="286"/>
      <c r="NC539" s="286"/>
      <c r="ND539" s="286"/>
      <c r="NE539" s="286"/>
      <c r="NF539" s="286"/>
      <c r="NG539" s="286"/>
      <c r="NH539" s="286"/>
      <c r="NI539" s="286"/>
      <c r="NJ539" s="286"/>
      <c r="NK539" s="286"/>
      <c r="NL539" s="286"/>
      <c r="NM539" s="286"/>
      <c r="NN539" s="286"/>
      <c r="NO539" s="286"/>
      <c r="NP539" s="286"/>
      <c r="NQ539" s="286"/>
      <c r="NR539" s="286"/>
      <c r="NS539" s="286"/>
      <c r="NT539" s="286"/>
      <c r="NU539" s="286"/>
      <c r="NV539" s="286"/>
      <c r="NW539" s="286"/>
      <c r="NX539" s="286"/>
      <c r="NY539" s="286"/>
      <c r="NZ539" s="286"/>
      <c r="OA539" s="286"/>
      <c r="OB539" s="286"/>
      <c r="OC539" s="286"/>
      <c r="OD539" s="286"/>
      <c r="OE539" s="286"/>
      <c r="OF539" s="286"/>
      <c r="OG539" s="286"/>
      <c r="OH539" s="286"/>
      <c r="OI539" s="286"/>
      <c r="OJ539" s="286"/>
      <c r="OK539" s="286"/>
      <c r="OL539" s="286"/>
      <c r="OM539" s="286"/>
      <c r="ON539" s="286"/>
      <c r="OO539" s="286"/>
      <c r="OP539" s="286"/>
      <c r="OQ539" s="286"/>
      <c r="OR539" s="286"/>
      <c r="OS539" s="286"/>
      <c r="OT539" s="286"/>
      <c r="OU539" s="286"/>
      <c r="OV539" s="286"/>
      <c r="OW539" s="286"/>
      <c r="OX539" s="286"/>
      <c r="OY539" s="286"/>
      <c r="OZ539" s="286"/>
      <c r="PA539" s="286"/>
      <c r="PB539" s="286"/>
      <c r="PC539" s="286"/>
      <c r="PD539" s="286"/>
      <c r="PE539" s="286"/>
      <c r="PF539" s="286"/>
      <c r="PG539" s="286"/>
      <c r="PH539" s="286"/>
      <c r="PI539" s="286"/>
      <c r="PJ539" s="286"/>
      <c r="PK539" s="286"/>
      <c r="PL539" s="286"/>
      <c r="PM539" s="286"/>
      <c r="PN539" s="286"/>
      <c r="PO539" s="286"/>
      <c r="PP539" s="286"/>
      <c r="PQ539" s="286"/>
      <c r="PR539" s="286"/>
      <c r="PS539" s="286"/>
      <c r="PT539" s="286"/>
      <c r="PU539" s="286"/>
      <c r="PV539" s="286"/>
      <c r="PW539" s="286"/>
      <c r="PX539" s="286"/>
      <c r="PY539" s="286"/>
      <c r="PZ539" s="286"/>
      <c r="QA539" s="286"/>
      <c r="QB539" s="286"/>
      <c r="QC539" s="286"/>
      <c r="QD539" s="286"/>
      <c r="QE539" s="286"/>
      <c r="QF539" s="286"/>
      <c r="QG539" s="286"/>
      <c r="QH539" s="286"/>
      <c r="QI539" s="286"/>
      <c r="QJ539" s="286"/>
      <c r="QK539" s="286"/>
      <c r="QL539" s="286"/>
      <c r="QM539" s="286"/>
      <c r="QN539" s="286"/>
      <c r="QO539" s="286"/>
      <c r="QP539" s="286"/>
      <c r="QQ539" s="286"/>
      <c r="QR539" s="286"/>
      <c r="QS539" s="286"/>
      <c r="QT539" s="286"/>
      <c r="QU539" s="286"/>
      <c r="QV539" s="286"/>
      <c r="QW539" s="286"/>
      <c r="QX539" s="286"/>
      <c r="QY539" s="286"/>
      <c r="QZ539" s="286"/>
      <c r="RA539" s="286"/>
      <c r="RB539" s="286"/>
      <c r="RC539" s="286"/>
      <c r="RD539" s="286"/>
      <c r="RE539" s="286"/>
      <c r="RF539" s="286"/>
      <c r="RG539" s="286"/>
      <c r="RH539" s="286"/>
      <c r="RI539" s="286"/>
      <c r="RJ539" s="286"/>
      <c r="RK539" s="286"/>
      <c r="RL539" s="286"/>
      <c r="RM539" s="286"/>
      <c r="RN539" s="286"/>
      <c r="RO539" s="286"/>
      <c r="RP539" s="286"/>
      <c r="RQ539" s="286"/>
      <c r="RR539" s="286"/>
      <c r="RS539" s="286"/>
      <c r="RT539" s="286"/>
      <c r="RU539" s="286"/>
      <c r="RV539" s="286"/>
      <c r="RW539" s="286"/>
      <c r="RX539" s="286"/>
      <c r="RY539" s="286"/>
      <c r="RZ539" s="286"/>
      <c r="SA539" s="286"/>
      <c r="SB539" s="286"/>
      <c r="SC539" s="286"/>
      <c r="SD539" s="286"/>
      <c r="SE539" s="286"/>
      <c r="SF539" s="286"/>
      <c r="SG539" s="286"/>
      <c r="SH539" s="286"/>
      <c r="SI539" s="286"/>
      <c r="SJ539" s="286"/>
      <c r="SK539" s="286"/>
      <c r="SL539" s="286"/>
      <c r="SM539" s="286"/>
      <c r="SN539" s="286"/>
      <c r="SO539" s="286"/>
      <c r="SP539" s="286"/>
      <c r="SQ539" s="286"/>
      <c r="SR539" s="286"/>
      <c r="SS539" s="286"/>
      <c r="ST539" s="286"/>
      <c r="SU539" s="286"/>
      <c r="SV539" s="286"/>
      <c r="SW539" s="286"/>
      <c r="SX539" s="286"/>
      <c r="SY539" s="286"/>
      <c r="SZ539" s="286"/>
      <c r="TA539" s="286"/>
      <c r="TB539" s="286"/>
      <c r="TC539" s="286"/>
      <c r="TD539" s="286"/>
      <c r="TE539" s="286"/>
      <c r="TF539" s="286"/>
      <c r="TG539" s="286"/>
      <c r="TH539" s="286"/>
      <c r="TI539" s="286"/>
      <c r="TJ539" s="286"/>
      <c r="TK539" s="286"/>
      <c r="TL539" s="286"/>
      <c r="TM539" s="286"/>
      <c r="TN539" s="286"/>
      <c r="TO539" s="286"/>
      <c r="TP539" s="286"/>
      <c r="TQ539" s="286"/>
      <c r="TR539" s="286"/>
      <c r="TS539" s="286"/>
      <c r="TT539" s="286"/>
      <c r="TU539" s="286"/>
      <c r="TV539" s="286"/>
      <c r="TW539" s="286"/>
      <c r="TX539" s="286"/>
      <c r="TY539" s="286"/>
      <c r="TZ539" s="286"/>
      <c r="UA539" s="286"/>
      <c r="UB539" s="286"/>
      <c r="UC539" s="286"/>
      <c r="UD539" s="286"/>
      <c r="UE539" s="286"/>
      <c r="UF539" s="286"/>
      <c r="UG539" s="286"/>
      <c r="UH539" s="286"/>
      <c r="UI539" s="286"/>
      <c r="UJ539" s="286"/>
      <c r="UK539" s="286"/>
      <c r="UL539" s="286"/>
      <c r="UM539" s="286"/>
      <c r="UN539" s="286"/>
      <c r="UO539" s="286"/>
      <c r="UP539" s="286"/>
      <c r="UQ539" s="286"/>
      <c r="UR539" s="286"/>
      <c r="US539" s="286"/>
      <c r="UT539" s="286"/>
      <c r="UU539" s="286"/>
      <c r="UV539" s="286"/>
      <c r="UW539" s="286"/>
      <c r="UX539" s="286"/>
      <c r="UY539" s="286"/>
      <c r="UZ539" s="286"/>
      <c r="VA539" s="286"/>
      <c r="VB539" s="286"/>
      <c r="VC539" s="286"/>
      <c r="VD539" s="286"/>
      <c r="VE539" s="286"/>
      <c r="VF539" s="286"/>
      <c r="VG539" s="286"/>
      <c r="VH539" s="286"/>
      <c r="VI539" s="286"/>
      <c r="VJ539" s="286"/>
      <c r="VK539" s="286"/>
      <c r="VL539" s="286"/>
      <c r="VM539" s="286"/>
      <c r="VN539" s="286"/>
      <c r="VO539" s="286"/>
      <c r="VP539" s="286"/>
      <c r="VQ539" s="286"/>
      <c r="VR539" s="286"/>
      <c r="VS539" s="286"/>
      <c r="VT539" s="286"/>
      <c r="VU539" s="286"/>
      <c r="VV539" s="286"/>
      <c r="VW539" s="286"/>
      <c r="VX539" s="286"/>
      <c r="VY539" s="286"/>
      <c r="VZ539" s="286"/>
      <c r="WA539" s="286"/>
      <c r="WB539" s="286"/>
      <c r="WC539" s="286"/>
    </row>
    <row r="540" spans="1:601" s="285" customFormat="1" ht="26.25" customHeight="1">
      <c r="A540" s="1073"/>
      <c r="B540" s="757"/>
      <c r="C540" s="662"/>
      <c r="D540" s="671"/>
      <c r="E540" s="673"/>
      <c r="F540" s="647"/>
      <c r="G540" s="674"/>
      <c r="H540" s="647"/>
      <c r="I540" s="309" t="s">
        <v>501</v>
      </c>
      <c r="J540" s="309" t="s">
        <v>393</v>
      </c>
      <c r="K540" s="315" t="s">
        <v>1204</v>
      </c>
      <c r="L540" s="309" t="s">
        <v>642</v>
      </c>
      <c r="M540" s="288">
        <v>2151300</v>
      </c>
      <c r="N540" s="288">
        <v>2151300</v>
      </c>
      <c r="O540" s="288">
        <v>2169400</v>
      </c>
      <c r="P540" s="289">
        <v>0</v>
      </c>
      <c r="Q540" s="290">
        <v>0</v>
      </c>
      <c r="R540" s="290">
        <v>0</v>
      </c>
      <c r="S540" s="528">
        <v>3</v>
      </c>
      <c r="BA540" s="286"/>
      <c r="BB540" s="286"/>
      <c r="BC540" s="286"/>
      <c r="BD540" s="286"/>
      <c r="BE540" s="286"/>
      <c r="BF540" s="286"/>
      <c r="BG540" s="286"/>
      <c r="BH540" s="286"/>
      <c r="BI540" s="286"/>
      <c r="BJ540" s="286"/>
      <c r="BK540" s="286"/>
      <c r="BL540" s="286"/>
      <c r="BM540" s="286"/>
      <c r="BN540" s="286"/>
      <c r="BO540" s="286"/>
      <c r="BP540" s="286"/>
      <c r="BQ540" s="286"/>
      <c r="BR540" s="286"/>
      <c r="BS540" s="286"/>
      <c r="BT540" s="286"/>
      <c r="BU540" s="286"/>
      <c r="BV540" s="286"/>
      <c r="BW540" s="286"/>
      <c r="BX540" s="286"/>
      <c r="BY540" s="286"/>
      <c r="BZ540" s="286"/>
      <c r="CA540" s="286"/>
      <c r="CB540" s="286"/>
      <c r="CC540" s="286"/>
      <c r="CD540" s="286"/>
      <c r="CE540" s="286"/>
      <c r="CF540" s="286"/>
      <c r="CG540" s="286"/>
      <c r="CH540" s="286"/>
      <c r="CI540" s="286"/>
      <c r="CJ540" s="286"/>
      <c r="CK540" s="286"/>
      <c r="CL540" s="286"/>
      <c r="CM540" s="286"/>
      <c r="CN540" s="286"/>
      <c r="CO540" s="286"/>
      <c r="CP540" s="286"/>
      <c r="CQ540" s="286"/>
      <c r="CR540" s="286"/>
      <c r="CS540" s="286"/>
      <c r="CT540" s="286"/>
      <c r="CU540" s="286"/>
      <c r="CV540" s="286"/>
      <c r="CW540" s="286"/>
      <c r="CX540" s="286"/>
      <c r="CY540" s="286"/>
      <c r="CZ540" s="286"/>
      <c r="DA540" s="286"/>
      <c r="DB540" s="286"/>
      <c r="DC540" s="286"/>
      <c r="DD540" s="286"/>
      <c r="DE540" s="286"/>
      <c r="DF540" s="286"/>
      <c r="DG540" s="286"/>
      <c r="DH540" s="286"/>
      <c r="DI540" s="286"/>
      <c r="DJ540" s="286"/>
      <c r="DK540" s="286"/>
      <c r="DL540" s="286"/>
      <c r="DM540" s="286"/>
      <c r="DN540" s="286"/>
      <c r="DO540" s="286"/>
      <c r="DP540" s="286"/>
      <c r="DQ540" s="286"/>
      <c r="DR540" s="286"/>
      <c r="DS540" s="286"/>
      <c r="DT540" s="286"/>
      <c r="DU540" s="286"/>
      <c r="DV540" s="286"/>
      <c r="DW540" s="286"/>
      <c r="DX540" s="286"/>
      <c r="DY540" s="286"/>
      <c r="DZ540" s="286"/>
      <c r="EA540" s="286"/>
      <c r="EB540" s="286"/>
      <c r="EC540" s="286"/>
      <c r="ED540" s="286"/>
      <c r="EE540" s="286"/>
      <c r="EF540" s="286"/>
      <c r="EG540" s="286"/>
      <c r="EH540" s="286"/>
      <c r="EI540" s="286"/>
      <c r="EJ540" s="286"/>
      <c r="EK540" s="286"/>
      <c r="EL540" s="286"/>
      <c r="EM540" s="286"/>
      <c r="EN540" s="286"/>
      <c r="EO540" s="286"/>
      <c r="EP540" s="286"/>
      <c r="EQ540" s="286"/>
      <c r="ER540" s="286"/>
      <c r="ES540" s="286"/>
      <c r="ET540" s="286"/>
      <c r="EU540" s="286"/>
      <c r="EV540" s="286"/>
      <c r="EW540" s="286"/>
      <c r="EX540" s="286"/>
      <c r="EY540" s="286"/>
      <c r="EZ540" s="286"/>
      <c r="FA540" s="286"/>
      <c r="FB540" s="286"/>
      <c r="FC540" s="286"/>
      <c r="FD540" s="286"/>
      <c r="FE540" s="286"/>
      <c r="FF540" s="286"/>
      <c r="FG540" s="286"/>
      <c r="FH540" s="286"/>
      <c r="FI540" s="286"/>
      <c r="FJ540" s="286"/>
      <c r="FK540" s="286"/>
      <c r="FL540" s="286"/>
      <c r="FM540" s="286"/>
      <c r="FN540" s="286"/>
      <c r="FO540" s="286"/>
      <c r="FP540" s="286"/>
      <c r="FQ540" s="286"/>
      <c r="FR540" s="286"/>
      <c r="FS540" s="286"/>
      <c r="FT540" s="286"/>
      <c r="FU540" s="286"/>
      <c r="FV540" s="286"/>
      <c r="FW540" s="286"/>
      <c r="FX540" s="286"/>
      <c r="FY540" s="286"/>
      <c r="FZ540" s="286"/>
      <c r="GA540" s="286"/>
      <c r="GB540" s="286"/>
      <c r="GC540" s="286"/>
      <c r="GD540" s="286"/>
      <c r="GE540" s="286"/>
      <c r="GF540" s="286"/>
      <c r="GG540" s="286"/>
      <c r="GH540" s="286"/>
      <c r="GI540" s="286"/>
      <c r="GJ540" s="286"/>
      <c r="GK540" s="286"/>
      <c r="GL540" s="286"/>
      <c r="GM540" s="286"/>
      <c r="GN540" s="286"/>
      <c r="GO540" s="286"/>
      <c r="GP540" s="286"/>
      <c r="GQ540" s="286"/>
      <c r="GR540" s="286"/>
      <c r="GS540" s="286"/>
      <c r="GT540" s="286"/>
      <c r="GU540" s="286"/>
      <c r="GV540" s="286"/>
      <c r="GW540" s="286"/>
      <c r="GX540" s="286"/>
      <c r="GY540" s="286"/>
      <c r="GZ540" s="286"/>
      <c r="HA540" s="286"/>
      <c r="HB540" s="286"/>
      <c r="HC540" s="286"/>
      <c r="HD540" s="286"/>
      <c r="HE540" s="286"/>
      <c r="HF540" s="286"/>
      <c r="HG540" s="286"/>
      <c r="HH540" s="286"/>
      <c r="HI540" s="286"/>
      <c r="HJ540" s="286"/>
      <c r="HK540" s="286"/>
      <c r="HL540" s="286"/>
      <c r="HM540" s="286"/>
      <c r="HN540" s="286"/>
      <c r="HO540" s="286"/>
      <c r="HP540" s="286"/>
      <c r="HQ540" s="286"/>
      <c r="HR540" s="286"/>
      <c r="HS540" s="286"/>
      <c r="HT540" s="286"/>
      <c r="HU540" s="286"/>
      <c r="HV540" s="286"/>
      <c r="HW540" s="286"/>
      <c r="HX540" s="286"/>
      <c r="HY540" s="286"/>
      <c r="HZ540" s="286"/>
      <c r="IA540" s="286"/>
      <c r="IB540" s="286"/>
      <c r="IC540" s="286"/>
      <c r="ID540" s="286"/>
      <c r="IE540" s="286"/>
      <c r="IF540" s="286"/>
      <c r="IG540" s="286"/>
      <c r="IH540" s="286"/>
      <c r="II540" s="286"/>
      <c r="IJ540" s="286"/>
      <c r="IK540" s="286"/>
      <c r="IL540" s="286"/>
      <c r="IM540" s="286"/>
      <c r="IN540" s="286"/>
      <c r="IO540" s="286"/>
      <c r="IP540" s="286"/>
      <c r="IQ540" s="286"/>
      <c r="IR540" s="286"/>
      <c r="IS540" s="286"/>
      <c r="IT540" s="286"/>
      <c r="IU540" s="286"/>
      <c r="IV540" s="286"/>
      <c r="IW540" s="286"/>
      <c r="IX540" s="286"/>
      <c r="IY540" s="286"/>
      <c r="IZ540" s="286"/>
      <c r="JA540" s="286"/>
      <c r="JB540" s="286"/>
      <c r="JC540" s="286"/>
      <c r="JD540" s="286"/>
      <c r="JE540" s="286"/>
      <c r="JF540" s="286"/>
      <c r="JG540" s="286"/>
      <c r="JH540" s="286"/>
      <c r="JI540" s="286"/>
      <c r="JJ540" s="286"/>
      <c r="JK540" s="286"/>
      <c r="JL540" s="286"/>
      <c r="JM540" s="286"/>
      <c r="JN540" s="286"/>
      <c r="JO540" s="286"/>
      <c r="JP540" s="286"/>
      <c r="JQ540" s="286"/>
      <c r="JR540" s="286"/>
      <c r="JS540" s="286"/>
      <c r="JT540" s="286"/>
      <c r="JU540" s="286"/>
      <c r="JV540" s="286"/>
      <c r="JW540" s="286"/>
      <c r="JX540" s="286"/>
      <c r="JY540" s="286"/>
      <c r="JZ540" s="286"/>
      <c r="KA540" s="286"/>
      <c r="KB540" s="286"/>
      <c r="KC540" s="286"/>
      <c r="KD540" s="286"/>
      <c r="KE540" s="286"/>
      <c r="KF540" s="286"/>
      <c r="KG540" s="286"/>
      <c r="KH540" s="286"/>
      <c r="KI540" s="286"/>
      <c r="KJ540" s="286"/>
      <c r="KK540" s="286"/>
      <c r="KL540" s="286"/>
      <c r="KM540" s="286"/>
      <c r="KN540" s="286"/>
      <c r="KO540" s="286"/>
      <c r="KP540" s="286"/>
      <c r="KQ540" s="286"/>
      <c r="KR540" s="286"/>
      <c r="KS540" s="286"/>
      <c r="KT540" s="286"/>
      <c r="KU540" s="286"/>
      <c r="KV540" s="286"/>
      <c r="KW540" s="286"/>
      <c r="KX540" s="286"/>
      <c r="KY540" s="286"/>
      <c r="KZ540" s="286"/>
      <c r="LA540" s="286"/>
      <c r="LB540" s="286"/>
      <c r="LC540" s="286"/>
      <c r="LD540" s="286"/>
      <c r="LE540" s="286"/>
      <c r="LF540" s="286"/>
      <c r="LG540" s="286"/>
      <c r="LH540" s="286"/>
      <c r="LI540" s="286"/>
      <c r="LJ540" s="286"/>
      <c r="LK540" s="286"/>
      <c r="LL540" s="286"/>
      <c r="LM540" s="286"/>
      <c r="LN540" s="286"/>
      <c r="LO540" s="286"/>
      <c r="LP540" s="286"/>
      <c r="LQ540" s="286"/>
      <c r="LR540" s="286"/>
      <c r="LS540" s="286"/>
      <c r="LT540" s="286"/>
      <c r="LU540" s="286"/>
      <c r="LV540" s="286"/>
      <c r="LW540" s="286"/>
      <c r="LX540" s="286"/>
      <c r="LY540" s="286"/>
      <c r="LZ540" s="286"/>
      <c r="MA540" s="286"/>
      <c r="MB540" s="286"/>
      <c r="MC540" s="286"/>
      <c r="MD540" s="286"/>
      <c r="ME540" s="286"/>
      <c r="MF540" s="286"/>
      <c r="MG540" s="286"/>
      <c r="MH540" s="286"/>
      <c r="MI540" s="286"/>
      <c r="MJ540" s="286"/>
      <c r="MK540" s="286"/>
      <c r="ML540" s="286"/>
      <c r="MM540" s="286"/>
      <c r="MN540" s="286"/>
      <c r="MO540" s="286"/>
      <c r="MP540" s="286"/>
      <c r="MQ540" s="286"/>
      <c r="MR540" s="286"/>
      <c r="MS540" s="286"/>
      <c r="MT540" s="286"/>
      <c r="MU540" s="286"/>
      <c r="MV540" s="286"/>
      <c r="MW540" s="286"/>
      <c r="MX540" s="286"/>
      <c r="MY540" s="286"/>
      <c r="MZ540" s="286"/>
      <c r="NA540" s="286"/>
      <c r="NB540" s="286"/>
      <c r="NC540" s="286"/>
      <c r="ND540" s="286"/>
      <c r="NE540" s="286"/>
      <c r="NF540" s="286"/>
      <c r="NG540" s="286"/>
      <c r="NH540" s="286"/>
      <c r="NI540" s="286"/>
      <c r="NJ540" s="286"/>
      <c r="NK540" s="286"/>
      <c r="NL540" s="286"/>
      <c r="NM540" s="286"/>
      <c r="NN540" s="286"/>
      <c r="NO540" s="286"/>
      <c r="NP540" s="286"/>
      <c r="NQ540" s="286"/>
      <c r="NR540" s="286"/>
      <c r="NS540" s="286"/>
      <c r="NT540" s="286"/>
      <c r="NU540" s="286"/>
      <c r="NV540" s="286"/>
      <c r="NW540" s="286"/>
      <c r="NX540" s="286"/>
      <c r="NY540" s="286"/>
      <c r="NZ540" s="286"/>
      <c r="OA540" s="286"/>
      <c r="OB540" s="286"/>
      <c r="OC540" s="286"/>
      <c r="OD540" s="286"/>
      <c r="OE540" s="286"/>
      <c r="OF540" s="286"/>
      <c r="OG540" s="286"/>
      <c r="OH540" s="286"/>
      <c r="OI540" s="286"/>
      <c r="OJ540" s="286"/>
      <c r="OK540" s="286"/>
      <c r="OL540" s="286"/>
      <c r="OM540" s="286"/>
      <c r="ON540" s="286"/>
      <c r="OO540" s="286"/>
      <c r="OP540" s="286"/>
      <c r="OQ540" s="286"/>
      <c r="OR540" s="286"/>
      <c r="OS540" s="286"/>
      <c r="OT540" s="286"/>
      <c r="OU540" s="286"/>
      <c r="OV540" s="286"/>
      <c r="OW540" s="286"/>
      <c r="OX540" s="286"/>
      <c r="OY540" s="286"/>
      <c r="OZ540" s="286"/>
      <c r="PA540" s="286"/>
      <c r="PB540" s="286"/>
      <c r="PC540" s="286"/>
      <c r="PD540" s="286"/>
      <c r="PE540" s="286"/>
      <c r="PF540" s="286"/>
      <c r="PG540" s="286"/>
      <c r="PH540" s="286"/>
      <c r="PI540" s="286"/>
      <c r="PJ540" s="286"/>
      <c r="PK540" s="286"/>
      <c r="PL540" s="286"/>
      <c r="PM540" s="286"/>
      <c r="PN540" s="286"/>
      <c r="PO540" s="286"/>
      <c r="PP540" s="286"/>
      <c r="PQ540" s="286"/>
      <c r="PR540" s="286"/>
      <c r="PS540" s="286"/>
      <c r="PT540" s="286"/>
      <c r="PU540" s="286"/>
      <c r="PV540" s="286"/>
      <c r="PW540" s="286"/>
      <c r="PX540" s="286"/>
      <c r="PY540" s="286"/>
      <c r="PZ540" s="286"/>
      <c r="QA540" s="286"/>
      <c r="QB540" s="286"/>
      <c r="QC540" s="286"/>
      <c r="QD540" s="286"/>
      <c r="QE540" s="286"/>
      <c r="QF540" s="286"/>
      <c r="QG540" s="286"/>
      <c r="QH540" s="286"/>
      <c r="QI540" s="286"/>
      <c r="QJ540" s="286"/>
      <c r="QK540" s="286"/>
      <c r="QL540" s="286"/>
      <c r="QM540" s="286"/>
      <c r="QN540" s="286"/>
      <c r="QO540" s="286"/>
      <c r="QP540" s="286"/>
      <c r="QQ540" s="286"/>
      <c r="QR540" s="286"/>
      <c r="QS540" s="286"/>
      <c r="QT540" s="286"/>
      <c r="QU540" s="286"/>
      <c r="QV540" s="286"/>
      <c r="QW540" s="286"/>
      <c r="QX540" s="286"/>
      <c r="QY540" s="286"/>
      <c r="QZ540" s="286"/>
      <c r="RA540" s="286"/>
      <c r="RB540" s="286"/>
      <c r="RC540" s="286"/>
      <c r="RD540" s="286"/>
      <c r="RE540" s="286"/>
      <c r="RF540" s="286"/>
      <c r="RG540" s="286"/>
      <c r="RH540" s="286"/>
      <c r="RI540" s="286"/>
      <c r="RJ540" s="286"/>
      <c r="RK540" s="286"/>
      <c r="RL540" s="286"/>
      <c r="RM540" s="286"/>
      <c r="RN540" s="286"/>
      <c r="RO540" s="286"/>
      <c r="RP540" s="286"/>
      <c r="RQ540" s="286"/>
      <c r="RR540" s="286"/>
      <c r="RS540" s="286"/>
      <c r="RT540" s="286"/>
      <c r="RU540" s="286"/>
      <c r="RV540" s="286"/>
      <c r="RW540" s="286"/>
      <c r="RX540" s="286"/>
      <c r="RY540" s="286"/>
      <c r="RZ540" s="286"/>
      <c r="SA540" s="286"/>
      <c r="SB540" s="286"/>
      <c r="SC540" s="286"/>
      <c r="SD540" s="286"/>
      <c r="SE540" s="286"/>
      <c r="SF540" s="286"/>
      <c r="SG540" s="286"/>
      <c r="SH540" s="286"/>
      <c r="SI540" s="286"/>
      <c r="SJ540" s="286"/>
      <c r="SK540" s="286"/>
      <c r="SL540" s="286"/>
      <c r="SM540" s="286"/>
      <c r="SN540" s="286"/>
      <c r="SO540" s="286"/>
      <c r="SP540" s="286"/>
      <c r="SQ540" s="286"/>
      <c r="SR540" s="286"/>
      <c r="SS540" s="286"/>
      <c r="ST540" s="286"/>
      <c r="SU540" s="286"/>
      <c r="SV540" s="286"/>
      <c r="SW540" s="286"/>
      <c r="SX540" s="286"/>
      <c r="SY540" s="286"/>
      <c r="SZ540" s="286"/>
      <c r="TA540" s="286"/>
      <c r="TB540" s="286"/>
      <c r="TC540" s="286"/>
      <c r="TD540" s="286"/>
      <c r="TE540" s="286"/>
      <c r="TF540" s="286"/>
      <c r="TG540" s="286"/>
      <c r="TH540" s="286"/>
      <c r="TI540" s="286"/>
      <c r="TJ540" s="286"/>
      <c r="TK540" s="286"/>
      <c r="TL540" s="286"/>
      <c r="TM540" s="286"/>
      <c r="TN540" s="286"/>
      <c r="TO540" s="286"/>
      <c r="TP540" s="286"/>
      <c r="TQ540" s="286"/>
      <c r="TR540" s="286"/>
      <c r="TS540" s="286"/>
      <c r="TT540" s="286"/>
      <c r="TU540" s="286"/>
      <c r="TV540" s="286"/>
      <c r="TW540" s="286"/>
      <c r="TX540" s="286"/>
      <c r="TY540" s="286"/>
      <c r="TZ540" s="286"/>
      <c r="UA540" s="286"/>
      <c r="UB540" s="286"/>
      <c r="UC540" s="286"/>
      <c r="UD540" s="286"/>
      <c r="UE540" s="286"/>
      <c r="UF540" s="286"/>
      <c r="UG540" s="286"/>
      <c r="UH540" s="286"/>
      <c r="UI540" s="286"/>
      <c r="UJ540" s="286"/>
      <c r="UK540" s="286"/>
      <c r="UL540" s="286"/>
      <c r="UM540" s="286"/>
      <c r="UN540" s="286"/>
      <c r="UO540" s="286"/>
      <c r="UP540" s="286"/>
      <c r="UQ540" s="286"/>
      <c r="UR540" s="286"/>
      <c r="US540" s="286"/>
      <c r="UT540" s="286"/>
      <c r="UU540" s="286"/>
      <c r="UV540" s="286"/>
      <c r="UW540" s="286"/>
      <c r="UX540" s="286"/>
      <c r="UY540" s="286"/>
      <c r="UZ540" s="286"/>
      <c r="VA540" s="286"/>
      <c r="VB540" s="286"/>
      <c r="VC540" s="286"/>
      <c r="VD540" s="286"/>
      <c r="VE540" s="286"/>
      <c r="VF540" s="286"/>
      <c r="VG540" s="286"/>
      <c r="VH540" s="286"/>
      <c r="VI540" s="286"/>
      <c r="VJ540" s="286"/>
      <c r="VK540" s="286"/>
      <c r="VL540" s="286"/>
      <c r="VM540" s="286"/>
      <c r="VN540" s="286"/>
      <c r="VO540" s="286"/>
      <c r="VP540" s="286"/>
      <c r="VQ540" s="286"/>
      <c r="VR540" s="286"/>
      <c r="VS540" s="286"/>
      <c r="VT540" s="286"/>
      <c r="VU540" s="286"/>
      <c r="VV540" s="286"/>
      <c r="VW540" s="286"/>
      <c r="VX540" s="286"/>
      <c r="VY540" s="286"/>
      <c r="VZ540" s="286"/>
      <c r="WA540" s="286"/>
      <c r="WB540" s="286"/>
      <c r="WC540" s="286"/>
    </row>
    <row r="541" spans="1:601" s="285" customFormat="1" ht="23.25" customHeight="1">
      <c r="A541" s="1073"/>
      <c r="B541" s="420" t="s">
        <v>1208</v>
      </c>
      <c r="C541" s="662"/>
      <c r="D541" s="671"/>
      <c r="E541" s="673"/>
      <c r="F541" s="647"/>
      <c r="G541" s="674"/>
      <c r="H541" s="647"/>
      <c r="I541" s="309" t="s">
        <v>501</v>
      </c>
      <c r="J541" s="309" t="s">
        <v>393</v>
      </c>
      <c r="K541" s="315" t="s">
        <v>1204</v>
      </c>
      <c r="L541" s="309" t="s">
        <v>642</v>
      </c>
      <c r="M541" s="288">
        <v>43900</v>
      </c>
      <c r="N541" s="288">
        <v>43900</v>
      </c>
      <c r="O541" s="288">
        <v>44300</v>
      </c>
      <c r="P541" s="289">
        <v>0</v>
      </c>
      <c r="Q541" s="290">
        <v>0</v>
      </c>
      <c r="R541" s="290">
        <v>0</v>
      </c>
      <c r="S541" s="528">
        <v>3</v>
      </c>
      <c r="BA541" s="286"/>
      <c r="BB541" s="286"/>
      <c r="BC541" s="286"/>
      <c r="BD541" s="286"/>
      <c r="BE541" s="286"/>
      <c r="BF541" s="286"/>
      <c r="BG541" s="286"/>
      <c r="BH541" s="286"/>
      <c r="BI541" s="286"/>
      <c r="BJ541" s="286"/>
      <c r="BK541" s="286"/>
      <c r="BL541" s="286"/>
      <c r="BM541" s="286"/>
      <c r="BN541" s="286"/>
      <c r="BO541" s="286"/>
      <c r="BP541" s="286"/>
      <c r="BQ541" s="286"/>
      <c r="BR541" s="286"/>
      <c r="BS541" s="286"/>
      <c r="BT541" s="286"/>
      <c r="BU541" s="286"/>
      <c r="BV541" s="286"/>
      <c r="BW541" s="286"/>
      <c r="BX541" s="286"/>
      <c r="BY541" s="286"/>
      <c r="BZ541" s="286"/>
      <c r="CA541" s="286"/>
      <c r="CB541" s="286"/>
      <c r="CC541" s="286"/>
      <c r="CD541" s="286"/>
      <c r="CE541" s="286"/>
      <c r="CF541" s="286"/>
      <c r="CG541" s="286"/>
      <c r="CH541" s="286"/>
      <c r="CI541" s="286"/>
      <c r="CJ541" s="286"/>
      <c r="CK541" s="286"/>
      <c r="CL541" s="286"/>
      <c r="CM541" s="286"/>
      <c r="CN541" s="286"/>
      <c r="CO541" s="286"/>
      <c r="CP541" s="286"/>
      <c r="CQ541" s="286"/>
      <c r="CR541" s="286"/>
      <c r="CS541" s="286"/>
      <c r="CT541" s="286"/>
      <c r="CU541" s="286"/>
      <c r="CV541" s="286"/>
      <c r="CW541" s="286"/>
      <c r="CX541" s="286"/>
      <c r="CY541" s="286"/>
      <c r="CZ541" s="286"/>
      <c r="DA541" s="286"/>
      <c r="DB541" s="286"/>
      <c r="DC541" s="286"/>
      <c r="DD541" s="286"/>
      <c r="DE541" s="286"/>
      <c r="DF541" s="286"/>
      <c r="DG541" s="286"/>
      <c r="DH541" s="286"/>
      <c r="DI541" s="286"/>
      <c r="DJ541" s="286"/>
      <c r="DK541" s="286"/>
      <c r="DL541" s="286"/>
      <c r="DM541" s="286"/>
      <c r="DN541" s="286"/>
      <c r="DO541" s="286"/>
      <c r="DP541" s="286"/>
      <c r="DQ541" s="286"/>
      <c r="DR541" s="286"/>
      <c r="DS541" s="286"/>
      <c r="DT541" s="286"/>
      <c r="DU541" s="286"/>
      <c r="DV541" s="286"/>
      <c r="DW541" s="286"/>
      <c r="DX541" s="286"/>
      <c r="DY541" s="286"/>
      <c r="DZ541" s="286"/>
      <c r="EA541" s="286"/>
      <c r="EB541" s="286"/>
      <c r="EC541" s="286"/>
      <c r="ED541" s="286"/>
      <c r="EE541" s="286"/>
      <c r="EF541" s="286"/>
      <c r="EG541" s="286"/>
      <c r="EH541" s="286"/>
      <c r="EI541" s="286"/>
      <c r="EJ541" s="286"/>
      <c r="EK541" s="286"/>
      <c r="EL541" s="286"/>
      <c r="EM541" s="286"/>
      <c r="EN541" s="286"/>
      <c r="EO541" s="286"/>
      <c r="EP541" s="286"/>
      <c r="EQ541" s="286"/>
      <c r="ER541" s="286"/>
      <c r="ES541" s="286"/>
      <c r="ET541" s="286"/>
      <c r="EU541" s="286"/>
      <c r="EV541" s="286"/>
      <c r="EW541" s="286"/>
      <c r="EX541" s="286"/>
      <c r="EY541" s="286"/>
      <c r="EZ541" s="286"/>
      <c r="FA541" s="286"/>
      <c r="FB541" s="286"/>
      <c r="FC541" s="286"/>
      <c r="FD541" s="286"/>
      <c r="FE541" s="286"/>
      <c r="FF541" s="286"/>
      <c r="FG541" s="286"/>
      <c r="FH541" s="286"/>
      <c r="FI541" s="286"/>
      <c r="FJ541" s="286"/>
      <c r="FK541" s="286"/>
      <c r="FL541" s="286"/>
      <c r="FM541" s="286"/>
      <c r="FN541" s="286"/>
      <c r="FO541" s="286"/>
      <c r="FP541" s="286"/>
      <c r="FQ541" s="286"/>
      <c r="FR541" s="286"/>
      <c r="FS541" s="286"/>
      <c r="FT541" s="286"/>
      <c r="FU541" s="286"/>
      <c r="FV541" s="286"/>
      <c r="FW541" s="286"/>
      <c r="FX541" s="286"/>
      <c r="FY541" s="286"/>
      <c r="FZ541" s="286"/>
      <c r="GA541" s="286"/>
      <c r="GB541" s="286"/>
      <c r="GC541" s="286"/>
      <c r="GD541" s="286"/>
      <c r="GE541" s="286"/>
      <c r="GF541" s="286"/>
      <c r="GG541" s="286"/>
      <c r="GH541" s="286"/>
      <c r="GI541" s="286"/>
      <c r="GJ541" s="286"/>
      <c r="GK541" s="286"/>
      <c r="GL541" s="286"/>
      <c r="GM541" s="286"/>
      <c r="GN541" s="286"/>
      <c r="GO541" s="286"/>
      <c r="GP541" s="286"/>
      <c r="GQ541" s="286"/>
      <c r="GR541" s="286"/>
      <c r="GS541" s="286"/>
      <c r="GT541" s="286"/>
      <c r="GU541" s="286"/>
      <c r="GV541" s="286"/>
      <c r="GW541" s="286"/>
      <c r="GX541" s="286"/>
      <c r="GY541" s="286"/>
      <c r="GZ541" s="286"/>
      <c r="HA541" s="286"/>
      <c r="HB541" s="286"/>
      <c r="HC541" s="286"/>
      <c r="HD541" s="286"/>
      <c r="HE541" s="286"/>
      <c r="HF541" s="286"/>
      <c r="HG541" s="286"/>
      <c r="HH541" s="286"/>
      <c r="HI541" s="286"/>
      <c r="HJ541" s="286"/>
      <c r="HK541" s="286"/>
      <c r="HL541" s="286"/>
      <c r="HM541" s="286"/>
      <c r="HN541" s="286"/>
      <c r="HO541" s="286"/>
      <c r="HP541" s="286"/>
      <c r="HQ541" s="286"/>
      <c r="HR541" s="286"/>
      <c r="HS541" s="286"/>
      <c r="HT541" s="286"/>
      <c r="HU541" s="286"/>
      <c r="HV541" s="286"/>
      <c r="HW541" s="286"/>
      <c r="HX541" s="286"/>
      <c r="HY541" s="286"/>
      <c r="HZ541" s="286"/>
      <c r="IA541" s="286"/>
      <c r="IB541" s="286"/>
      <c r="IC541" s="286"/>
      <c r="ID541" s="286"/>
      <c r="IE541" s="286"/>
      <c r="IF541" s="286"/>
      <c r="IG541" s="286"/>
      <c r="IH541" s="286"/>
      <c r="II541" s="286"/>
      <c r="IJ541" s="286"/>
      <c r="IK541" s="286"/>
      <c r="IL541" s="286"/>
      <c r="IM541" s="286"/>
      <c r="IN541" s="286"/>
      <c r="IO541" s="286"/>
      <c r="IP541" s="286"/>
      <c r="IQ541" s="286"/>
      <c r="IR541" s="286"/>
      <c r="IS541" s="286"/>
      <c r="IT541" s="286"/>
      <c r="IU541" s="286"/>
      <c r="IV541" s="286"/>
      <c r="IW541" s="286"/>
      <c r="IX541" s="286"/>
      <c r="IY541" s="286"/>
      <c r="IZ541" s="286"/>
      <c r="JA541" s="286"/>
      <c r="JB541" s="286"/>
      <c r="JC541" s="286"/>
      <c r="JD541" s="286"/>
      <c r="JE541" s="286"/>
      <c r="JF541" s="286"/>
      <c r="JG541" s="286"/>
      <c r="JH541" s="286"/>
      <c r="JI541" s="286"/>
      <c r="JJ541" s="286"/>
      <c r="JK541" s="286"/>
      <c r="JL541" s="286"/>
      <c r="JM541" s="286"/>
      <c r="JN541" s="286"/>
      <c r="JO541" s="286"/>
      <c r="JP541" s="286"/>
      <c r="JQ541" s="286"/>
      <c r="JR541" s="286"/>
      <c r="JS541" s="286"/>
      <c r="JT541" s="286"/>
      <c r="JU541" s="286"/>
      <c r="JV541" s="286"/>
      <c r="JW541" s="286"/>
      <c r="JX541" s="286"/>
      <c r="JY541" s="286"/>
      <c r="JZ541" s="286"/>
      <c r="KA541" s="286"/>
      <c r="KB541" s="286"/>
      <c r="KC541" s="286"/>
      <c r="KD541" s="286"/>
      <c r="KE541" s="286"/>
      <c r="KF541" s="286"/>
      <c r="KG541" s="286"/>
      <c r="KH541" s="286"/>
      <c r="KI541" s="286"/>
      <c r="KJ541" s="286"/>
      <c r="KK541" s="286"/>
      <c r="KL541" s="286"/>
      <c r="KM541" s="286"/>
      <c r="KN541" s="286"/>
      <c r="KO541" s="286"/>
      <c r="KP541" s="286"/>
      <c r="KQ541" s="286"/>
      <c r="KR541" s="286"/>
      <c r="KS541" s="286"/>
      <c r="KT541" s="286"/>
      <c r="KU541" s="286"/>
      <c r="KV541" s="286"/>
      <c r="KW541" s="286"/>
      <c r="KX541" s="286"/>
      <c r="KY541" s="286"/>
      <c r="KZ541" s="286"/>
      <c r="LA541" s="286"/>
      <c r="LB541" s="286"/>
      <c r="LC541" s="286"/>
      <c r="LD541" s="286"/>
      <c r="LE541" s="286"/>
      <c r="LF541" s="286"/>
      <c r="LG541" s="286"/>
      <c r="LH541" s="286"/>
      <c r="LI541" s="286"/>
      <c r="LJ541" s="286"/>
      <c r="LK541" s="286"/>
      <c r="LL541" s="286"/>
      <c r="LM541" s="286"/>
      <c r="LN541" s="286"/>
      <c r="LO541" s="286"/>
      <c r="LP541" s="286"/>
      <c r="LQ541" s="286"/>
      <c r="LR541" s="286"/>
      <c r="LS541" s="286"/>
      <c r="LT541" s="286"/>
      <c r="LU541" s="286"/>
      <c r="LV541" s="286"/>
      <c r="LW541" s="286"/>
      <c r="LX541" s="286"/>
      <c r="LY541" s="286"/>
      <c r="LZ541" s="286"/>
      <c r="MA541" s="286"/>
      <c r="MB541" s="286"/>
      <c r="MC541" s="286"/>
      <c r="MD541" s="286"/>
      <c r="ME541" s="286"/>
      <c r="MF541" s="286"/>
      <c r="MG541" s="286"/>
      <c r="MH541" s="286"/>
      <c r="MI541" s="286"/>
      <c r="MJ541" s="286"/>
      <c r="MK541" s="286"/>
      <c r="ML541" s="286"/>
      <c r="MM541" s="286"/>
      <c r="MN541" s="286"/>
      <c r="MO541" s="286"/>
      <c r="MP541" s="286"/>
      <c r="MQ541" s="286"/>
      <c r="MR541" s="286"/>
      <c r="MS541" s="286"/>
      <c r="MT541" s="286"/>
      <c r="MU541" s="286"/>
      <c r="MV541" s="286"/>
      <c r="MW541" s="286"/>
      <c r="MX541" s="286"/>
      <c r="MY541" s="286"/>
      <c r="MZ541" s="286"/>
      <c r="NA541" s="286"/>
      <c r="NB541" s="286"/>
      <c r="NC541" s="286"/>
      <c r="ND541" s="286"/>
      <c r="NE541" s="286"/>
      <c r="NF541" s="286"/>
      <c r="NG541" s="286"/>
      <c r="NH541" s="286"/>
      <c r="NI541" s="286"/>
      <c r="NJ541" s="286"/>
      <c r="NK541" s="286"/>
      <c r="NL541" s="286"/>
      <c r="NM541" s="286"/>
      <c r="NN541" s="286"/>
      <c r="NO541" s="286"/>
      <c r="NP541" s="286"/>
      <c r="NQ541" s="286"/>
      <c r="NR541" s="286"/>
      <c r="NS541" s="286"/>
      <c r="NT541" s="286"/>
      <c r="NU541" s="286"/>
      <c r="NV541" s="286"/>
      <c r="NW541" s="286"/>
      <c r="NX541" s="286"/>
      <c r="NY541" s="286"/>
      <c r="NZ541" s="286"/>
      <c r="OA541" s="286"/>
      <c r="OB541" s="286"/>
      <c r="OC541" s="286"/>
      <c r="OD541" s="286"/>
      <c r="OE541" s="286"/>
      <c r="OF541" s="286"/>
      <c r="OG541" s="286"/>
      <c r="OH541" s="286"/>
      <c r="OI541" s="286"/>
      <c r="OJ541" s="286"/>
      <c r="OK541" s="286"/>
      <c r="OL541" s="286"/>
      <c r="OM541" s="286"/>
      <c r="ON541" s="286"/>
      <c r="OO541" s="286"/>
      <c r="OP541" s="286"/>
      <c r="OQ541" s="286"/>
      <c r="OR541" s="286"/>
      <c r="OS541" s="286"/>
      <c r="OT541" s="286"/>
      <c r="OU541" s="286"/>
      <c r="OV541" s="286"/>
      <c r="OW541" s="286"/>
      <c r="OX541" s="286"/>
      <c r="OY541" s="286"/>
      <c r="OZ541" s="286"/>
      <c r="PA541" s="286"/>
      <c r="PB541" s="286"/>
      <c r="PC541" s="286"/>
      <c r="PD541" s="286"/>
      <c r="PE541" s="286"/>
      <c r="PF541" s="286"/>
      <c r="PG541" s="286"/>
      <c r="PH541" s="286"/>
      <c r="PI541" s="286"/>
      <c r="PJ541" s="286"/>
      <c r="PK541" s="286"/>
      <c r="PL541" s="286"/>
      <c r="PM541" s="286"/>
      <c r="PN541" s="286"/>
      <c r="PO541" s="286"/>
      <c r="PP541" s="286"/>
      <c r="PQ541" s="286"/>
      <c r="PR541" s="286"/>
      <c r="PS541" s="286"/>
      <c r="PT541" s="286"/>
      <c r="PU541" s="286"/>
      <c r="PV541" s="286"/>
      <c r="PW541" s="286"/>
      <c r="PX541" s="286"/>
      <c r="PY541" s="286"/>
      <c r="PZ541" s="286"/>
      <c r="QA541" s="286"/>
      <c r="QB541" s="286"/>
      <c r="QC541" s="286"/>
      <c r="QD541" s="286"/>
      <c r="QE541" s="286"/>
      <c r="QF541" s="286"/>
      <c r="QG541" s="286"/>
      <c r="QH541" s="286"/>
      <c r="QI541" s="286"/>
      <c r="QJ541" s="286"/>
      <c r="QK541" s="286"/>
      <c r="QL541" s="286"/>
      <c r="QM541" s="286"/>
      <c r="QN541" s="286"/>
      <c r="QO541" s="286"/>
      <c r="QP541" s="286"/>
      <c r="QQ541" s="286"/>
      <c r="QR541" s="286"/>
      <c r="QS541" s="286"/>
      <c r="QT541" s="286"/>
      <c r="QU541" s="286"/>
      <c r="QV541" s="286"/>
      <c r="QW541" s="286"/>
      <c r="QX541" s="286"/>
      <c r="QY541" s="286"/>
      <c r="QZ541" s="286"/>
      <c r="RA541" s="286"/>
      <c r="RB541" s="286"/>
      <c r="RC541" s="286"/>
      <c r="RD541" s="286"/>
      <c r="RE541" s="286"/>
      <c r="RF541" s="286"/>
      <c r="RG541" s="286"/>
      <c r="RH541" s="286"/>
      <c r="RI541" s="286"/>
      <c r="RJ541" s="286"/>
      <c r="RK541" s="286"/>
      <c r="RL541" s="286"/>
      <c r="RM541" s="286"/>
      <c r="RN541" s="286"/>
      <c r="RO541" s="286"/>
      <c r="RP541" s="286"/>
      <c r="RQ541" s="286"/>
      <c r="RR541" s="286"/>
      <c r="RS541" s="286"/>
      <c r="RT541" s="286"/>
      <c r="RU541" s="286"/>
      <c r="RV541" s="286"/>
      <c r="RW541" s="286"/>
      <c r="RX541" s="286"/>
      <c r="RY541" s="286"/>
      <c r="RZ541" s="286"/>
      <c r="SA541" s="286"/>
      <c r="SB541" s="286"/>
      <c r="SC541" s="286"/>
      <c r="SD541" s="286"/>
      <c r="SE541" s="286"/>
      <c r="SF541" s="286"/>
      <c r="SG541" s="286"/>
      <c r="SH541" s="286"/>
      <c r="SI541" s="286"/>
      <c r="SJ541" s="286"/>
      <c r="SK541" s="286"/>
      <c r="SL541" s="286"/>
      <c r="SM541" s="286"/>
      <c r="SN541" s="286"/>
      <c r="SO541" s="286"/>
      <c r="SP541" s="286"/>
      <c r="SQ541" s="286"/>
      <c r="SR541" s="286"/>
      <c r="SS541" s="286"/>
      <c r="ST541" s="286"/>
      <c r="SU541" s="286"/>
      <c r="SV541" s="286"/>
      <c r="SW541" s="286"/>
      <c r="SX541" s="286"/>
      <c r="SY541" s="286"/>
      <c r="SZ541" s="286"/>
      <c r="TA541" s="286"/>
      <c r="TB541" s="286"/>
      <c r="TC541" s="286"/>
      <c r="TD541" s="286"/>
      <c r="TE541" s="286"/>
      <c r="TF541" s="286"/>
      <c r="TG541" s="286"/>
      <c r="TH541" s="286"/>
      <c r="TI541" s="286"/>
      <c r="TJ541" s="286"/>
      <c r="TK541" s="286"/>
      <c r="TL541" s="286"/>
      <c r="TM541" s="286"/>
      <c r="TN541" s="286"/>
      <c r="TO541" s="286"/>
      <c r="TP541" s="286"/>
      <c r="TQ541" s="286"/>
      <c r="TR541" s="286"/>
      <c r="TS541" s="286"/>
      <c r="TT541" s="286"/>
      <c r="TU541" s="286"/>
      <c r="TV541" s="286"/>
      <c r="TW541" s="286"/>
      <c r="TX541" s="286"/>
      <c r="TY541" s="286"/>
      <c r="TZ541" s="286"/>
      <c r="UA541" s="286"/>
      <c r="UB541" s="286"/>
      <c r="UC541" s="286"/>
      <c r="UD541" s="286"/>
      <c r="UE541" s="286"/>
      <c r="UF541" s="286"/>
      <c r="UG541" s="286"/>
      <c r="UH541" s="286"/>
      <c r="UI541" s="286"/>
      <c r="UJ541" s="286"/>
      <c r="UK541" s="286"/>
      <c r="UL541" s="286"/>
      <c r="UM541" s="286"/>
      <c r="UN541" s="286"/>
      <c r="UO541" s="286"/>
      <c r="UP541" s="286"/>
      <c r="UQ541" s="286"/>
      <c r="UR541" s="286"/>
      <c r="US541" s="286"/>
      <c r="UT541" s="286"/>
      <c r="UU541" s="286"/>
      <c r="UV541" s="286"/>
      <c r="UW541" s="286"/>
      <c r="UX541" s="286"/>
      <c r="UY541" s="286"/>
      <c r="UZ541" s="286"/>
      <c r="VA541" s="286"/>
      <c r="VB541" s="286"/>
      <c r="VC541" s="286"/>
      <c r="VD541" s="286"/>
      <c r="VE541" s="286"/>
      <c r="VF541" s="286"/>
      <c r="VG541" s="286"/>
      <c r="VH541" s="286"/>
      <c r="VI541" s="286"/>
      <c r="VJ541" s="286"/>
      <c r="VK541" s="286"/>
      <c r="VL541" s="286"/>
      <c r="VM541" s="286"/>
      <c r="VN541" s="286"/>
      <c r="VO541" s="286"/>
      <c r="VP541" s="286"/>
      <c r="VQ541" s="286"/>
      <c r="VR541" s="286"/>
      <c r="VS541" s="286"/>
      <c r="VT541" s="286"/>
      <c r="VU541" s="286"/>
      <c r="VV541" s="286"/>
      <c r="VW541" s="286"/>
      <c r="VX541" s="286"/>
      <c r="VY541" s="286"/>
      <c r="VZ541" s="286"/>
      <c r="WA541" s="286"/>
      <c r="WB541" s="286"/>
      <c r="WC541" s="286"/>
    </row>
    <row r="542" spans="1:601" s="285" customFormat="1" ht="27.75" customHeight="1">
      <c r="A542" s="1073"/>
      <c r="B542" s="420" t="s">
        <v>1209</v>
      </c>
      <c r="C542" s="662"/>
      <c r="D542" s="653"/>
      <c r="E542" s="655"/>
      <c r="F542" s="656"/>
      <c r="G542" s="658"/>
      <c r="H542" s="656"/>
      <c r="I542" s="309" t="s">
        <v>501</v>
      </c>
      <c r="J542" s="309" t="s">
        <v>393</v>
      </c>
      <c r="K542" s="315" t="s">
        <v>1204</v>
      </c>
      <c r="L542" s="309" t="s">
        <v>642</v>
      </c>
      <c r="M542" s="288">
        <v>22200</v>
      </c>
      <c r="N542" s="288">
        <v>22200</v>
      </c>
      <c r="O542" s="288">
        <v>22400</v>
      </c>
      <c r="P542" s="289">
        <v>0</v>
      </c>
      <c r="Q542" s="290">
        <v>0</v>
      </c>
      <c r="R542" s="290">
        <v>0</v>
      </c>
      <c r="S542" s="528">
        <v>3</v>
      </c>
      <c r="BA542" s="286"/>
      <c r="BB542" s="286"/>
      <c r="BC542" s="286"/>
      <c r="BD542" s="286"/>
      <c r="BE542" s="286"/>
      <c r="BF542" s="286"/>
      <c r="BG542" s="286"/>
      <c r="BH542" s="286"/>
      <c r="BI542" s="286"/>
      <c r="BJ542" s="286"/>
      <c r="BK542" s="286"/>
      <c r="BL542" s="286"/>
      <c r="BM542" s="286"/>
      <c r="BN542" s="286"/>
      <c r="BO542" s="286"/>
      <c r="BP542" s="286"/>
      <c r="BQ542" s="286"/>
      <c r="BR542" s="286"/>
      <c r="BS542" s="286"/>
      <c r="BT542" s="286"/>
      <c r="BU542" s="286"/>
      <c r="BV542" s="286"/>
      <c r="BW542" s="286"/>
      <c r="BX542" s="286"/>
      <c r="BY542" s="286"/>
      <c r="BZ542" s="286"/>
      <c r="CA542" s="286"/>
      <c r="CB542" s="286"/>
      <c r="CC542" s="286"/>
      <c r="CD542" s="286"/>
      <c r="CE542" s="286"/>
      <c r="CF542" s="286"/>
      <c r="CG542" s="286"/>
      <c r="CH542" s="286"/>
      <c r="CI542" s="286"/>
      <c r="CJ542" s="286"/>
      <c r="CK542" s="286"/>
      <c r="CL542" s="286"/>
      <c r="CM542" s="286"/>
      <c r="CN542" s="286"/>
      <c r="CO542" s="286"/>
      <c r="CP542" s="286"/>
      <c r="CQ542" s="286"/>
      <c r="CR542" s="286"/>
      <c r="CS542" s="286"/>
      <c r="CT542" s="286"/>
      <c r="CU542" s="286"/>
      <c r="CV542" s="286"/>
      <c r="CW542" s="286"/>
      <c r="CX542" s="286"/>
      <c r="CY542" s="286"/>
      <c r="CZ542" s="286"/>
      <c r="DA542" s="286"/>
      <c r="DB542" s="286"/>
      <c r="DC542" s="286"/>
      <c r="DD542" s="286"/>
      <c r="DE542" s="286"/>
      <c r="DF542" s="286"/>
      <c r="DG542" s="286"/>
      <c r="DH542" s="286"/>
      <c r="DI542" s="286"/>
      <c r="DJ542" s="286"/>
      <c r="DK542" s="286"/>
      <c r="DL542" s="286"/>
      <c r="DM542" s="286"/>
      <c r="DN542" s="286"/>
      <c r="DO542" s="286"/>
      <c r="DP542" s="286"/>
      <c r="DQ542" s="286"/>
      <c r="DR542" s="286"/>
      <c r="DS542" s="286"/>
      <c r="DT542" s="286"/>
      <c r="DU542" s="286"/>
      <c r="DV542" s="286"/>
      <c r="DW542" s="286"/>
      <c r="DX542" s="286"/>
      <c r="DY542" s="286"/>
      <c r="DZ542" s="286"/>
      <c r="EA542" s="286"/>
      <c r="EB542" s="286"/>
      <c r="EC542" s="286"/>
      <c r="ED542" s="286"/>
      <c r="EE542" s="286"/>
      <c r="EF542" s="286"/>
      <c r="EG542" s="286"/>
      <c r="EH542" s="286"/>
      <c r="EI542" s="286"/>
      <c r="EJ542" s="286"/>
      <c r="EK542" s="286"/>
      <c r="EL542" s="286"/>
      <c r="EM542" s="286"/>
      <c r="EN542" s="286"/>
      <c r="EO542" s="286"/>
      <c r="EP542" s="286"/>
      <c r="EQ542" s="286"/>
      <c r="ER542" s="286"/>
      <c r="ES542" s="286"/>
      <c r="ET542" s="286"/>
      <c r="EU542" s="286"/>
      <c r="EV542" s="286"/>
      <c r="EW542" s="286"/>
      <c r="EX542" s="286"/>
      <c r="EY542" s="286"/>
      <c r="EZ542" s="286"/>
      <c r="FA542" s="286"/>
      <c r="FB542" s="286"/>
      <c r="FC542" s="286"/>
      <c r="FD542" s="286"/>
      <c r="FE542" s="286"/>
      <c r="FF542" s="286"/>
      <c r="FG542" s="286"/>
      <c r="FH542" s="286"/>
      <c r="FI542" s="286"/>
      <c r="FJ542" s="286"/>
      <c r="FK542" s="286"/>
      <c r="FL542" s="286"/>
      <c r="FM542" s="286"/>
      <c r="FN542" s="286"/>
      <c r="FO542" s="286"/>
      <c r="FP542" s="286"/>
      <c r="FQ542" s="286"/>
      <c r="FR542" s="286"/>
      <c r="FS542" s="286"/>
      <c r="FT542" s="286"/>
      <c r="FU542" s="286"/>
      <c r="FV542" s="286"/>
      <c r="FW542" s="286"/>
      <c r="FX542" s="286"/>
      <c r="FY542" s="286"/>
      <c r="FZ542" s="286"/>
      <c r="GA542" s="286"/>
      <c r="GB542" s="286"/>
      <c r="GC542" s="286"/>
      <c r="GD542" s="286"/>
      <c r="GE542" s="286"/>
      <c r="GF542" s="286"/>
      <c r="GG542" s="286"/>
      <c r="GH542" s="286"/>
      <c r="GI542" s="286"/>
      <c r="GJ542" s="286"/>
      <c r="GK542" s="286"/>
      <c r="GL542" s="286"/>
      <c r="GM542" s="286"/>
      <c r="GN542" s="286"/>
      <c r="GO542" s="286"/>
      <c r="GP542" s="286"/>
      <c r="GQ542" s="286"/>
      <c r="GR542" s="286"/>
      <c r="GS542" s="286"/>
      <c r="GT542" s="286"/>
      <c r="GU542" s="286"/>
      <c r="GV542" s="286"/>
      <c r="GW542" s="286"/>
      <c r="GX542" s="286"/>
      <c r="GY542" s="286"/>
      <c r="GZ542" s="286"/>
      <c r="HA542" s="286"/>
      <c r="HB542" s="286"/>
      <c r="HC542" s="286"/>
      <c r="HD542" s="286"/>
      <c r="HE542" s="286"/>
      <c r="HF542" s="286"/>
      <c r="HG542" s="286"/>
      <c r="HH542" s="286"/>
      <c r="HI542" s="286"/>
      <c r="HJ542" s="286"/>
      <c r="HK542" s="286"/>
      <c r="HL542" s="286"/>
      <c r="HM542" s="286"/>
      <c r="HN542" s="286"/>
      <c r="HO542" s="286"/>
      <c r="HP542" s="286"/>
      <c r="HQ542" s="286"/>
      <c r="HR542" s="286"/>
      <c r="HS542" s="286"/>
      <c r="HT542" s="286"/>
      <c r="HU542" s="286"/>
      <c r="HV542" s="286"/>
      <c r="HW542" s="286"/>
      <c r="HX542" s="286"/>
      <c r="HY542" s="286"/>
      <c r="HZ542" s="286"/>
      <c r="IA542" s="286"/>
      <c r="IB542" s="286"/>
      <c r="IC542" s="286"/>
      <c r="ID542" s="286"/>
      <c r="IE542" s="286"/>
      <c r="IF542" s="286"/>
      <c r="IG542" s="286"/>
      <c r="IH542" s="286"/>
      <c r="II542" s="286"/>
      <c r="IJ542" s="286"/>
      <c r="IK542" s="286"/>
      <c r="IL542" s="286"/>
      <c r="IM542" s="286"/>
      <c r="IN542" s="286"/>
      <c r="IO542" s="286"/>
      <c r="IP542" s="286"/>
      <c r="IQ542" s="286"/>
      <c r="IR542" s="286"/>
      <c r="IS542" s="286"/>
      <c r="IT542" s="286"/>
      <c r="IU542" s="286"/>
      <c r="IV542" s="286"/>
      <c r="IW542" s="286"/>
      <c r="IX542" s="286"/>
      <c r="IY542" s="286"/>
      <c r="IZ542" s="286"/>
      <c r="JA542" s="286"/>
      <c r="JB542" s="286"/>
      <c r="JC542" s="286"/>
      <c r="JD542" s="286"/>
      <c r="JE542" s="286"/>
      <c r="JF542" s="286"/>
      <c r="JG542" s="286"/>
      <c r="JH542" s="286"/>
      <c r="JI542" s="286"/>
      <c r="JJ542" s="286"/>
      <c r="JK542" s="286"/>
      <c r="JL542" s="286"/>
      <c r="JM542" s="286"/>
      <c r="JN542" s="286"/>
      <c r="JO542" s="286"/>
      <c r="JP542" s="286"/>
      <c r="JQ542" s="286"/>
      <c r="JR542" s="286"/>
      <c r="JS542" s="286"/>
      <c r="JT542" s="286"/>
      <c r="JU542" s="286"/>
      <c r="JV542" s="286"/>
      <c r="JW542" s="286"/>
      <c r="JX542" s="286"/>
      <c r="JY542" s="286"/>
      <c r="JZ542" s="286"/>
      <c r="KA542" s="286"/>
      <c r="KB542" s="286"/>
      <c r="KC542" s="286"/>
      <c r="KD542" s="286"/>
      <c r="KE542" s="286"/>
      <c r="KF542" s="286"/>
      <c r="KG542" s="286"/>
      <c r="KH542" s="286"/>
      <c r="KI542" s="286"/>
      <c r="KJ542" s="286"/>
      <c r="KK542" s="286"/>
      <c r="KL542" s="286"/>
      <c r="KM542" s="286"/>
      <c r="KN542" s="286"/>
      <c r="KO542" s="286"/>
      <c r="KP542" s="286"/>
      <c r="KQ542" s="286"/>
      <c r="KR542" s="286"/>
      <c r="KS542" s="286"/>
      <c r="KT542" s="286"/>
      <c r="KU542" s="286"/>
      <c r="KV542" s="286"/>
      <c r="KW542" s="286"/>
      <c r="KX542" s="286"/>
      <c r="KY542" s="286"/>
      <c r="KZ542" s="286"/>
      <c r="LA542" s="286"/>
      <c r="LB542" s="286"/>
      <c r="LC542" s="286"/>
      <c r="LD542" s="286"/>
      <c r="LE542" s="286"/>
      <c r="LF542" s="286"/>
      <c r="LG542" s="286"/>
      <c r="LH542" s="286"/>
      <c r="LI542" s="286"/>
      <c r="LJ542" s="286"/>
      <c r="LK542" s="286"/>
      <c r="LL542" s="286"/>
      <c r="LM542" s="286"/>
      <c r="LN542" s="286"/>
      <c r="LO542" s="286"/>
      <c r="LP542" s="286"/>
      <c r="LQ542" s="286"/>
      <c r="LR542" s="286"/>
      <c r="LS542" s="286"/>
      <c r="LT542" s="286"/>
      <c r="LU542" s="286"/>
      <c r="LV542" s="286"/>
      <c r="LW542" s="286"/>
      <c r="LX542" s="286"/>
      <c r="LY542" s="286"/>
      <c r="LZ542" s="286"/>
      <c r="MA542" s="286"/>
      <c r="MB542" s="286"/>
      <c r="MC542" s="286"/>
      <c r="MD542" s="286"/>
      <c r="ME542" s="286"/>
      <c r="MF542" s="286"/>
      <c r="MG542" s="286"/>
      <c r="MH542" s="286"/>
      <c r="MI542" s="286"/>
      <c r="MJ542" s="286"/>
      <c r="MK542" s="286"/>
      <c r="ML542" s="286"/>
      <c r="MM542" s="286"/>
      <c r="MN542" s="286"/>
      <c r="MO542" s="286"/>
      <c r="MP542" s="286"/>
      <c r="MQ542" s="286"/>
      <c r="MR542" s="286"/>
      <c r="MS542" s="286"/>
      <c r="MT542" s="286"/>
      <c r="MU542" s="286"/>
      <c r="MV542" s="286"/>
      <c r="MW542" s="286"/>
      <c r="MX542" s="286"/>
      <c r="MY542" s="286"/>
      <c r="MZ542" s="286"/>
      <c r="NA542" s="286"/>
      <c r="NB542" s="286"/>
      <c r="NC542" s="286"/>
      <c r="ND542" s="286"/>
      <c r="NE542" s="286"/>
      <c r="NF542" s="286"/>
      <c r="NG542" s="286"/>
      <c r="NH542" s="286"/>
      <c r="NI542" s="286"/>
      <c r="NJ542" s="286"/>
      <c r="NK542" s="286"/>
      <c r="NL542" s="286"/>
      <c r="NM542" s="286"/>
      <c r="NN542" s="286"/>
      <c r="NO542" s="286"/>
      <c r="NP542" s="286"/>
      <c r="NQ542" s="286"/>
      <c r="NR542" s="286"/>
      <c r="NS542" s="286"/>
      <c r="NT542" s="286"/>
      <c r="NU542" s="286"/>
      <c r="NV542" s="286"/>
      <c r="NW542" s="286"/>
      <c r="NX542" s="286"/>
      <c r="NY542" s="286"/>
      <c r="NZ542" s="286"/>
      <c r="OA542" s="286"/>
      <c r="OB542" s="286"/>
      <c r="OC542" s="286"/>
      <c r="OD542" s="286"/>
      <c r="OE542" s="286"/>
      <c r="OF542" s="286"/>
      <c r="OG542" s="286"/>
      <c r="OH542" s="286"/>
      <c r="OI542" s="286"/>
      <c r="OJ542" s="286"/>
      <c r="OK542" s="286"/>
      <c r="OL542" s="286"/>
      <c r="OM542" s="286"/>
      <c r="ON542" s="286"/>
      <c r="OO542" s="286"/>
      <c r="OP542" s="286"/>
      <c r="OQ542" s="286"/>
      <c r="OR542" s="286"/>
      <c r="OS542" s="286"/>
      <c r="OT542" s="286"/>
      <c r="OU542" s="286"/>
      <c r="OV542" s="286"/>
      <c r="OW542" s="286"/>
      <c r="OX542" s="286"/>
      <c r="OY542" s="286"/>
      <c r="OZ542" s="286"/>
      <c r="PA542" s="286"/>
      <c r="PB542" s="286"/>
      <c r="PC542" s="286"/>
      <c r="PD542" s="286"/>
      <c r="PE542" s="286"/>
      <c r="PF542" s="286"/>
      <c r="PG542" s="286"/>
      <c r="PH542" s="286"/>
      <c r="PI542" s="286"/>
      <c r="PJ542" s="286"/>
      <c r="PK542" s="286"/>
      <c r="PL542" s="286"/>
      <c r="PM542" s="286"/>
      <c r="PN542" s="286"/>
      <c r="PO542" s="286"/>
      <c r="PP542" s="286"/>
      <c r="PQ542" s="286"/>
      <c r="PR542" s="286"/>
      <c r="PS542" s="286"/>
      <c r="PT542" s="286"/>
      <c r="PU542" s="286"/>
      <c r="PV542" s="286"/>
      <c r="PW542" s="286"/>
      <c r="PX542" s="286"/>
      <c r="PY542" s="286"/>
      <c r="PZ542" s="286"/>
      <c r="QA542" s="286"/>
      <c r="QB542" s="286"/>
      <c r="QC542" s="286"/>
      <c r="QD542" s="286"/>
      <c r="QE542" s="286"/>
      <c r="QF542" s="286"/>
      <c r="QG542" s="286"/>
      <c r="QH542" s="286"/>
      <c r="QI542" s="286"/>
      <c r="QJ542" s="286"/>
      <c r="QK542" s="286"/>
      <c r="QL542" s="286"/>
      <c r="QM542" s="286"/>
      <c r="QN542" s="286"/>
      <c r="QO542" s="286"/>
      <c r="QP542" s="286"/>
      <c r="QQ542" s="286"/>
      <c r="QR542" s="286"/>
      <c r="QS542" s="286"/>
      <c r="QT542" s="286"/>
      <c r="QU542" s="286"/>
      <c r="QV542" s="286"/>
      <c r="QW542" s="286"/>
      <c r="QX542" s="286"/>
      <c r="QY542" s="286"/>
      <c r="QZ542" s="286"/>
      <c r="RA542" s="286"/>
      <c r="RB542" s="286"/>
      <c r="RC542" s="286"/>
      <c r="RD542" s="286"/>
      <c r="RE542" s="286"/>
      <c r="RF542" s="286"/>
      <c r="RG542" s="286"/>
      <c r="RH542" s="286"/>
      <c r="RI542" s="286"/>
      <c r="RJ542" s="286"/>
      <c r="RK542" s="286"/>
      <c r="RL542" s="286"/>
      <c r="RM542" s="286"/>
      <c r="RN542" s="286"/>
      <c r="RO542" s="286"/>
      <c r="RP542" s="286"/>
      <c r="RQ542" s="286"/>
      <c r="RR542" s="286"/>
      <c r="RS542" s="286"/>
      <c r="RT542" s="286"/>
      <c r="RU542" s="286"/>
      <c r="RV542" s="286"/>
      <c r="RW542" s="286"/>
      <c r="RX542" s="286"/>
      <c r="RY542" s="286"/>
      <c r="RZ542" s="286"/>
      <c r="SA542" s="286"/>
      <c r="SB542" s="286"/>
      <c r="SC542" s="286"/>
      <c r="SD542" s="286"/>
      <c r="SE542" s="286"/>
      <c r="SF542" s="286"/>
      <c r="SG542" s="286"/>
      <c r="SH542" s="286"/>
      <c r="SI542" s="286"/>
      <c r="SJ542" s="286"/>
      <c r="SK542" s="286"/>
      <c r="SL542" s="286"/>
      <c r="SM542" s="286"/>
      <c r="SN542" s="286"/>
      <c r="SO542" s="286"/>
      <c r="SP542" s="286"/>
      <c r="SQ542" s="286"/>
      <c r="SR542" s="286"/>
      <c r="SS542" s="286"/>
      <c r="ST542" s="286"/>
      <c r="SU542" s="286"/>
      <c r="SV542" s="286"/>
      <c r="SW542" s="286"/>
      <c r="SX542" s="286"/>
      <c r="SY542" s="286"/>
      <c r="SZ542" s="286"/>
      <c r="TA542" s="286"/>
      <c r="TB542" s="286"/>
      <c r="TC542" s="286"/>
      <c r="TD542" s="286"/>
      <c r="TE542" s="286"/>
      <c r="TF542" s="286"/>
      <c r="TG542" s="286"/>
      <c r="TH542" s="286"/>
      <c r="TI542" s="286"/>
      <c r="TJ542" s="286"/>
      <c r="TK542" s="286"/>
      <c r="TL542" s="286"/>
      <c r="TM542" s="286"/>
      <c r="TN542" s="286"/>
      <c r="TO542" s="286"/>
      <c r="TP542" s="286"/>
      <c r="TQ542" s="286"/>
      <c r="TR542" s="286"/>
      <c r="TS542" s="286"/>
      <c r="TT542" s="286"/>
      <c r="TU542" s="286"/>
      <c r="TV542" s="286"/>
      <c r="TW542" s="286"/>
      <c r="TX542" s="286"/>
      <c r="TY542" s="286"/>
      <c r="TZ542" s="286"/>
      <c r="UA542" s="286"/>
      <c r="UB542" s="286"/>
      <c r="UC542" s="286"/>
      <c r="UD542" s="286"/>
      <c r="UE542" s="286"/>
      <c r="UF542" s="286"/>
      <c r="UG542" s="286"/>
      <c r="UH542" s="286"/>
      <c r="UI542" s="286"/>
      <c r="UJ542" s="286"/>
      <c r="UK542" s="286"/>
      <c r="UL542" s="286"/>
      <c r="UM542" s="286"/>
      <c r="UN542" s="286"/>
      <c r="UO542" s="286"/>
      <c r="UP542" s="286"/>
      <c r="UQ542" s="286"/>
      <c r="UR542" s="286"/>
      <c r="US542" s="286"/>
      <c r="UT542" s="286"/>
      <c r="UU542" s="286"/>
      <c r="UV542" s="286"/>
      <c r="UW542" s="286"/>
      <c r="UX542" s="286"/>
      <c r="UY542" s="286"/>
      <c r="UZ542" s="286"/>
      <c r="VA542" s="286"/>
      <c r="VB542" s="286"/>
      <c r="VC542" s="286"/>
      <c r="VD542" s="286"/>
      <c r="VE542" s="286"/>
      <c r="VF542" s="286"/>
      <c r="VG542" s="286"/>
      <c r="VH542" s="286"/>
      <c r="VI542" s="286"/>
      <c r="VJ542" s="286"/>
      <c r="VK542" s="286"/>
      <c r="VL542" s="286"/>
      <c r="VM542" s="286"/>
      <c r="VN542" s="286"/>
      <c r="VO542" s="286"/>
      <c r="VP542" s="286"/>
      <c r="VQ542" s="286"/>
      <c r="VR542" s="286"/>
      <c r="VS542" s="286"/>
      <c r="VT542" s="286"/>
      <c r="VU542" s="286"/>
      <c r="VV542" s="286"/>
      <c r="VW542" s="286"/>
      <c r="VX542" s="286"/>
      <c r="VY542" s="286"/>
      <c r="VZ542" s="286"/>
      <c r="WA542" s="286"/>
      <c r="WB542" s="286"/>
      <c r="WC542" s="286"/>
    </row>
    <row r="543" spans="1:601" s="285" customFormat="1" ht="66" customHeight="1">
      <c r="A543" s="1073"/>
      <c r="B543" s="735" t="s">
        <v>1210</v>
      </c>
      <c r="C543" s="671" t="s">
        <v>1211</v>
      </c>
      <c r="D543" s="652" t="s">
        <v>1059</v>
      </c>
      <c r="E543" s="646" t="s">
        <v>1212</v>
      </c>
      <c r="F543" s="646" t="s">
        <v>60</v>
      </c>
      <c r="G543" s="657">
        <v>44927</v>
      </c>
      <c r="H543" s="646" t="s">
        <v>31</v>
      </c>
      <c r="I543" s="381" t="s">
        <v>501</v>
      </c>
      <c r="J543" s="381" t="s">
        <v>393</v>
      </c>
      <c r="K543" s="386" t="s">
        <v>1213</v>
      </c>
      <c r="L543" s="381" t="s">
        <v>35</v>
      </c>
      <c r="M543" s="284">
        <f>M544+M545+M546</f>
        <v>771200</v>
      </c>
      <c r="N543" s="284">
        <f>N544+N545+N546</f>
        <v>771200</v>
      </c>
      <c r="O543" s="284">
        <f>SUM(O544:O546)</f>
        <v>925100</v>
      </c>
      <c r="P543" s="284">
        <f t="shared" ref="P543:R543" si="57">SUM(P544:P546)</f>
        <v>0</v>
      </c>
      <c r="Q543" s="284">
        <f t="shared" si="57"/>
        <v>0</v>
      </c>
      <c r="R543" s="284">
        <f t="shared" si="57"/>
        <v>0</v>
      </c>
      <c r="S543" s="535"/>
      <c r="BA543" s="286"/>
      <c r="BB543" s="286"/>
      <c r="BC543" s="286"/>
      <c r="BD543" s="286"/>
      <c r="BE543" s="286"/>
      <c r="BF543" s="286"/>
      <c r="BG543" s="286"/>
      <c r="BH543" s="286"/>
      <c r="BI543" s="286"/>
      <c r="BJ543" s="286"/>
      <c r="BK543" s="286"/>
      <c r="BL543" s="286"/>
      <c r="BM543" s="286"/>
      <c r="BN543" s="286"/>
      <c r="BO543" s="286"/>
      <c r="BP543" s="286"/>
      <c r="BQ543" s="286"/>
      <c r="BR543" s="286"/>
      <c r="BS543" s="286"/>
      <c r="BT543" s="286"/>
      <c r="BU543" s="286"/>
      <c r="BV543" s="286"/>
      <c r="BW543" s="286"/>
      <c r="BX543" s="286"/>
      <c r="BY543" s="286"/>
      <c r="BZ543" s="286"/>
      <c r="CA543" s="286"/>
      <c r="CB543" s="286"/>
      <c r="CC543" s="286"/>
      <c r="CD543" s="286"/>
      <c r="CE543" s="286"/>
      <c r="CF543" s="286"/>
      <c r="CG543" s="286"/>
      <c r="CH543" s="286"/>
      <c r="CI543" s="286"/>
      <c r="CJ543" s="286"/>
      <c r="CK543" s="286"/>
      <c r="CL543" s="286"/>
      <c r="CM543" s="286"/>
      <c r="CN543" s="286"/>
      <c r="CO543" s="286"/>
      <c r="CP543" s="286"/>
      <c r="CQ543" s="286"/>
      <c r="CR543" s="286"/>
      <c r="CS543" s="286"/>
      <c r="CT543" s="286"/>
      <c r="CU543" s="286"/>
      <c r="CV543" s="286"/>
      <c r="CW543" s="286"/>
      <c r="CX543" s="286"/>
      <c r="CY543" s="286"/>
      <c r="CZ543" s="286"/>
      <c r="DA543" s="286"/>
      <c r="DB543" s="286"/>
      <c r="DC543" s="286"/>
      <c r="DD543" s="286"/>
      <c r="DE543" s="286"/>
      <c r="DF543" s="286"/>
      <c r="DG543" s="286"/>
      <c r="DH543" s="286"/>
      <c r="DI543" s="286"/>
      <c r="DJ543" s="286"/>
      <c r="DK543" s="286"/>
      <c r="DL543" s="286"/>
      <c r="DM543" s="286"/>
      <c r="DN543" s="286"/>
      <c r="DO543" s="286"/>
      <c r="DP543" s="286"/>
      <c r="DQ543" s="286"/>
      <c r="DR543" s="286"/>
      <c r="DS543" s="286"/>
      <c r="DT543" s="286"/>
      <c r="DU543" s="286"/>
      <c r="DV543" s="286"/>
      <c r="DW543" s="286"/>
      <c r="DX543" s="286"/>
      <c r="DY543" s="286"/>
      <c r="DZ543" s="286"/>
      <c r="EA543" s="286"/>
      <c r="EB543" s="286"/>
      <c r="EC543" s="286"/>
      <c r="ED543" s="286"/>
      <c r="EE543" s="286"/>
      <c r="EF543" s="286"/>
      <c r="EG543" s="286"/>
      <c r="EH543" s="286"/>
      <c r="EI543" s="286"/>
      <c r="EJ543" s="286"/>
      <c r="EK543" s="286"/>
      <c r="EL543" s="286"/>
      <c r="EM543" s="286"/>
      <c r="EN543" s="286"/>
      <c r="EO543" s="286"/>
      <c r="EP543" s="286"/>
      <c r="EQ543" s="286"/>
      <c r="ER543" s="286"/>
      <c r="ES543" s="286"/>
      <c r="ET543" s="286"/>
      <c r="EU543" s="286"/>
      <c r="EV543" s="286"/>
      <c r="EW543" s="286"/>
      <c r="EX543" s="286"/>
      <c r="EY543" s="286"/>
      <c r="EZ543" s="286"/>
      <c r="FA543" s="286"/>
      <c r="FB543" s="286"/>
      <c r="FC543" s="286"/>
      <c r="FD543" s="286"/>
      <c r="FE543" s="286"/>
      <c r="FF543" s="286"/>
      <c r="FG543" s="286"/>
      <c r="FH543" s="286"/>
      <c r="FI543" s="286"/>
      <c r="FJ543" s="286"/>
      <c r="FK543" s="286"/>
      <c r="FL543" s="286"/>
      <c r="FM543" s="286"/>
      <c r="FN543" s="286"/>
      <c r="FO543" s="286"/>
      <c r="FP543" s="286"/>
      <c r="FQ543" s="286"/>
      <c r="FR543" s="286"/>
      <c r="FS543" s="286"/>
      <c r="FT543" s="286"/>
      <c r="FU543" s="286"/>
      <c r="FV543" s="286"/>
      <c r="FW543" s="286"/>
      <c r="FX543" s="286"/>
      <c r="FY543" s="286"/>
      <c r="FZ543" s="286"/>
      <c r="GA543" s="286"/>
      <c r="GB543" s="286"/>
      <c r="GC543" s="286"/>
      <c r="GD543" s="286"/>
      <c r="GE543" s="286"/>
      <c r="GF543" s="286"/>
      <c r="GG543" s="286"/>
      <c r="GH543" s="286"/>
      <c r="GI543" s="286"/>
      <c r="GJ543" s="286"/>
      <c r="GK543" s="286"/>
      <c r="GL543" s="286"/>
      <c r="GM543" s="286"/>
      <c r="GN543" s="286"/>
      <c r="GO543" s="286"/>
      <c r="GP543" s="286"/>
      <c r="GQ543" s="286"/>
      <c r="GR543" s="286"/>
      <c r="GS543" s="286"/>
      <c r="GT543" s="286"/>
      <c r="GU543" s="286"/>
      <c r="GV543" s="286"/>
      <c r="GW543" s="286"/>
      <c r="GX543" s="286"/>
      <c r="GY543" s="286"/>
      <c r="GZ543" s="286"/>
      <c r="HA543" s="286"/>
      <c r="HB543" s="286"/>
      <c r="HC543" s="286"/>
      <c r="HD543" s="286"/>
      <c r="HE543" s="286"/>
      <c r="HF543" s="286"/>
      <c r="HG543" s="286"/>
      <c r="HH543" s="286"/>
      <c r="HI543" s="286"/>
      <c r="HJ543" s="286"/>
      <c r="HK543" s="286"/>
      <c r="HL543" s="286"/>
      <c r="HM543" s="286"/>
      <c r="HN543" s="286"/>
      <c r="HO543" s="286"/>
      <c r="HP543" s="286"/>
      <c r="HQ543" s="286"/>
      <c r="HR543" s="286"/>
      <c r="HS543" s="286"/>
      <c r="HT543" s="286"/>
      <c r="HU543" s="286"/>
      <c r="HV543" s="286"/>
      <c r="HW543" s="286"/>
      <c r="HX543" s="286"/>
      <c r="HY543" s="286"/>
      <c r="HZ543" s="286"/>
      <c r="IA543" s="286"/>
      <c r="IB543" s="286"/>
      <c r="IC543" s="286"/>
      <c r="ID543" s="286"/>
      <c r="IE543" s="286"/>
      <c r="IF543" s="286"/>
      <c r="IG543" s="286"/>
      <c r="IH543" s="286"/>
      <c r="II543" s="286"/>
      <c r="IJ543" s="286"/>
      <c r="IK543" s="286"/>
      <c r="IL543" s="286"/>
      <c r="IM543" s="286"/>
      <c r="IN543" s="286"/>
      <c r="IO543" s="286"/>
      <c r="IP543" s="286"/>
      <c r="IQ543" s="286"/>
      <c r="IR543" s="286"/>
      <c r="IS543" s="286"/>
      <c r="IT543" s="286"/>
      <c r="IU543" s="286"/>
      <c r="IV543" s="286"/>
      <c r="IW543" s="286"/>
      <c r="IX543" s="286"/>
      <c r="IY543" s="286"/>
      <c r="IZ543" s="286"/>
      <c r="JA543" s="286"/>
      <c r="JB543" s="286"/>
      <c r="JC543" s="286"/>
      <c r="JD543" s="286"/>
      <c r="JE543" s="286"/>
      <c r="JF543" s="286"/>
      <c r="JG543" s="286"/>
      <c r="JH543" s="286"/>
      <c r="JI543" s="286"/>
      <c r="JJ543" s="286"/>
      <c r="JK543" s="286"/>
      <c r="JL543" s="286"/>
      <c r="JM543" s="286"/>
      <c r="JN543" s="286"/>
      <c r="JO543" s="286"/>
      <c r="JP543" s="286"/>
      <c r="JQ543" s="286"/>
      <c r="JR543" s="286"/>
      <c r="JS543" s="286"/>
      <c r="JT543" s="286"/>
      <c r="JU543" s="286"/>
      <c r="JV543" s="286"/>
      <c r="JW543" s="286"/>
      <c r="JX543" s="286"/>
      <c r="JY543" s="286"/>
      <c r="JZ543" s="286"/>
      <c r="KA543" s="286"/>
      <c r="KB543" s="286"/>
      <c r="KC543" s="286"/>
      <c r="KD543" s="286"/>
      <c r="KE543" s="286"/>
      <c r="KF543" s="286"/>
      <c r="KG543" s="286"/>
      <c r="KH543" s="286"/>
      <c r="KI543" s="286"/>
      <c r="KJ543" s="286"/>
      <c r="KK543" s="286"/>
      <c r="KL543" s="286"/>
      <c r="KM543" s="286"/>
      <c r="KN543" s="286"/>
      <c r="KO543" s="286"/>
      <c r="KP543" s="286"/>
      <c r="KQ543" s="286"/>
      <c r="KR543" s="286"/>
      <c r="KS543" s="286"/>
      <c r="KT543" s="286"/>
      <c r="KU543" s="286"/>
      <c r="KV543" s="286"/>
      <c r="KW543" s="286"/>
      <c r="KX543" s="286"/>
      <c r="KY543" s="286"/>
      <c r="KZ543" s="286"/>
      <c r="LA543" s="286"/>
      <c r="LB543" s="286"/>
      <c r="LC543" s="286"/>
      <c r="LD543" s="286"/>
      <c r="LE543" s="286"/>
      <c r="LF543" s="286"/>
      <c r="LG543" s="286"/>
      <c r="LH543" s="286"/>
      <c r="LI543" s="286"/>
      <c r="LJ543" s="286"/>
      <c r="LK543" s="286"/>
      <c r="LL543" s="286"/>
      <c r="LM543" s="286"/>
      <c r="LN543" s="286"/>
      <c r="LO543" s="286"/>
      <c r="LP543" s="286"/>
      <c r="LQ543" s="286"/>
      <c r="LR543" s="286"/>
      <c r="LS543" s="286"/>
      <c r="LT543" s="286"/>
      <c r="LU543" s="286"/>
      <c r="LV543" s="286"/>
      <c r="LW543" s="286"/>
      <c r="LX543" s="286"/>
      <c r="LY543" s="286"/>
      <c r="LZ543" s="286"/>
      <c r="MA543" s="286"/>
      <c r="MB543" s="286"/>
      <c r="MC543" s="286"/>
      <c r="MD543" s="286"/>
      <c r="ME543" s="286"/>
      <c r="MF543" s="286"/>
      <c r="MG543" s="286"/>
      <c r="MH543" s="286"/>
      <c r="MI543" s="286"/>
      <c r="MJ543" s="286"/>
      <c r="MK543" s="286"/>
      <c r="ML543" s="286"/>
      <c r="MM543" s="286"/>
      <c r="MN543" s="286"/>
      <c r="MO543" s="286"/>
      <c r="MP543" s="286"/>
      <c r="MQ543" s="286"/>
      <c r="MR543" s="286"/>
      <c r="MS543" s="286"/>
      <c r="MT543" s="286"/>
      <c r="MU543" s="286"/>
      <c r="MV543" s="286"/>
      <c r="MW543" s="286"/>
      <c r="MX543" s="286"/>
      <c r="MY543" s="286"/>
      <c r="MZ543" s="286"/>
      <c r="NA543" s="286"/>
      <c r="NB543" s="286"/>
      <c r="NC543" s="286"/>
      <c r="ND543" s="286"/>
      <c r="NE543" s="286"/>
      <c r="NF543" s="286"/>
      <c r="NG543" s="286"/>
      <c r="NH543" s="286"/>
      <c r="NI543" s="286"/>
      <c r="NJ543" s="286"/>
      <c r="NK543" s="286"/>
      <c r="NL543" s="286"/>
      <c r="NM543" s="286"/>
      <c r="NN543" s="286"/>
      <c r="NO543" s="286"/>
      <c r="NP543" s="286"/>
      <c r="NQ543" s="286"/>
      <c r="NR543" s="286"/>
      <c r="NS543" s="286"/>
      <c r="NT543" s="286"/>
      <c r="NU543" s="286"/>
      <c r="NV543" s="286"/>
      <c r="NW543" s="286"/>
      <c r="NX543" s="286"/>
      <c r="NY543" s="286"/>
      <c r="NZ543" s="286"/>
      <c r="OA543" s="286"/>
      <c r="OB543" s="286"/>
      <c r="OC543" s="286"/>
      <c r="OD543" s="286"/>
      <c r="OE543" s="286"/>
      <c r="OF543" s="286"/>
      <c r="OG543" s="286"/>
      <c r="OH543" s="286"/>
      <c r="OI543" s="286"/>
      <c r="OJ543" s="286"/>
      <c r="OK543" s="286"/>
      <c r="OL543" s="286"/>
      <c r="OM543" s="286"/>
      <c r="ON543" s="286"/>
      <c r="OO543" s="286"/>
      <c r="OP543" s="286"/>
      <c r="OQ543" s="286"/>
      <c r="OR543" s="286"/>
      <c r="OS543" s="286"/>
      <c r="OT543" s="286"/>
      <c r="OU543" s="286"/>
      <c r="OV543" s="286"/>
      <c r="OW543" s="286"/>
      <c r="OX543" s="286"/>
      <c r="OY543" s="286"/>
      <c r="OZ543" s="286"/>
      <c r="PA543" s="286"/>
      <c r="PB543" s="286"/>
      <c r="PC543" s="286"/>
      <c r="PD543" s="286"/>
      <c r="PE543" s="286"/>
      <c r="PF543" s="286"/>
      <c r="PG543" s="286"/>
      <c r="PH543" s="286"/>
      <c r="PI543" s="286"/>
      <c r="PJ543" s="286"/>
      <c r="PK543" s="286"/>
      <c r="PL543" s="286"/>
      <c r="PM543" s="286"/>
      <c r="PN543" s="286"/>
      <c r="PO543" s="286"/>
      <c r="PP543" s="286"/>
      <c r="PQ543" s="286"/>
      <c r="PR543" s="286"/>
      <c r="PS543" s="286"/>
      <c r="PT543" s="286"/>
      <c r="PU543" s="286"/>
      <c r="PV543" s="286"/>
      <c r="PW543" s="286"/>
      <c r="PX543" s="286"/>
      <c r="PY543" s="286"/>
      <c r="PZ543" s="286"/>
      <c r="QA543" s="286"/>
      <c r="QB543" s="286"/>
      <c r="QC543" s="286"/>
      <c r="QD543" s="286"/>
      <c r="QE543" s="286"/>
      <c r="QF543" s="286"/>
      <c r="QG543" s="286"/>
      <c r="QH543" s="286"/>
      <c r="QI543" s="286"/>
      <c r="QJ543" s="286"/>
      <c r="QK543" s="286"/>
      <c r="QL543" s="286"/>
      <c r="QM543" s="286"/>
      <c r="QN543" s="286"/>
      <c r="QO543" s="286"/>
      <c r="QP543" s="286"/>
      <c r="QQ543" s="286"/>
      <c r="QR543" s="286"/>
      <c r="QS543" s="286"/>
      <c r="QT543" s="286"/>
      <c r="QU543" s="286"/>
      <c r="QV543" s="286"/>
      <c r="QW543" s="286"/>
      <c r="QX543" s="286"/>
      <c r="QY543" s="286"/>
      <c r="QZ543" s="286"/>
      <c r="RA543" s="286"/>
      <c r="RB543" s="286"/>
      <c r="RC543" s="286"/>
      <c r="RD543" s="286"/>
      <c r="RE543" s="286"/>
      <c r="RF543" s="286"/>
      <c r="RG543" s="286"/>
      <c r="RH543" s="286"/>
      <c r="RI543" s="286"/>
      <c r="RJ543" s="286"/>
      <c r="RK543" s="286"/>
      <c r="RL543" s="286"/>
      <c r="RM543" s="286"/>
      <c r="RN543" s="286"/>
      <c r="RO543" s="286"/>
      <c r="RP543" s="286"/>
      <c r="RQ543" s="286"/>
      <c r="RR543" s="286"/>
      <c r="RS543" s="286"/>
      <c r="RT543" s="286"/>
      <c r="RU543" s="286"/>
      <c r="RV543" s="286"/>
      <c r="RW543" s="286"/>
      <c r="RX543" s="286"/>
      <c r="RY543" s="286"/>
      <c r="RZ543" s="286"/>
      <c r="SA543" s="286"/>
      <c r="SB543" s="286"/>
      <c r="SC543" s="286"/>
      <c r="SD543" s="286"/>
      <c r="SE543" s="286"/>
      <c r="SF543" s="286"/>
      <c r="SG543" s="286"/>
      <c r="SH543" s="286"/>
      <c r="SI543" s="286"/>
      <c r="SJ543" s="286"/>
      <c r="SK543" s="286"/>
      <c r="SL543" s="286"/>
      <c r="SM543" s="286"/>
      <c r="SN543" s="286"/>
      <c r="SO543" s="286"/>
      <c r="SP543" s="286"/>
      <c r="SQ543" s="286"/>
      <c r="SR543" s="286"/>
      <c r="SS543" s="286"/>
      <c r="ST543" s="286"/>
      <c r="SU543" s="286"/>
      <c r="SV543" s="286"/>
      <c r="SW543" s="286"/>
      <c r="SX543" s="286"/>
      <c r="SY543" s="286"/>
      <c r="SZ543" s="286"/>
      <c r="TA543" s="286"/>
      <c r="TB543" s="286"/>
      <c r="TC543" s="286"/>
      <c r="TD543" s="286"/>
      <c r="TE543" s="286"/>
      <c r="TF543" s="286"/>
      <c r="TG543" s="286"/>
      <c r="TH543" s="286"/>
      <c r="TI543" s="286"/>
      <c r="TJ543" s="286"/>
      <c r="TK543" s="286"/>
      <c r="TL543" s="286"/>
      <c r="TM543" s="286"/>
      <c r="TN543" s="286"/>
      <c r="TO543" s="286"/>
      <c r="TP543" s="286"/>
      <c r="TQ543" s="286"/>
      <c r="TR543" s="286"/>
      <c r="TS543" s="286"/>
      <c r="TT543" s="286"/>
      <c r="TU543" s="286"/>
      <c r="TV543" s="286"/>
      <c r="TW543" s="286"/>
      <c r="TX543" s="286"/>
      <c r="TY543" s="286"/>
      <c r="TZ543" s="286"/>
      <c r="UA543" s="286"/>
      <c r="UB543" s="286"/>
      <c r="UC543" s="286"/>
      <c r="UD543" s="286"/>
      <c r="UE543" s="286"/>
      <c r="UF543" s="286"/>
      <c r="UG543" s="286"/>
      <c r="UH543" s="286"/>
      <c r="UI543" s="286"/>
      <c r="UJ543" s="286"/>
      <c r="UK543" s="286"/>
      <c r="UL543" s="286"/>
      <c r="UM543" s="286"/>
      <c r="UN543" s="286"/>
      <c r="UO543" s="286"/>
      <c r="UP543" s="286"/>
      <c r="UQ543" s="286"/>
      <c r="UR543" s="286"/>
      <c r="US543" s="286"/>
      <c r="UT543" s="286"/>
      <c r="UU543" s="286"/>
      <c r="UV543" s="286"/>
      <c r="UW543" s="286"/>
      <c r="UX543" s="286"/>
      <c r="UY543" s="286"/>
      <c r="UZ543" s="286"/>
      <c r="VA543" s="286"/>
      <c r="VB543" s="286"/>
      <c r="VC543" s="286"/>
      <c r="VD543" s="286"/>
      <c r="VE543" s="286"/>
      <c r="VF543" s="286"/>
      <c r="VG543" s="286"/>
      <c r="VH543" s="286"/>
      <c r="VI543" s="286"/>
      <c r="VJ543" s="286"/>
      <c r="VK543" s="286"/>
      <c r="VL543" s="286"/>
      <c r="VM543" s="286"/>
      <c r="VN543" s="286"/>
      <c r="VO543" s="286"/>
      <c r="VP543" s="286"/>
      <c r="VQ543" s="286"/>
      <c r="VR543" s="286"/>
      <c r="VS543" s="286"/>
      <c r="VT543" s="286"/>
      <c r="VU543" s="286"/>
      <c r="VV543" s="286"/>
      <c r="VW543" s="286"/>
      <c r="VX543" s="286"/>
      <c r="VY543" s="286"/>
      <c r="VZ543" s="286"/>
      <c r="WA543" s="286"/>
      <c r="WB543" s="286"/>
      <c r="WC543" s="286"/>
    </row>
    <row r="544" spans="1:601" s="285" customFormat="1" ht="40.5" customHeight="1">
      <c r="A544" s="1073"/>
      <c r="B544" s="736"/>
      <c r="C544" s="671"/>
      <c r="D544" s="671"/>
      <c r="E544" s="647"/>
      <c r="F544" s="647"/>
      <c r="G544" s="674"/>
      <c r="H544" s="647"/>
      <c r="I544" s="309" t="s">
        <v>501</v>
      </c>
      <c r="J544" s="309" t="s">
        <v>393</v>
      </c>
      <c r="K544" s="315" t="s">
        <v>1213</v>
      </c>
      <c r="L544" s="309" t="s">
        <v>642</v>
      </c>
      <c r="M544" s="288">
        <v>748100</v>
      </c>
      <c r="N544" s="288">
        <v>748100</v>
      </c>
      <c r="O544" s="288">
        <v>897500</v>
      </c>
      <c r="P544" s="289">
        <v>0</v>
      </c>
      <c r="Q544" s="290">
        <v>0</v>
      </c>
      <c r="R544" s="290">
        <v>0</v>
      </c>
      <c r="S544" s="528">
        <v>3</v>
      </c>
      <c r="BA544" s="286"/>
      <c r="BB544" s="286"/>
      <c r="BC544" s="286"/>
      <c r="BD544" s="286"/>
      <c r="BE544" s="286"/>
      <c r="BF544" s="286"/>
      <c r="BG544" s="286"/>
      <c r="BH544" s="286"/>
      <c r="BI544" s="286"/>
      <c r="BJ544" s="286"/>
      <c r="BK544" s="286"/>
      <c r="BL544" s="286"/>
      <c r="BM544" s="286"/>
      <c r="BN544" s="286"/>
      <c r="BO544" s="286"/>
      <c r="BP544" s="286"/>
      <c r="BQ544" s="286"/>
      <c r="BR544" s="286"/>
      <c r="BS544" s="286"/>
      <c r="BT544" s="286"/>
      <c r="BU544" s="286"/>
      <c r="BV544" s="286"/>
      <c r="BW544" s="286"/>
      <c r="BX544" s="286"/>
      <c r="BY544" s="286"/>
      <c r="BZ544" s="286"/>
      <c r="CA544" s="286"/>
      <c r="CB544" s="286"/>
      <c r="CC544" s="286"/>
      <c r="CD544" s="286"/>
      <c r="CE544" s="286"/>
      <c r="CF544" s="286"/>
      <c r="CG544" s="286"/>
      <c r="CH544" s="286"/>
      <c r="CI544" s="286"/>
      <c r="CJ544" s="286"/>
      <c r="CK544" s="286"/>
      <c r="CL544" s="286"/>
      <c r="CM544" s="286"/>
      <c r="CN544" s="286"/>
      <c r="CO544" s="286"/>
      <c r="CP544" s="286"/>
      <c r="CQ544" s="286"/>
      <c r="CR544" s="286"/>
      <c r="CS544" s="286"/>
      <c r="CT544" s="286"/>
      <c r="CU544" s="286"/>
      <c r="CV544" s="286"/>
      <c r="CW544" s="286"/>
      <c r="CX544" s="286"/>
      <c r="CY544" s="286"/>
      <c r="CZ544" s="286"/>
      <c r="DA544" s="286"/>
      <c r="DB544" s="286"/>
      <c r="DC544" s="286"/>
      <c r="DD544" s="286"/>
      <c r="DE544" s="286"/>
      <c r="DF544" s="286"/>
      <c r="DG544" s="286"/>
      <c r="DH544" s="286"/>
      <c r="DI544" s="286"/>
      <c r="DJ544" s="286"/>
      <c r="DK544" s="286"/>
      <c r="DL544" s="286"/>
      <c r="DM544" s="286"/>
      <c r="DN544" s="286"/>
      <c r="DO544" s="286"/>
      <c r="DP544" s="286"/>
      <c r="DQ544" s="286"/>
      <c r="DR544" s="286"/>
      <c r="DS544" s="286"/>
      <c r="DT544" s="286"/>
      <c r="DU544" s="286"/>
      <c r="DV544" s="286"/>
      <c r="DW544" s="286"/>
      <c r="DX544" s="286"/>
      <c r="DY544" s="286"/>
      <c r="DZ544" s="286"/>
      <c r="EA544" s="286"/>
      <c r="EB544" s="286"/>
      <c r="EC544" s="286"/>
      <c r="ED544" s="286"/>
      <c r="EE544" s="286"/>
      <c r="EF544" s="286"/>
      <c r="EG544" s="286"/>
      <c r="EH544" s="286"/>
      <c r="EI544" s="286"/>
      <c r="EJ544" s="286"/>
      <c r="EK544" s="286"/>
      <c r="EL544" s="286"/>
      <c r="EM544" s="286"/>
      <c r="EN544" s="286"/>
      <c r="EO544" s="286"/>
      <c r="EP544" s="286"/>
      <c r="EQ544" s="286"/>
      <c r="ER544" s="286"/>
      <c r="ES544" s="286"/>
      <c r="ET544" s="286"/>
      <c r="EU544" s="286"/>
      <c r="EV544" s="286"/>
      <c r="EW544" s="286"/>
      <c r="EX544" s="286"/>
      <c r="EY544" s="286"/>
      <c r="EZ544" s="286"/>
      <c r="FA544" s="286"/>
      <c r="FB544" s="286"/>
      <c r="FC544" s="286"/>
      <c r="FD544" s="286"/>
      <c r="FE544" s="286"/>
      <c r="FF544" s="286"/>
      <c r="FG544" s="286"/>
      <c r="FH544" s="286"/>
      <c r="FI544" s="286"/>
      <c r="FJ544" s="286"/>
      <c r="FK544" s="286"/>
      <c r="FL544" s="286"/>
      <c r="FM544" s="286"/>
      <c r="FN544" s="286"/>
      <c r="FO544" s="286"/>
      <c r="FP544" s="286"/>
      <c r="FQ544" s="286"/>
      <c r="FR544" s="286"/>
      <c r="FS544" s="286"/>
      <c r="FT544" s="286"/>
      <c r="FU544" s="286"/>
      <c r="FV544" s="286"/>
      <c r="FW544" s="286"/>
      <c r="FX544" s="286"/>
      <c r="FY544" s="286"/>
      <c r="FZ544" s="286"/>
      <c r="GA544" s="286"/>
      <c r="GB544" s="286"/>
      <c r="GC544" s="286"/>
      <c r="GD544" s="286"/>
      <c r="GE544" s="286"/>
      <c r="GF544" s="286"/>
      <c r="GG544" s="286"/>
      <c r="GH544" s="286"/>
      <c r="GI544" s="286"/>
      <c r="GJ544" s="286"/>
      <c r="GK544" s="286"/>
      <c r="GL544" s="286"/>
      <c r="GM544" s="286"/>
      <c r="GN544" s="286"/>
      <c r="GO544" s="286"/>
      <c r="GP544" s="286"/>
      <c r="GQ544" s="286"/>
      <c r="GR544" s="286"/>
      <c r="GS544" s="286"/>
      <c r="GT544" s="286"/>
      <c r="GU544" s="286"/>
      <c r="GV544" s="286"/>
      <c r="GW544" s="286"/>
      <c r="GX544" s="286"/>
      <c r="GY544" s="286"/>
      <c r="GZ544" s="286"/>
      <c r="HA544" s="286"/>
      <c r="HB544" s="286"/>
      <c r="HC544" s="286"/>
      <c r="HD544" s="286"/>
      <c r="HE544" s="286"/>
      <c r="HF544" s="286"/>
      <c r="HG544" s="286"/>
      <c r="HH544" s="286"/>
      <c r="HI544" s="286"/>
      <c r="HJ544" s="286"/>
      <c r="HK544" s="286"/>
      <c r="HL544" s="286"/>
      <c r="HM544" s="286"/>
      <c r="HN544" s="286"/>
      <c r="HO544" s="286"/>
      <c r="HP544" s="286"/>
      <c r="HQ544" s="286"/>
      <c r="HR544" s="286"/>
      <c r="HS544" s="286"/>
      <c r="HT544" s="286"/>
      <c r="HU544" s="286"/>
      <c r="HV544" s="286"/>
      <c r="HW544" s="286"/>
      <c r="HX544" s="286"/>
      <c r="HY544" s="286"/>
      <c r="HZ544" s="286"/>
      <c r="IA544" s="286"/>
      <c r="IB544" s="286"/>
      <c r="IC544" s="286"/>
      <c r="ID544" s="286"/>
      <c r="IE544" s="286"/>
      <c r="IF544" s="286"/>
      <c r="IG544" s="286"/>
      <c r="IH544" s="286"/>
      <c r="II544" s="286"/>
      <c r="IJ544" s="286"/>
      <c r="IK544" s="286"/>
      <c r="IL544" s="286"/>
      <c r="IM544" s="286"/>
      <c r="IN544" s="286"/>
      <c r="IO544" s="286"/>
      <c r="IP544" s="286"/>
      <c r="IQ544" s="286"/>
      <c r="IR544" s="286"/>
      <c r="IS544" s="286"/>
      <c r="IT544" s="286"/>
      <c r="IU544" s="286"/>
      <c r="IV544" s="286"/>
      <c r="IW544" s="286"/>
      <c r="IX544" s="286"/>
      <c r="IY544" s="286"/>
      <c r="IZ544" s="286"/>
      <c r="JA544" s="286"/>
      <c r="JB544" s="286"/>
      <c r="JC544" s="286"/>
      <c r="JD544" s="286"/>
      <c r="JE544" s="286"/>
      <c r="JF544" s="286"/>
      <c r="JG544" s="286"/>
      <c r="JH544" s="286"/>
      <c r="JI544" s="286"/>
      <c r="JJ544" s="286"/>
      <c r="JK544" s="286"/>
      <c r="JL544" s="286"/>
      <c r="JM544" s="286"/>
      <c r="JN544" s="286"/>
      <c r="JO544" s="286"/>
      <c r="JP544" s="286"/>
      <c r="JQ544" s="286"/>
      <c r="JR544" s="286"/>
      <c r="JS544" s="286"/>
      <c r="JT544" s="286"/>
      <c r="JU544" s="286"/>
      <c r="JV544" s="286"/>
      <c r="JW544" s="286"/>
      <c r="JX544" s="286"/>
      <c r="JY544" s="286"/>
      <c r="JZ544" s="286"/>
      <c r="KA544" s="286"/>
      <c r="KB544" s="286"/>
      <c r="KC544" s="286"/>
      <c r="KD544" s="286"/>
      <c r="KE544" s="286"/>
      <c r="KF544" s="286"/>
      <c r="KG544" s="286"/>
      <c r="KH544" s="286"/>
      <c r="KI544" s="286"/>
      <c r="KJ544" s="286"/>
      <c r="KK544" s="286"/>
      <c r="KL544" s="286"/>
      <c r="KM544" s="286"/>
      <c r="KN544" s="286"/>
      <c r="KO544" s="286"/>
      <c r="KP544" s="286"/>
      <c r="KQ544" s="286"/>
      <c r="KR544" s="286"/>
      <c r="KS544" s="286"/>
      <c r="KT544" s="286"/>
      <c r="KU544" s="286"/>
      <c r="KV544" s="286"/>
      <c r="KW544" s="286"/>
      <c r="KX544" s="286"/>
      <c r="KY544" s="286"/>
      <c r="KZ544" s="286"/>
      <c r="LA544" s="286"/>
      <c r="LB544" s="286"/>
      <c r="LC544" s="286"/>
      <c r="LD544" s="286"/>
      <c r="LE544" s="286"/>
      <c r="LF544" s="286"/>
      <c r="LG544" s="286"/>
      <c r="LH544" s="286"/>
      <c r="LI544" s="286"/>
      <c r="LJ544" s="286"/>
      <c r="LK544" s="286"/>
      <c r="LL544" s="286"/>
      <c r="LM544" s="286"/>
      <c r="LN544" s="286"/>
      <c r="LO544" s="286"/>
      <c r="LP544" s="286"/>
      <c r="LQ544" s="286"/>
      <c r="LR544" s="286"/>
      <c r="LS544" s="286"/>
      <c r="LT544" s="286"/>
      <c r="LU544" s="286"/>
      <c r="LV544" s="286"/>
      <c r="LW544" s="286"/>
      <c r="LX544" s="286"/>
      <c r="LY544" s="286"/>
      <c r="LZ544" s="286"/>
      <c r="MA544" s="286"/>
      <c r="MB544" s="286"/>
      <c r="MC544" s="286"/>
      <c r="MD544" s="286"/>
      <c r="ME544" s="286"/>
      <c r="MF544" s="286"/>
      <c r="MG544" s="286"/>
      <c r="MH544" s="286"/>
      <c r="MI544" s="286"/>
      <c r="MJ544" s="286"/>
      <c r="MK544" s="286"/>
      <c r="ML544" s="286"/>
      <c r="MM544" s="286"/>
      <c r="MN544" s="286"/>
      <c r="MO544" s="286"/>
      <c r="MP544" s="286"/>
      <c r="MQ544" s="286"/>
      <c r="MR544" s="286"/>
      <c r="MS544" s="286"/>
      <c r="MT544" s="286"/>
      <c r="MU544" s="286"/>
      <c r="MV544" s="286"/>
      <c r="MW544" s="286"/>
      <c r="MX544" s="286"/>
      <c r="MY544" s="286"/>
      <c r="MZ544" s="286"/>
      <c r="NA544" s="286"/>
      <c r="NB544" s="286"/>
      <c r="NC544" s="286"/>
      <c r="ND544" s="286"/>
      <c r="NE544" s="286"/>
      <c r="NF544" s="286"/>
      <c r="NG544" s="286"/>
      <c r="NH544" s="286"/>
      <c r="NI544" s="286"/>
      <c r="NJ544" s="286"/>
      <c r="NK544" s="286"/>
      <c r="NL544" s="286"/>
      <c r="NM544" s="286"/>
      <c r="NN544" s="286"/>
      <c r="NO544" s="286"/>
      <c r="NP544" s="286"/>
      <c r="NQ544" s="286"/>
      <c r="NR544" s="286"/>
      <c r="NS544" s="286"/>
      <c r="NT544" s="286"/>
      <c r="NU544" s="286"/>
      <c r="NV544" s="286"/>
      <c r="NW544" s="286"/>
      <c r="NX544" s="286"/>
      <c r="NY544" s="286"/>
      <c r="NZ544" s="286"/>
      <c r="OA544" s="286"/>
      <c r="OB544" s="286"/>
      <c r="OC544" s="286"/>
      <c r="OD544" s="286"/>
      <c r="OE544" s="286"/>
      <c r="OF544" s="286"/>
      <c r="OG544" s="286"/>
      <c r="OH544" s="286"/>
      <c r="OI544" s="286"/>
      <c r="OJ544" s="286"/>
      <c r="OK544" s="286"/>
      <c r="OL544" s="286"/>
      <c r="OM544" s="286"/>
      <c r="ON544" s="286"/>
      <c r="OO544" s="286"/>
      <c r="OP544" s="286"/>
      <c r="OQ544" s="286"/>
      <c r="OR544" s="286"/>
      <c r="OS544" s="286"/>
      <c r="OT544" s="286"/>
      <c r="OU544" s="286"/>
      <c r="OV544" s="286"/>
      <c r="OW544" s="286"/>
      <c r="OX544" s="286"/>
      <c r="OY544" s="286"/>
      <c r="OZ544" s="286"/>
      <c r="PA544" s="286"/>
      <c r="PB544" s="286"/>
      <c r="PC544" s="286"/>
      <c r="PD544" s="286"/>
      <c r="PE544" s="286"/>
      <c r="PF544" s="286"/>
      <c r="PG544" s="286"/>
      <c r="PH544" s="286"/>
      <c r="PI544" s="286"/>
      <c r="PJ544" s="286"/>
      <c r="PK544" s="286"/>
      <c r="PL544" s="286"/>
      <c r="PM544" s="286"/>
      <c r="PN544" s="286"/>
      <c r="PO544" s="286"/>
      <c r="PP544" s="286"/>
      <c r="PQ544" s="286"/>
      <c r="PR544" s="286"/>
      <c r="PS544" s="286"/>
      <c r="PT544" s="286"/>
      <c r="PU544" s="286"/>
      <c r="PV544" s="286"/>
      <c r="PW544" s="286"/>
      <c r="PX544" s="286"/>
      <c r="PY544" s="286"/>
      <c r="PZ544" s="286"/>
      <c r="QA544" s="286"/>
      <c r="QB544" s="286"/>
      <c r="QC544" s="286"/>
      <c r="QD544" s="286"/>
      <c r="QE544" s="286"/>
      <c r="QF544" s="286"/>
      <c r="QG544" s="286"/>
      <c r="QH544" s="286"/>
      <c r="QI544" s="286"/>
      <c r="QJ544" s="286"/>
      <c r="QK544" s="286"/>
      <c r="QL544" s="286"/>
      <c r="QM544" s="286"/>
      <c r="QN544" s="286"/>
      <c r="QO544" s="286"/>
      <c r="QP544" s="286"/>
      <c r="QQ544" s="286"/>
      <c r="QR544" s="286"/>
      <c r="QS544" s="286"/>
      <c r="QT544" s="286"/>
      <c r="QU544" s="286"/>
      <c r="QV544" s="286"/>
      <c r="QW544" s="286"/>
      <c r="QX544" s="286"/>
      <c r="QY544" s="286"/>
      <c r="QZ544" s="286"/>
      <c r="RA544" s="286"/>
      <c r="RB544" s="286"/>
      <c r="RC544" s="286"/>
      <c r="RD544" s="286"/>
      <c r="RE544" s="286"/>
      <c r="RF544" s="286"/>
      <c r="RG544" s="286"/>
      <c r="RH544" s="286"/>
      <c r="RI544" s="286"/>
      <c r="RJ544" s="286"/>
      <c r="RK544" s="286"/>
      <c r="RL544" s="286"/>
      <c r="RM544" s="286"/>
      <c r="RN544" s="286"/>
      <c r="RO544" s="286"/>
      <c r="RP544" s="286"/>
      <c r="RQ544" s="286"/>
      <c r="RR544" s="286"/>
      <c r="RS544" s="286"/>
      <c r="RT544" s="286"/>
      <c r="RU544" s="286"/>
      <c r="RV544" s="286"/>
      <c r="RW544" s="286"/>
      <c r="RX544" s="286"/>
      <c r="RY544" s="286"/>
      <c r="RZ544" s="286"/>
      <c r="SA544" s="286"/>
      <c r="SB544" s="286"/>
      <c r="SC544" s="286"/>
      <c r="SD544" s="286"/>
      <c r="SE544" s="286"/>
      <c r="SF544" s="286"/>
      <c r="SG544" s="286"/>
      <c r="SH544" s="286"/>
      <c r="SI544" s="286"/>
      <c r="SJ544" s="286"/>
      <c r="SK544" s="286"/>
      <c r="SL544" s="286"/>
      <c r="SM544" s="286"/>
      <c r="SN544" s="286"/>
      <c r="SO544" s="286"/>
      <c r="SP544" s="286"/>
      <c r="SQ544" s="286"/>
      <c r="SR544" s="286"/>
      <c r="SS544" s="286"/>
      <c r="ST544" s="286"/>
      <c r="SU544" s="286"/>
      <c r="SV544" s="286"/>
      <c r="SW544" s="286"/>
      <c r="SX544" s="286"/>
      <c r="SY544" s="286"/>
      <c r="SZ544" s="286"/>
      <c r="TA544" s="286"/>
      <c r="TB544" s="286"/>
      <c r="TC544" s="286"/>
      <c r="TD544" s="286"/>
      <c r="TE544" s="286"/>
      <c r="TF544" s="286"/>
      <c r="TG544" s="286"/>
      <c r="TH544" s="286"/>
      <c r="TI544" s="286"/>
      <c r="TJ544" s="286"/>
      <c r="TK544" s="286"/>
      <c r="TL544" s="286"/>
      <c r="TM544" s="286"/>
      <c r="TN544" s="286"/>
      <c r="TO544" s="286"/>
      <c r="TP544" s="286"/>
      <c r="TQ544" s="286"/>
      <c r="TR544" s="286"/>
      <c r="TS544" s="286"/>
      <c r="TT544" s="286"/>
      <c r="TU544" s="286"/>
      <c r="TV544" s="286"/>
      <c r="TW544" s="286"/>
      <c r="TX544" s="286"/>
      <c r="TY544" s="286"/>
      <c r="TZ544" s="286"/>
      <c r="UA544" s="286"/>
      <c r="UB544" s="286"/>
      <c r="UC544" s="286"/>
      <c r="UD544" s="286"/>
      <c r="UE544" s="286"/>
      <c r="UF544" s="286"/>
      <c r="UG544" s="286"/>
      <c r="UH544" s="286"/>
      <c r="UI544" s="286"/>
      <c r="UJ544" s="286"/>
      <c r="UK544" s="286"/>
      <c r="UL544" s="286"/>
      <c r="UM544" s="286"/>
      <c r="UN544" s="286"/>
      <c r="UO544" s="286"/>
      <c r="UP544" s="286"/>
      <c r="UQ544" s="286"/>
      <c r="UR544" s="286"/>
      <c r="US544" s="286"/>
      <c r="UT544" s="286"/>
      <c r="UU544" s="286"/>
      <c r="UV544" s="286"/>
      <c r="UW544" s="286"/>
      <c r="UX544" s="286"/>
      <c r="UY544" s="286"/>
      <c r="UZ544" s="286"/>
      <c r="VA544" s="286"/>
      <c r="VB544" s="286"/>
      <c r="VC544" s="286"/>
      <c r="VD544" s="286"/>
      <c r="VE544" s="286"/>
      <c r="VF544" s="286"/>
      <c r="VG544" s="286"/>
      <c r="VH544" s="286"/>
      <c r="VI544" s="286"/>
      <c r="VJ544" s="286"/>
      <c r="VK544" s="286"/>
      <c r="VL544" s="286"/>
      <c r="VM544" s="286"/>
      <c r="VN544" s="286"/>
      <c r="VO544" s="286"/>
      <c r="VP544" s="286"/>
      <c r="VQ544" s="286"/>
      <c r="VR544" s="286"/>
      <c r="VS544" s="286"/>
      <c r="VT544" s="286"/>
      <c r="VU544" s="286"/>
      <c r="VV544" s="286"/>
      <c r="VW544" s="286"/>
      <c r="VX544" s="286"/>
      <c r="VY544" s="286"/>
      <c r="VZ544" s="286"/>
      <c r="WA544" s="286"/>
      <c r="WB544" s="286"/>
      <c r="WC544" s="286"/>
    </row>
    <row r="545" spans="1:601" s="285" customFormat="1" ht="42.75" customHeight="1">
      <c r="A545" s="1073"/>
      <c r="B545" s="393" t="s">
        <v>1214</v>
      </c>
      <c r="C545" s="671"/>
      <c r="D545" s="671"/>
      <c r="E545" s="647"/>
      <c r="F545" s="647"/>
      <c r="G545" s="674"/>
      <c r="H545" s="647"/>
      <c r="I545" s="309" t="s">
        <v>501</v>
      </c>
      <c r="J545" s="309" t="s">
        <v>393</v>
      </c>
      <c r="K545" s="315" t="s">
        <v>1213</v>
      </c>
      <c r="L545" s="309" t="s">
        <v>642</v>
      </c>
      <c r="M545" s="288">
        <v>15300</v>
      </c>
      <c r="N545" s="288">
        <v>15300</v>
      </c>
      <c r="O545" s="288">
        <v>18300</v>
      </c>
      <c r="P545" s="289">
        <v>0</v>
      </c>
      <c r="Q545" s="290">
        <v>0</v>
      </c>
      <c r="R545" s="290">
        <v>0</v>
      </c>
      <c r="S545" s="528">
        <v>3</v>
      </c>
      <c r="BA545" s="286"/>
      <c r="BB545" s="286"/>
      <c r="BC545" s="286"/>
      <c r="BD545" s="286"/>
      <c r="BE545" s="286"/>
      <c r="BF545" s="286"/>
      <c r="BG545" s="286"/>
      <c r="BH545" s="286"/>
      <c r="BI545" s="286"/>
      <c r="BJ545" s="286"/>
      <c r="BK545" s="286"/>
      <c r="BL545" s="286"/>
      <c r="BM545" s="286"/>
      <c r="BN545" s="286"/>
      <c r="BO545" s="286"/>
      <c r="BP545" s="286"/>
      <c r="BQ545" s="286"/>
      <c r="BR545" s="286"/>
      <c r="BS545" s="286"/>
      <c r="BT545" s="286"/>
      <c r="BU545" s="286"/>
      <c r="BV545" s="286"/>
      <c r="BW545" s="286"/>
      <c r="BX545" s="286"/>
      <c r="BY545" s="286"/>
      <c r="BZ545" s="286"/>
      <c r="CA545" s="286"/>
      <c r="CB545" s="286"/>
      <c r="CC545" s="286"/>
      <c r="CD545" s="286"/>
      <c r="CE545" s="286"/>
      <c r="CF545" s="286"/>
      <c r="CG545" s="286"/>
      <c r="CH545" s="286"/>
      <c r="CI545" s="286"/>
      <c r="CJ545" s="286"/>
      <c r="CK545" s="286"/>
      <c r="CL545" s="286"/>
      <c r="CM545" s="286"/>
      <c r="CN545" s="286"/>
      <c r="CO545" s="286"/>
      <c r="CP545" s="286"/>
      <c r="CQ545" s="286"/>
      <c r="CR545" s="286"/>
      <c r="CS545" s="286"/>
      <c r="CT545" s="286"/>
      <c r="CU545" s="286"/>
      <c r="CV545" s="286"/>
      <c r="CW545" s="286"/>
      <c r="CX545" s="286"/>
      <c r="CY545" s="286"/>
      <c r="CZ545" s="286"/>
      <c r="DA545" s="286"/>
      <c r="DB545" s="286"/>
      <c r="DC545" s="286"/>
      <c r="DD545" s="286"/>
      <c r="DE545" s="286"/>
      <c r="DF545" s="286"/>
      <c r="DG545" s="286"/>
      <c r="DH545" s="286"/>
      <c r="DI545" s="286"/>
      <c r="DJ545" s="286"/>
      <c r="DK545" s="286"/>
      <c r="DL545" s="286"/>
      <c r="DM545" s="286"/>
      <c r="DN545" s="286"/>
      <c r="DO545" s="286"/>
      <c r="DP545" s="286"/>
      <c r="DQ545" s="286"/>
      <c r="DR545" s="286"/>
      <c r="DS545" s="286"/>
      <c r="DT545" s="286"/>
      <c r="DU545" s="286"/>
      <c r="DV545" s="286"/>
      <c r="DW545" s="286"/>
      <c r="DX545" s="286"/>
      <c r="DY545" s="286"/>
      <c r="DZ545" s="286"/>
      <c r="EA545" s="286"/>
      <c r="EB545" s="286"/>
      <c r="EC545" s="286"/>
      <c r="ED545" s="286"/>
      <c r="EE545" s="286"/>
      <c r="EF545" s="286"/>
      <c r="EG545" s="286"/>
      <c r="EH545" s="286"/>
      <c r="EI545" s="286"/>
      <c r="EJ545" s="286"/>
      <c r="EK545" s="286"/>
      <c r="EL545" s="286"/>
      <c r="EM545" s="286"/>
      <c r="EN545" s="286"/>
      <c r="EO545" s="286"/>
      <c r="EP545" s="286"/>
      <c r="EQ545" s="286"/>
      <c r="ER545" s="286"/>
      <c r="ES545" s="286"/>
      <c r="ET545" s="286"/>
      <c r="EU545" s="286"/>
      <c r="EV545" s="286"/>
      <c r="EW545" s="286"/>
      <c r="EX545" s="286"/>
      <c r="EY545" s="286"/>
      <c r="EZ545" s="286"/>
      <c r="FA545" s="286"/>
      <c r="FB545" s="286"/>
      <c r="FC545" s="286"/>
      <c r="FD545" s="286"/>
      <c r="FE545" s="286"/>
      <c r="FF545" s="286"/>
      <c r="FG545" s="286"/>
      <c r="FH545" s="286"/>
      <c r="FI545" s="286"/>
      <c r="FJ545" s="286"/>
      <c r="FK545" s="286"/>
      <c r="FL545" s="286"/>
      <c r="FM545" s="286"/>
      <c r="FN545" s="286"/>
      <c r="FO545" s="286"/>
      <c r="FP545" s="286"/>
      <c r="FQ545" s="286"/>
      <c r="FR545" s="286"/>
      <c r="FS545" s="286"/>
      <c r="FT545" s="286"/>
      <c r="FU545" s="286"/>
      <c r="FV545" s="286"/>
      <c r="FW545" s="286"/>
      <c r="FX545" s="286"/>
      <c r="FY545" s="286"/>
      <c r="FZ545" s="286"/>
      <c r="GA545" s="286"/>
      <c r="GB545" s="286"/>
      <c r="GC545" s="286"/>
      <c r="GD545" s="286"/>
      <c r="GE545" s="286"/>
      <c r="GF545" s="286"/>
      <c r="GG545" s="286"/>
      <c r="GH545" s="286"/>
      <c r="GI545" s="286"/>
      <c r="GJ545" s="286"/>
      <c r="GK545" s="286"/>
      <c r="GL545" s="286"/>
      <c r="GM545" s="286"/>
      <c r="GN545" s="286"/>
      <c r="GO545" s="286"/>
      <c r="GP545" s="286"/>
      <c r="GQ545" s="286"/>
      <c r="GR545" s="286"/>
      <c r="GS545" s="286"/>
      <c r="GT545" s="286"/>
      <c r="GU545" s="286"/>
      <c r="GV545" s="286"/>
      <c r="GW545" s="286"/>
      <c r="GX545" s="286"/>
      <c r="GY545" s="286"/>
      <c r="GZ545" s="286"/>
      <c r="HA545" s="286"/>
      <c r="HB545" s="286"/>
      <c r="HC545" s="286"/>
      <c r="HD545" s="286"/>
      <c r="HE545" s="286"/>
      <c r="HF545" s="286"/>
      <c r="HG545" s="286"/>
      <c r="HH545" s="286"/>
      <c r="HI545" s="286"/>
      <c r="HJ545" s="286"/>
      <c r="HK545" s="286"/>
      <c r="HL545" s="286"/>
      <c r="HM545" s="286"/>
      <c r="HN545" s="286"/>
      <c r="HO545" s="286"/>
      <c r="HP545" s="286"/>
      <c r="HQ545" s="286"/>
      <c r="HR545" s="286"/>
      <c r="HS545" s="286"/>
      <c r="HT545" s="286"/>
      <c r="HU545" s="286"/>
      <c r="HV545" s="286"/>
      <c r="HW545" s="286"/>
      <c r="HX545" s="286"/>
      <c r="HY545" s="286"/>
      <c r="HZ545" s="286"/>
      <c r="IA545" s="286"/>
      <c r="IB545" s="286"/>
      <c r="IC545" s="286"/>
      <c r="ID545" s="286"/>
      <c r="IE545" s="286"/>
      <c r="IF545" s="286"/>
      <c r="IG545" s="286"/>
      <c r="IH545" s="286"/>
      <c r="II545" s="286"/>
      <c r="IJ545" s="286"/>
      <c r="IK545" s="286"/>
      <c r="IL545" s="286"/>
      <c r="IM545" s="286"/>
      <c r="IN545" s="286"/>
      <c r="IO545" s="286"/>
      <c r="IP545" s="286"/>
      <c r="IQ545" s="286"/>
      <c r="IR545" s="286"/>
      <c r="IS545" s="286"/>
      <c r="IT545" s="286"/>
      <c r="IU545" s="286"/>
      <c r="IV545" s="286"/>
      <c r="IW545" s="286"/>
      <c r="IX545" s="286"/>
      <c r="IY545" s="286"/>
      <c r="IZ545" s="286"/>
      <c r="JA545" s="286"/>
      <c r="JB545" s="286"/>
      <c r="JC545" s="286"/>
      <c r="JD545" s="286"/>
      <c r="JE545" s="286"/>
      <c r="JF545" s="286"/>
      <c r="JG545" s="286"/>
      <c r="JH545" s="286"/>
      <c r="JI545" s="286"/>
      <c r="JJ545" s="286"/>
      <c r="JK545" s="286"/>
      <c r="JL545" s="286"/>
      <c r="JM545" s="286"/>
      <c r="JN545" s="286"/>
      <c r="JO545" s="286"/>
      <c r="JP545" s="286"/>
      <c r="JQ545" s="286"/>
      <c r="JR545" s="286"/>
      <c r="JS545" s="286"/>
      <c r="JT545" s="286"/>
      <c r="JU545" s="286"/>
      <c r="JV545" s="286"/>
      <c r="JW545" s="286"/>
      <c r="JX545" s="286"/>
      <c r="JY545" s="286"/>
      <c r="JZ545" s="286"/>
      <c r="KA545" s="286"/>
      <c r="KB545" s="286"/>
      <c r="KC545" s="286"/>
      <c r="KD545" s="286"/>
      <c r="KE545" s="286"/>
      <c r="KF545" s="286"/>
      <c r="KG545" s="286"/>
      <c r="KH545" s="286"/>
      <c r="KI545" s="286"/>
      <c r="KJ545" s="286"/>
      <c r="KK545" s="286"/>
      <c r="KL545" s="286"/>
      <c r="KM545" s="286"/>
      <c r="KN545" s="286"/>
      <c r="KO545" s="286"/>
      <c r="KP545" s="286"/>
      <c r="KQ545" s="286"/>
      <c r="KR545" s="286"/>
      <c r="KS545" s="286"/>
      <c r="KT545" s="286"/>
      <c r="KU545" s="286"/>
      <c r="KV545" s="286"/>
      <c r="KW545" s="286"/>
      <c r="KX545" s="286"/>
      <c r="KY545" s="286"/>
      <c r="KZ545" s="286"/>
      <c r="LA545" s="286"/>
      <c r="LB545" s="286"/>
      <c r="LC545" s="286"/>
      <c r="LD545" s="286"/>
      <c r="LE545" s="286"/>
      <c r="LF545" s="286"/>
      <c r="LG545" s="286"/>
      <c r="LH545" s="286"/>
      <c r="LI545" s="286"/>
      <c r="LJ545" s="286"/>
      <c r="LK545" s="286"/>
      <c r="LL545" s="286"/>
      <c r="LM545" s="286"/>
      <c r="LN545" s="286"/>
      <c r="LO545" s="286"/>
      <c r="LP545" s="286"/>
      <c r="LQ545" s="286"/>
      <c r="LR545" s="286"/>
      <c r="LS545" s="286"/>
      <c r="LT545" s="286"/>
      <c r="LU545" s="286"/>
      <c r="LV545" s="286"/>
      <c r="LW545" s="286"/>
      <c r="LX545" s="286"/>
      <c r="LY545" s="286"/>
      <c r="LZ545" s="286"/>
      <c r="MA545" s="286"/>
      <c r="MB545" s="286"/>
      <c r="MC545" s="286"/>
      <c r="MD545" s="286"/>
      <c r="ME545" s="286"/>
      <c r="MF545" s="286"/>
      <c r="MG545" s="286"/>
      <c r="MH545" s="286"/>
      <c r="MI545" s="286"/>
      <c r="MJ545" s="286"/>
      <c r="MK545" s="286"/>
      <c r="ML545" s="286"/>
      <c r="MM545" s="286"/>
      <c r="MN545" s="286"/>
      <c r="MO545" s="286"/>
      <c r="MP545" s="286"/>
      <c r="MQ545" s="286"/>
      <c r="MR545" s="286"/>
      <c r="MS545" s="286"/>
      <c r="MT545" s="286"/>
      <c r="MU545" s="286"/>
      <c r="MV545" s="286"/>
      <c r="MW545" s="286"/>
      <c r="MX545" s="286"/>
      <c r="MY545" s="286"/>
      <c r="MZ545" s="286"/>
      <c r="NA545" s="286"/>
      <c r="NB545" s="286"/>
      <c r="NC545" s="286"/>
      <c r="ND545" s="286"/>
      <c r="NE545" s="286"/>
      <c r="NF545" s="286"/>
      <c r="NG545" s="286"/>
      <c r="NH545" s="286"/>
      <c r="NI545" s="286"/>
      <c r="NJ545" s="286"/>
      <c r="NK545" s="286"/>
      <c r="NL545" s="286"/>
      <c r="NM545" s="286"/>
      <c r="NN545" s="286"/>
      <c r="NO545" s="286"/>
      <c r="NP545" s="286"/>
      <c r="NQ545" s="286"/>
      <c r="NR545" s="286"/>
      <c r="NS545" s="286"/>
      <c r="NT545" s="286"/>
      <c r="NU545" s="286"/>
      <c r="NV545" s="286"/>
      <c r="NW545" s="286"/>
      <c r="NX545" s="286"/>
      <c r="NY545" s="286"/>
      <c r="NZ545" s="286"/>
      <c r="OA545" s="286"/>
      <c r="OB545" s="286"/>
      <c r="OC545" s="286"/>
      <c r="OD545" s="286"/>
      <c r="OE545" s="286"/>
      <c r="OF545" s="286"/>
      <c r="OG545" s="286"/>
      <c r="OH545" s="286"/>
      <c r="OI545" s="286"/>
      <c r="OJ545" s="286"/>
      <c r="OK545" s="286"/>
      <c r="OL545" s="286"/>
      <c r="OM545" s="286"/>
      <c r="ON545" s="286"/>
      <c r="OO545" s="286"/>
      <c r="OP545" s="286"/>
      <c r="OQ545" s="286"/>
      <c r="OR545" s="286"/>
      <c r="OS545" s="286"/>
      <c r="OT545" s="286"/>
      <c r="OU545" s="286"/>
      <c r="OV545" s="286"/>
      <c r="OW545" s="286"/>
      <c r="OX545" s="286"/>
      <c r="OY545" s="286"/>
      <c r="OZ545" s="286"/>
      <c r="PA545" s="286"/>
      <c r="PB545" s="286"/>
      <c r="PC545" s="286"/>
      <c r="PD545" s="286"/>
      <c r="PE545" s="286"/>
      <c r="PF545" s="286"/>
      <c r="PG545" s="286"/>
      <c r="PH545" s="286"/>
      <c r="PI545" s="286"/>
      <c r="PJ545" s="286"/>
      <c r="PK545" s="286"/>
      <c r="PL545" s="286"/>
      <c r="PM545" s="286"/>
      <c r="PN545" s="286"/>
      <c r="PO545" s="286"/>
      <c r="PP545" s="286"/>
      <c r="PQ545" s="286"/>
      <c r="PR545" s="286"/>
      <c r="PS545" s="286"/>
      <c r="PT545" s="286"/>
      <c r="PU545" s="286"/>
      <c r="PV545" s="286"/>
      <c r="PW545" s="286"/>
      <c r="PX545" s="286"/>
      <c r="PY545" s="286"/>
      <c r="PZ545" s="286"/>
      <c r="QA545" s="286"/>
      <c r="QB545" s="286"/>
      <c r="QC545" s="286"/>
      <c r="QD545" s="286"/>
      <c r="QE545" s="286"/>
      <c r="QF545" s="286"/>
      <c r="QG545" s="286"/>
      <c r="QH545" s="286"/>
      <c r="QI545" s="286"/>
      <c r="QJ545" s="286"/>
      <c r="QK545" s="286"/>
      <c r="QL545" s="286"/>
      <c r="QM545" s="286"/>
      <c r="QN545" s="286"/>
      <c r="QO545" s="286"/>
      <c r="QP545" s="286"/>
      <c r="QQ545" s="286"/>
      <c r="QR545" s="286"/>
      <c r="QS545" s="286"/>
      <c r="QT545" s="286"/>
      <c r="QU545" s="286"/>
      <c r="QV545" s="286"/>
      <c r="QW545" s="286"/>
      <c r="QX545" s="286"/>
      <c r="QY545" s="286"/>
      <c r="QZ545" s="286"/>
      <c r="RA545" s="286"/>
      <c r="RB545" s="286"/>
      <c r="RC545" s="286"/>
      <c r="RD545" s="286"/>
      <c r="RE545" s="286"/>
      <c r="RF545" s="286"/>
      <c r="RG545" s="286"/>
      <c r="RH545" s="286"/>
      <c r="RI545" s="286"/>
      <c r="RJ545" s="286"/>
      <c r="RK545" s="286"/>
      <c r="RL545" s="286"/>
      <c r="RM545" s="286"/>
      <c r="RN545" s="286"/>
      <c r="RO545" s="286"/>
      <c r="RP545" s="286"/>
      <c r="RQ545" s="286"/>
      <c r="RR545" s="286"/>
      <c r="RS545" s="286"/>
      <c r="RT545" s="286"/>
      <c r="RU545" s="286"/>
      <c r="RV545" s="286"/>
      <c r="RW545" s="286"/>
      <c r="RX545" s="286"/>
      <c r="RY545" s="286"/>
      <c r="RZ545" s="286"/>
      <c r="SA545" s="286"/>
      <c r="SB545" s="286"/>
      <c r="SC545" s="286"/>
      <c r="SD545" s="286"/>
      <c r="SE545" s="286"/>
      <c r="SF545" s="286"/>
      <c r="SG545" s="286"/>
      <c r="SH545" s="286"/>
      <c r="SI545" s="286"/>
      <c r="SJ545" s="286"/>
      <c r="SK545" s="286"/>
      <c r="SL545" s="286"/>
      <c r="SM545" s="286"/>
      <c r="SN545" s="286"/>
      <c r="SO545" s="286"/>
      <c r="SP545" s="286"/>
      <c r="SQ545" s="286"/>
      <c r="SR545" s="286"/>
      <c r="SS545" s="286"/>
      <c r="ST545" s="286"/>
      <c r="SU545" s="286"/>
      <c r="SV545" s="286"/>
      <c r="SW545" s="286"/>
      <c r="SX545" s="286"/>
      <c r="SY545" s="286"/>
      <c r="SZ545" s="286"/>
      <c r="TA545" s="286"/>
      <c r="TB545" s="286"/>
      <c r="TC545" s="286"/>
      <c r="TD545" s="286"/>
      <c r="TE545" s="286"/>
      <c r="TF545" s="286"/>
      <c r="TG545" s="286"/>
      <c r="TH545" s="286"/>
      <c r="TI545" s="286"/>
      <c r="TJ545" s="286"/>
      <c r="TK545" s="286"/>
      <c r="TL545" s="286"/>
      <c r="TM545" s="286"/>
      <c r="TN545" s="286"/>
      <c r="TO545" s="286"/>
      <c r="TP545" s="286"/>
      <c r="TQ545" s="286"/>
      <c r="TR545" s="286"/>
      <c r="TS545" s="286"/>
      <c r="TT545" s="286"/>
      <c r="TU545" s="286"/>
      <c r="TV545" s="286"/>
      <c r="TW545" s="286"/>
      <c r="TX545" s="286"/>
      <c r="TY545" s="286"/>
      <c r="TZ545" s="286"/>
      <c r="UA545" s="286"/>
      <c r="UB545" s="286"/>
      <c r="UC545" s="286"/>
      <c r="UD545" s="286"/>
      <c r="UE545" s="286"/>
      <c r="UF545" s="286"/>
      <c r="UG545" s="286"/>
      <c r="UH545" s="286"/>
      <c r="UI545" s="286"/>
      <c r="UJ545" s="286"/>
      <c r="UK545" s="286"/>
      <c r="UL545" s="286"/>
      <c r="UM545" s="286"/>
      <c r="UN545" s="286"/>
      <c r="UO545" s="286"/>
      <c r="UP545" s="286"/>
      <c r="UQ545" s="286"/>
      <c r="UR545" s="286"/>
      <c r="US545" s="286"/>
      <c r="UT545" s="286"/>
      <c r="UU545" s="286"/>
      <c r="UV545" s="286"/>
      <c r="UW545" s="286"/>
      <c r="UX545" s="286"/>
      <c r="UY545" s="286"/>
      <c r="UZ545" s="286"/>
      <c r="VA545" s="286"/>
      <c r="VB545" s="286"/>
      <c r="VC545" s="286"/>
      <c r="VD545" s="286"/>
      <c r="VE545" s="286"/>
      <c r="VF545" s="286"/>
      <c r="VG545" s="286"/>
      <c r="VH545" s="286"/>
      <c r="VI545" s="286"/>
      <c r="VJ545" s="286"/>
      <c r="VK545" s="286"/>
      <c r="VL545" s="286"/>
      <c r="VM545" s="286"/>
      <c r="VN545" s="286"/>
      <c r="VO545" s="286"/>
      <c r="VP545" s="286"/>
      <c r="VQ545" s="286"/>
      <c r="VR545" s="286"/>
      <c r="VS545" s="286"/>
      <c r="VT545" s="286"/>
      <c r="VU545" s="286"/>
      <c r="VV545" s="286"/>
      <c r="VW545" s="286"/>
      <c r="VX545" s="286"/>
      <c r="VY545" s="286"/>
      <c r="VZ545" s="286"/>
      <c r="WA545" s="286"/>
      <c r="WB545" s="286"/>
      <c r="WC545" s="286"/>
    </row>
    <row r="546" spans="1:601" s="285" customFormat="1" ht="50.25" customHeight="1">
      <c r="A546" s="1073"/>
      <c r="B546" s="305" t="s">
        <v>1215</v>
      </c>
      <c r="C546" s="653"/>
      <c r="D546" s="653"/>
      <c r="E546" s="656"/>
      <c r="F546" s="656"/>
      <c r="G546" s="658"/>
      <c r="H546" s="656"/>
      <c r="I546" s="309" t="s">
        <v>501</v>
      </c>
      <c r="J546" s="309" t="s">
        <v>393</v>
      </c>
      <c r="K546" s="315" t="s">
        <v>1213</v>
      </c>
      <c r="L546" s="309" t="s">
        <v>642</v>
      </c>
      <c r="M546" s="288">
        <v>7800</v>
      </c>
      <c r="N546" s="288">
        <v>7800</v>
      </c>
      <c r="O546" s="288">
        <v>9300</v>
      </c>
      <c r="P546" s="289">
        <v>0</v>
      </c>
      <c r="Q546" s="290">
        <v>0</v>
      </c>
      <c r="R546" s="290">
        <v>0</v>
      </c>
      <c r="S546" s="528">
        <v>3</v>
      </c>
      <c r="BA546" s="286"/>
      <c r="BB546" s="286"/>
      <c r="BC546" s="286"/>
      <c r="BD546" s="286"/>
      <c r="BE546" s="286"/>
      <c r="BF546" s="286"/>
      <c r="BG546" s="286"/>
      <c r="BH546" s="286"/>
      <c r="BI546" s="286"/>
      <c r="BJ546" s="286"/>
      <c r="BK546" s="286"/>
      <c r="BL546" s="286"/>
      <c r="BM546" s="286"/>
      <c r="BN546" s="286"/>
      <c r="BO546" s="286"/>
      <c r="BP546" s="286"/>
      <c r="BQ546" s="286"/>
      <c r="BR546" s="286"/>
      <c r="BS546" s="286"/>
      <c r="BT546" s="286"/>
      <c r="BU546" s="286"/>
      <c r="BV546" s="286"/>
      <c r="BW546" s="286"/>
      <c r="BX546" s="286"/>
      <c r="BY546" s="286"/>
      <c r="BZ546" s="286"/>
      <c r="CA546" s="286"/>
      <c r="CB546" s="286"/>
      <c r="CC546" s="286"/>
      <c r="CD546" s="286"/>
      <c r="CE546" s="286"/>
      <c r="CF546" s="286"/>
      <c r="CG546" s="286"/>
      <c r="CH546" s="286"/>
      <c r="CI546" s="286"/>
      <c r="CJ546" s="286"/>
      <c r="CK546" s="286"/>
      <c r="CL546" s="286"/>
      <c r="CM546" s="286"/>
      <c r="CN546" s="286"/>
      <c r="CO546" s="286"/>
      <c r="CP546" s="286"/>
      <c r="CQ546" s="286"/>
      <c r="CR546" s="286"/>
      <c r="CS546" s="286"/>
      <c r="CT546" s="286"/>
      <c r="CU546" s="286"/>
      <c r="CV546" s="286"/>
      <c r="CW546" s="286"/>
      <c r="CX546" s="286"/>
      <c r="CY546" s="286"/>
      <c r="CZ546" s="286"/>
      <c r="DA546" s="286"/>
      <c r="DB546" s="286"/>
      <c r="DC546" s="286"/>
      <c r="DD546" s="286"/>
      <c r="DE546" s="286"/>
      <c r="DF546" s="286"/>
      <c r="DG546" s="286"/>
      <c r="DH546" s="286"/>
      <c r="DI546" s="286"/>
      <c r="DJ546" s="286"/>
      <c r="DK546" s="286"/>
      <c r="DL546" s="286"/>
      <c r="DM546" s="286"/>
      <c r="DN546" s="286"/>
      <c r="DO546" s="286"/>
      <c r="DP546" s="286"/>
      <c r="DQ546" s="286"/>
      <c r="DR546" s="286"/>
      <c r="DS546" s="286"/>
      <c r="DT546" s="286"/>
      <c r="DU546" s="286"/>
      <c r="DV546" s="286"/>
      <c r="DW546" s="286"/>
      <c r="DX546" s="286"/>
      <c r="DY546" s="286"/>
      <c r="DZ546" s="286"/>
      <c r="EA546" s="286"/>
      <c r="EB546" s="286"/>
      <c r="EC546" s="286"/>
      <c r="ED546" s="286"/>
      <c r="EE546" s="286"/>
      <c r="EF546" s="286"/>
      <c r="EG546" s="286"/>
      <c r="EH546" s="286"/>
      <c r="EI546" s="286"/>
      <c r="EJ546" s="286"/>
      <c r="EK546" s="286"/>
      <c r="EL546" s="286"/>
      <c r="EM546" s="286"/>
      <c r="EN546" s="286"/>
      <c r="EO546" s="286"/>
      <c r="EP546" s="286"/>
      <c r="EQ546" s="286"/>
      <c r="ER546" s="286"/>
      <c r="ES546" s="286"/>
      <c r="ET546" s="286"/>
      <c r="EU546" s="286"/>
      <c r="EV546" s="286"/>
      <c r="EW546" s="286"/>
      <c r="EX546" s="286"/>
      <c r="EY546" s="286"/>
      <c r="EZ546" s="286"/>
      <c r="FA546" s="286"/>
      <c r="FB546" s="286"/>
      <c r="FC546" s="286"/>
      <c r="FD546" s="286"/>
      <c r="FE546" s="286"/>
      <c r="FF546" s="286"/>
      <c r="FG546" s="286"/>
      <c r="FH546" s="286"/>
      <c r="FI546" s="286"/>
      <c r="FJ546" s="286"/>
      <c r="FK546" s="286"/>
      <c r="FL546" s="286"/>
      <c r="FM546" s="286"/>
      <c r="FN546" s="286"/>
      <c r="FO546" s="286"/>
      <c r="FP546" s="286"/>
      <c r="FQ546" s="286"/>
      <c r="FR546" s="286"/>
      <c r="FS546" s="286"/>
      <c r="FT546" s="286"/>
      <c r="FU546" s="286"/>
      <c r="FV546" s="286"/>
      <c r="FW546" s="286"/>
      <c r="FX546" s="286"/>
      <c r="FY546" s="286"/>
      <c r="FZ546" s="286"/>
      <c r="GA546" s="286"/>
      <c r="GB546" s="286"/>
      <c r="GC546" s="286"/>
      <c r="GD546" s="286"/>
      <c r="GE546" s="286"/>
      <c r="GF546" s="286"/>
      <c r="GG546" s="286"/>
      <c r="GH546" s="286"/>
      <c r="GI546" s="286"/>
      <c r="GJ546" s="286"/>
      <c r="GK546" s="286"/>
      <c r="GL546" s="286"/>
      <c r="GM546" s="286"/>
      <c r="GN546" s="286"/>
      <c r="GO546" s="286"/>
      <c r="GP546" s="286"/>
      <c r="GQ546" s="286"/>
      <c r="GR546" s="286"/>
      <c r="GS546" s="286"/>
      <c r="GT546" s="286"/>
      <c r="GU546" s="286"/>
      <c r="GV546" s="286"/>
      <c r="GW546" s="286"/>
      <c r="GX546" s="286"/>
      <c r="GY546" s="286"/>
      <c r="GZ546" s="286"/>
      <c r="HA546" s="286"/>
      <c r="HB546" s="286"/>
      <c r="HC546" s="286"/>
      <c r="HD546" s="286"/>
      <c r="HE546" s="286"/>
      <c r="HF546" s="286"/>
      <c r="HG546" s="286"/>
      <c r="HH546" s="286"/>
      <c r="HI546" s="286"/>
      <c r="HJ546" s="286"/>
      <c r="HK546" s="286"/>
      <c r="HL546" s="286"/>
      <c r="HM546" s="286"/>
      <c r="HN546" s="286"/>
      <c r="HO546" s="286"/>
      <c r="HP546" s="286"/>
      <c r="HQ546" s="286"/>
      <c r="HR546" s="286"/>
      <c r="HS546" s="286"/>
      <c r="HT546" s="286"/>
      <c r="HU546" s="286"/>
      <c r="HV546" s="286"/>
      <c r="HW546" s="286"/>
      <c r="HX546" s="286"/>
      <c r="HY546" s="286"/>
      <c r="HZ546" s="286"/>
      <c r="IA546" s="286"/>
      <c r="IB546" s="286"/>
      <c r="IC546" s="286"/>
      <c r="ID546" s="286"/>
      <c r="IE546" s="286"/>
      <c r="IF546" s="286"/>
      <c r="IG546" s="286"/>
      <c r="IH546" s="286"/>
      <c r="II546" s="286"/>
      <c r="IJ546" s="286"/>
      <c r="IK546" s="286"/>
      <c r="IL546" s="286"/>
      <c r="IM546" s="286"/>
      <c r="IN546" s="286"/>
      <c r="IO546" s="286"/>
      <c r="IP546" s="286"/>
      <c r="IQ546" s="286"/>
      <c r="IR546" s="286"/>
      <c r="IS546" s="286"/>
      <c r="IT546" s="286"/>
      <c r="IU546" s="286"/>
      <c r="IV546" s="286"/>
      <c r="IW546" s="286"/>
      <c r="IX546" s="286"/>
      <c r="IY546" s="286"/>
      <c r="IZ546" s="286"/>
      <c r="JA546" s="286"/>
      <c r="JB546" s="286"/>
      <c r="JC546" s="286"/>
      <c r="JD546" s="286"/>
      <c r="JE546" s="286"/>
      <c r="JF546" s="286"/>
      <c r="JG546" s="286"/>
      <c r="JH546" s="286"/>
      <c r="JI546" s="286"/>
      <c r="JJ546" s="286"/>
      <c r="JK546" s="286"/>
      <c r="JL546" s="286"/>
      <c r="JM546" s="286"/>
      <c r="JN546" s="286"/>
      <c r="JO546" s="286"/>
      <c r="JP546" s="286"/>
      <c r="JQ546" s="286"/>
      <c r="JR546" s="286"/>
      <c r="JS546" s="286"/>
      <c r="JT546" s="286"/>
      <c r="JU546" s="286"/>
      <c r="JV546" s="286"/>
      <c r="JW546" s="286"/>
      <c r="JX546" s="286"/>
      <c r="JY546" s="286"/>
      <c r="JZ546" s="286"/>
      <c r="KA546" s="286"/>
      <c r="KB546" s="286"/>
      <c r="KC546" s="286"/>
      <c r="KD546" s="286"/>
      <c r="KE546" s="286"/>
      <c r="KF546" s="286"/>
      <c r="KG546" s="286"/>
      <c r="KH546" s="286"/>
      <c r="KI546" s="286"/>
      <c r="KJ546" s="286"/>
      <c r="KK546" s="286"/>
      <c r="KL546" s="286"/>
      <c r="KM546" s="286"/>
      <c r="KN546" s="286"/>
      <c r="KO546" s="286"/>
      <c r="KP546" s="286"/>
      <c r="KQ546" s="286"/>
      <c r="KR546" s="286"/>
      <c r="KS546" s="286"/>
      <c r="KT546" s="286"/>
      <c r="KU546" s="286"/>
      <c r="KV546" s="286"/>
      <c r="KW546" s="286"/>
      <c r="KX546" s="286"/>
      <c r="KY546" s="286"/>
      <c r="KZ546" s="286"/>
      <c r="LA546" s="286"/>
      <c r="LB546" s="286"/>
      <c r="LC546" s="286"/>
      <c r="LD546" s="286"/>
      <c r="LE546" s="286"/>
      <c r="LF546" s="286"/>
      <c r="LG546" s="286"/>
      <c r="LH546" s="286"/>
      <c r="LI546" s="286"/>
      <c r="LJ546" s="286"/>
      <c r="LK546" s="286"/>
      <c r="LL546" s="286"/>
      <c r="LM546" s="286"/>
      <c r="LN546" s="286"/>
      <c r="LO546" s="286"/>
      <c r="LP546" s="286"/>
      <c r="LQ546" s="286"/>
      <c r="LR546" s="286"/>
      <c r="LS546" s="286"/>
      <c r="LT546" s="286"/>
      <c r="LU546" s="286"/>
      <c r="LV546" s="286"/>
      <c r="LW546" s="286"/>
      <c r="LX546" s="286"/>
      <c r="LY546" s="286"/>
      <c r="LZ546" s="286"/>
      <c r="MA546" s="286"/>
      <c r="MB546" s="286"/>
      <c r="MC546" s="286"/>
      <c r="MD546" s="286"/>
      <c r="ME546" s="286"/>
      <c r="MF546" s="286"/>
      <c r="MG546" s="286"/>
      <c r="MH546" s="286"/>
      <c r="MI546" s="286"/>
      <c r="MJ546" s="286"/>
      <c r="MK546" s="286"/>
      <c r="ML546" s="286"/>
      <c r="MM546" s="286"/>
      <c r="MN546" s="286"/>
      <c r="MO546" s="286"/>
      <c r="MP546" s="286"/>
      <c r="MQ546" s="286"/>
      <c r="MR546" s="286"/>
      <c r="MS546" s="286"/>
      <c r="MT546" s="286"/>
      <c r="MU546" s="286"/>
      <c r="MV546" s="286"/>
      <c r="MW546" s="286"/>
      <c r="MX546" s="286"/>
      <c r="MY546" s="286"/>
      <c r="MZ546" s="286"/>
      <c r="NA546" s="286"/>
      <c r="NB546" s="286"/>
      <c r="NC546" s="286"/>
      <c r="ND546" s="286"/>
      <c r="NE546" s="286"/>
      <c r="NF546" s="286"/>
      <c r="NG546" s="286"/>
      <c r="NH546" s="286"/>
      <c r="NI546" s="286"/>
      <c r="NJ546" s="286"/>
      <c r="NK546" s="286"/>
      <c r="NL546" s="286"/>
      <c r="NM546" s="286"/>
      <c r="NN546" s="286"/>
      <c r="NO546" s="286"/>
      <c r="NP546" s="286"/>
      <c r="NQ546" s="286"/>
      <c r="NR546" s="286"/>
      <c r="NS546" s="286"/>
      <c r="NT546" s="286"/>
      <c r="NU546" s="286"/>
      <c r="NV546" s="286"/>
      <c r="NW546" s="286"/>
      <c r="NX546" s="286"/>
      <c r="NY546" s="286"/>
      <c r="NZ546" s="286"/>
      <c r="OA546" s="286"/>
      <c r="OB546" s="286"/>
      <c r="OC546" s="286"/>
      <c r="OD546" s="286"/>
      <c r="OE546" s="286"/>
      <c r="OF546" s="286"/>
      <c r="OG546" s="286"/>
      <c r="OH546" s="286"/>
      <c r="OI546" s="286"/>
      <c r="OJ546" s="286"/>
      <c r="OK546" s="286"/>
      <c r="OL546" s="286"/>
      <c r="OM546" s="286"/>
      <c r="ON546" s="286"/>
      <c r="OO546" s="286"/>
      <c r="OP546" s="286"/>
      <c r="OQ546" s="286"/>
      <c r="OR546" s="286"/>
      <c r="OS546" s="286"/>
      <c r="OT546" s="286"/>
      <c r="OU546" s="286"/>
      <c r="OV546" s="286"/>
      <c r="OW546" s="286"/>
      <c r="OX546" s="286"/>
      <c r="OY546" s="286"/>
      <c r="OZ546" s="286"/>
      <c r="PA546" s="286"/>
      <c r="PB546" s="286"/>
      <c r="PC546" s="286"/>
      <c r="PD546" s="286"/>
      <c r="PE546" s="286"/>
      <c r="PF546" s="286"/>
      <c r="PG546" s="286"/>
      <c r="PH546" s="286"/>
      <c r="PI546" s="286"/>
      <c r="PJ546" s="286"/>
      <c r="PK546" s="286"/>
      <c r="PL546" s="286"/>
      <c r="PM546" s="286"/>
      <c r="PN546" s="286"/>
      <c r="PO546" s="286"/>
      <c r="PP546" s="286"/>
      <c r="PQ546" s="286"/>
      <c r="PR546" s="286"/>
      <c r="PS546" s="286"/>
      <c r="PT546" s="286"/>
      <c r="PU546" s="286"/>
      <c r="PV546" s="286"/>
      <c r="PW546" s="286"/>
      <c r="PX546" s="286"/>
      <c r="PY546" s="286"/>
      <c r="PZ546" s="286"/>
      <c r="QA546" s="286"/>
      <c r="QB546" s="286"/>
      <c r="QC546" s="286"/>
      <c r="QD546" s="286"/>
      <c r="QE546" s="286"/>
      <c r="QF546" s="286"/>
      <c r="QG546" s="286"/>
      <c r="QH546" s="286"/>
      <c r="QI546" s="286"/>
      <c r="QJ546" s="286"/>
      <c r="QK546" s="286"/>
      <c r="QL546" s="286"/>
      <c r="QM546" s="286"/>
      <c r="QN546" s="286"/>
      <c r="QO546" s="286"/>
      <c r="QP546" s="286"/>
      <c r="QQ546" s="286"/>
      <c r="QR546" s="286"/>
      <c r="QS546" s="286"/>
      <c r="QT546" s="286"/>
      <c r="QU546" s="286"/>
      <c r="QV546" s="286"/>
      <c r="QW546" s="286"/>
      <c r="QX546" s="286"/>
      <c r="QY546" s="286"/>
      <c r="QZ546" s="286"/>
      <c r="RA546" s="286"/>
      <c r="RB546" s="286"/>
      <c r="RC546" s="286"/>
      <c r="RD546" s="286"/>
      <c r="RE546" s="286"/>
      <c r="RF546" s="286"/>
      <c r="RG546" s="286"/>
      <c r="RH546" s="286"/>
      <c r="RI546" s="286"/>
      <c r="RJ546" s="286"/>
      <c r="RK546" s="286"/>
      <c r="RL546" s="286"/>
      <c r="RM546" s="286"/>
      <c r="RN546" s="286"/>
      <c r="RO546" s="286"/>
      <c r="RP546" s="286"/>
      <c r="RQ546" s="286"/>
      <c r="RR546" s="286"/>
      <c r="RS546" s="286"/>
      <c r="RT546" s="286"/>
      <c r="RU546" s="286"/>
      <c r="RV546" s="286"/>
      <c r="RW546" s="286"/>
      <c r="RX546" s="286"/>
      <c r="RY546" s="286"/>
      <c r="RZ546" s="286"/>
      <c r="SA546" s="286"/>
      <c r="SB546" s="286"/>
      <c r="SC546" s="286"/>
      <c r="SD546" s="286"/>
      <c r="SE546" s="286"/>
      <c r="SF546" s="286"/>
      <c r="SG546" s="286"/>
      <c r="SH546" s="286"/>
      <c r="SI546" s="286"/>
      <c r="SJ546" s="286"/>
      <c r="SK546" s="286"/>
      <c r="SL546" s="286"/>
      <c r="SM546" s="286"/>
      <c r="SN546" s="286"/>
      <c r="SO546" s="286"/>
      <c r="SP546" s="286"/>
      <c r="SQ546" s="286"/>
      <c r="SR546" s="286"/>
      <c r="SS546" s="286"/>
      <c r="ST546" s="286"/>
      <c r="SU546" s="286"/>
      <c r="SV546" s="286"/>
      <c r="SW546" s="286"/>
      <c r="SX546" s="286"/>
      <c r="SY546" s="286"/>
      <c r="SZ546" s="286"/>
      <c r="TA546" s="286"/>
      <c r="TB546" s="286"/>
      <c r="TC546" s="286"/>
      <c r="TD546" s="286"/>
      <c r="TE546" s="286"/>
      <c r="TF546" s="286"/>
      <c r="TG546" s="286"/>
      <c r="TH546" s="286"/>
      <c r="TI546" s="286"/>
      <c r="TJ546" s="286"/>
      <c r="TK546" s="286"/>
      <c r="TL546" s="286"/>
      <c r="TM546" s="286"/>
      <c r="TN546" s="286"/>
      <c r="TO546" s="286"/>
      <c r="TP546" s="286"/>
      <c r="TQ546" s="286"/>
      <c r="TR546" s="286"/>
      <c r="TS546" s="286"/>
      <c r="TT546" s="286"/>
      <c r="TU546" s="286"/>
      <c r="TV546" s="286"/>
      <c r="TW546" s="286"/>
      <c r="TX546" s="286"/>
      <c r="TY546" s="286"/>
      <c r="TZ546" s="286"/>
      <c r="UA546" s="286"/>
      <c r="UB546" s="286"/>
      <c r="UC546" s="286"/>
      <c r="UD546" s="286"/>
      <c r="UE546" s="286"/>
      <c r="UF546" s="286"/>
      <c r="UG546" s="286"/>
      <c r="UH546" s="286"/>
      <c r="UI546" s="286"/>
      <c r="UJ546" s="286"/>
      <c r="UK546" s="286"/>
      <c r="UL546" s="286"/>
      <c r="UM546" s="286"/>
      <c r="UN546" s="286"/>
      <c r="UO546" s="286"/>
      <c r="UP546" s="286"/>
      <c r="UQ546" s="286"/>
      <c r="UR546" s="286"/>
      <c r="US546" s="286"/>
      <c r="UT546" s="286"/>
      <c r="UU546" s="286"/>
      <c r="UV546" s="286"/>
      <c r="UW546" s="286"/>
      <c r="UX546" s="286"/>
      <c r="UY546" s="286"/>
      <c r="UZ546" s="286"/>
      <c r="VA546" s="286"/>
      <c r="VB546" s="286"/>
      <c r="VC546" s="286"/>
      <c r="VD546" s="286"/>
      <c r="VE546" s="286"/>
      <c r="VF546" s="286"/>
      <c r="VG546" s="286"/>
      <c r="VH546" s="286"/>
      <c r="VI546" s="286"/>
      <c r="VJ546" s="286"/>
      <c r="VK546" s="286"/>
      <c r="VL546" s="286"/>
      <c r="VM546" s="286"/>
      <c r="VN546" s="286"/>
      <c r="VO546" s="286"/>
      <c r="VP546" s="286"/>
      <c r="VQ546" s="286"/>
      <c r="VR546" s="286"/>
      <c r="VS546" s="286"/>
      <c r="VT546" s="286"/>
      <c r="VU546" s="286"/>
      <c r="VV546" s="286"/>
      <c r="VW546" s="286"/>
      <c r="VX546" s="286"/>
      <c r="VY546" s="286"/>
      <c r="VZ546" s="286"/>
      <c r="WA546" s="286"/>
      <c r="WB546" s="286"/>
      <c r="WC546" s="286"/>
    </row>
    <row r="547" spans="1:601" s="285" customFormat="1" ht="43.5" customHeight="1">
      <c r="A547" s="1073"/>
      <c r="B547" s="754" t="s">
        <v>1216</v>
      </c>
      <c r="C547" s="650" t="s">
        <v>1217</v>
      </c>
      <c r="D547" s="671" t="s">
        <v>1179</v>
      </c>
      <c r="E547" s="647" t="s">
        <v>1218</v>
      </c>
      <c r="F547" s="647" t="s">
        <v>60</v>
      </c>
      <c r="G547" s="674">
        <v>44927</v>
      </c>
      <c r="H547" s="647" t="s">
        <v>31</v>
      </c>
      <c r="I547" s="381" t="s">
        <v>501</v>
      </c>
      <c r="J547" s="381" t="s">
        <v>393</v>
      </c>
      <c r="K547" s="386" t="s">
        <v>1219</v>
      </c>
      <c r="L547" s="381" t="s">
        <v>35</v>
      </c>
      <c r="M547" s="284">
        <f>M548+M549+M550</f>
        <v>3229100</v>
      </c>
      <c r="N547" s="284">
        <f t="shared" ref="N547:R547" si="58">N548+N549+N550</f>
        <v>3229100</v>
      </c>
      <c r="O547" s="284">
        <f t="shared" si="58"/>
        <v>3513800</v>
      </c>
      <c r="P547" s="284">
        <f t="shared" si="58"/>
        <v>0</v>
      </c>
      <c r="Q547" s="284">
        <f t="shared" si="58"/>
        <v>0</v>
      </c>
      <c r="R547" s="284">
        <f t="shared" si="58"/>
        <v>0</v>
      </c>
      <c r="S547" s="535"/>
      <c r="BA547" s="286"/>
      <c r="BB547" s="286"/>
      <c r="BC547" s="286"/>
      <c r="BD547" s="286"/>
      <c r="BE547" s="286"/>
      <c r="BF547" s="286"/>
      <c r="BG547" s="286"/>
      <c r="BH547" s="286"/>
      <c r="BI547" s="286"/>
      <c r="BJ547" s="286"/>
      <c r="BK547" s="286"/>
      <c r="BL547" s="286"/>
      <c r="BM547" s="286"/>
      <c r="BN547" s="286"/>
      <c r="BO547" s="286"/>
      <c r="BP547" s="286"/>
      <c r="BQ547" s="286"/>
      <c r="BR547" s="286"/>
      <c r="BS547" s="286"/>
      <c r="BT547" s="286"/>
      <c r="BU547" s="286"/>
      <c r="BV547" s="286"/>
      <c r="BW547" s="286"/>
      <c r="BX547" s="286"/>
      <c r="BY547" s="286"/>
      <c r="BZ547" s="286"/>
      <c r="CA547" s="286"/>
      <c r="CB547" s="286"/>
      <c r="CC547" s="286"/>
      <c r="CD547" s="286"/>
      <c r="CE547" s="286"/>
      <c r="CF547" s="286"/>
      <c r="CG547" s="286"/>
      <c r="CH547" s="286"/>
      <c r="CI547" s="286"/>
      <c r="CJ547" s="286"/>
      <c r="CK547" s="286"/>
      <c r="CL547" s="286"/>
      <c r="CM547" s="286"/>
      <c r="CN547" s="286"/>
      <c r="CO547" s="286"/>
      <c r="CP547" s="286"/>
      <c r="CQ547" s="286"/>
      <c r="CR547" s="286"/>
      <c r="CS547" s="286"/>
      <c r="CT547" s="286"/>
      <c r="CU547" s="286"/>
      <c r="CV547" s="286"/>
      <c r="CW547" s="286"/>
      <c r="CX547" s="286"/>
      <c r="CY547" s="286"/>
      <c r="CZ547" s="286"/>
      <c r="DA547" s="286"/>
      <c r="DB547" s="286"/>
      <c r="DC547" s="286"/>
      <c r="DD547" s="286"/>
      <c r="DE547" s="286"/>
      <c r="DF547" s="286"/>
      <c r="DG547" s="286"/>
      <c r="DH547" s="286"/>
      <c r="DI547" s="286"/>
      <c r="DJ547" s="286"/>
      <c r="DK547" s="286"/>
      <c r="DL547" s="286"/>
      <c r="DM547" s="286"/>
      <c r="DN547" s="286"/>
      <c r="DO547" s="286"/>
      <c r="DP547" s="286"/>
      <c r="DQ547" s="286"/>
      <c r="DR547" s="286"/>
      <c r="DS547" s="286"/>
      <c r="DT547" s="286"/>
      <c r="DU547" s="286"/>
      <c r="DV547" s="286"/>
      <c r="DW547" s="286"/>
      <c r="DX547" s="286"/>
      <c r="DY547" s="286"/>
      <c r="DZ547" s="286"/>
      <c r="EA547" s="286"/>
      <c r="EB547" s="286"/>
      <c r="EC547" s="286"/>
      <c r="ED547" s="286"/>
      <c r="EE547" s="286"/>
      <c r="EF547" s="286"/>
      <c r="EG547" s="286"/>
      <c r="EH547" s="286"/>
      <c r="EI547" s="286"/>
      <c r="EJ547" s="286"/>
      <c r="EK547" s="286"/>
      <c r="EL547" s="286"/>
      <c r="EM547" s="286"/>
      <c r="EN547" s="286"/>
      <c r="EO547" s="286"/>
      <c r="EP547" s="286"/>
      <c r="EQ547" s="286"/>
      <c r="ER547" s="286"/>
      <c r="ES547" s="286"/>
      <c r="ET547" s="286"/>
      <c r="EU547" s="286"/>
      <c r="EV547" s="286"/>
      <c r="EW547" s="286"/>
      <c r="EX547" s="286"/>
      <c r="EY547" s="286"/>
      <c r="EZ547" s="286"/>
      <c r="FA547" s="286"/>
      <c r="FB547" s="286"/>
      <c r="FC547" s="286"/>
      <c r="FD547" s="286"/>
      <c r="FE547" s="286"/>
      <c r="FF547" s="286"/>
      <c r="FG547" s="286"/>
      <c r="FH547" s="286"/>
      <c r="FI547" s="286"/>
      <c r="FJ547" s="286"/>
      <c r="FK547" s="286"/>
      <c r="FL547" s="286"/>
      <c r="FM547" s="286"/>
      <c r="FN547" s="286"/>
      <c r="FO547" s="286"/>
      <c r="FP547" s="286"/>
      <c r="FQ547" s="286"/>
      <c r="FR547" s="286"/>
      <c r="FS547" s="286"/>
      <c r="FT547" s="286"/>
      <c r="FU547" s="286"/>
      <c r="FV547" s="286"/>
      <c r="FW547" s="286"/>
      <c r="FX547" s="286"/>
      <c r="FY547" s="286"/>
      <c r="FZ547" s="286"/>
      <c r="GA547" s="286"/>
      <c r="GB547" s="286"/>
      <c r="GC547" s="286"/>
      <c r="GD547" s="286"/>
      <c r="GE547" s="286"/>
      <c r="GF547" s="286"/>
      <c r="GG547" s="286"/>
      <c r="GH547" s="286"/>
      <c r="GI547" s="286"/>
      <c r="GJ547" s="286"/>
      <c r="GK547" s="286"/>
      <c r="GL547" s="286"/>
      <c r="GM547" s="286"/>
      <c r="GN547" s="286"/>
      <c r="GO547" s="286"/>
      <c r="GP547" s="286"/>
      <c r="GQ547" s="286"/>
      <c r="GR547" s="286"/>
      <c r="GS547" s="286"/>
      <c r="GT547" s="286"/>
      <c r="GU547" s="286"/>
      <c r="GV547" s="286"/>
      <c r="GW547" s="286"/>
      <c r="GX547" s="286"/>
      <c r="GY547" s="286"/>
      <c r="GZ547" s="286"/>
      <c r="HA547" s="286"/>
      <c r="HB547" s="286"/>
      <c r="HC547" s="286"/>
      <c r="HD547" s="286"/>
      <c r="HE547" s="286"/>
      <c r="HF547" s="286"/>
      <c r="HG547" s="286"/>
      <c r="HH547" s="286"/>
      <c r="HI547" s="286"/>
      <c r="HJ547" s="286"/>
      <c r="HK547" s="286"/>
      <c r="HL547" s="286"/>
      <c r="HM547" s="286"/>
      <c r="HN547" s="286"/>
      <c r="HO547" s="286"/>
      <c r="HP547" s="286"/>
      <c r="HQ547" s="286"/>
      <c r="HR547" s="286"/>
      <c r="HS547" s="286"/>
      <c r="HT547" s="286"/>
      <c r="HU547" s="286"/>
      <c r="HV547" s="286"/>
      <c r="HW547" s="286"/>
      <c r="HX547" s="286"/>
      <c r="HY547" s="286"/>
      <c r="HZ547" s="286"/>
      <c r="IA547" s="286"/>
      <c r="IB547" s="286"/>
      <c r="IC547" s="286"/>
      <c r="ID547" s="286"/>
      <c r="IE547" s="286"/>
      <c r="IF547" s="286"/>
      <c r="IG547" s="286"/>
      <c r="IH547" s="286"/>
      <c r="II547" s="286"/>
      <c r="IJ547" s="286"/>
      <c r="IK547" s="286"/>
      <c r="IL547" s="286"/>
      <c r="IM547" s="286"/>
      <c r="IN547" s="286"/>
      <c r="IO547" s="286"/>
      <c r="IP547" s="286"/>
      <c r="IQ547" s="286"/>
      <c r="IR547" s="286"/>
      <c r="IS547" s="286"/>
      <c r="IT547" s="286"/>
      <c r="IU547" s="286"/>
      <c r="IV547" s="286"/>
      <c r="IW547" s="286"/>
      <c r="IX547" s="286"/>
      <c r="IY547" s="286"/>
      <c r="IZ547" s="286"/>
      <c r="JA547" s="286"/>
      <c r="JB547" s="286"/>
      <c r="JC547" s="286"/>
      <c r="JD547" s="286"/>
      <c r="JE547" s="286"/>
      <c r="JF547" s="286"/>
      <c r="JG547" s="286"/>
      <c r="JH547" s="286"/>
      <c r="JI547" s="286"/>
      <c r="JJ547" s="286"/>
      <c r="JK547" s="286"/>
      <c r="JL547" s="286"/>
      <c r="JM547" s="286"/>
      <c r="JN547" s="286"/>
      <c r="JO547" s="286"/>
      <c r="JP547" s="286"/>
      <c r="JQ547" s="286"/>
      <c r="JR547" s="286"/>
      <c r="JS547" s="286"/>
      <c r="JT547" s="286"/>
      <c r="JU547" s="286"/>
      <c r="JV547" s="286"/>
      <c r="JW547" s="286"/>
      <c r="JX547" s="286"/>
      <c r="JY547" s="286"/>
      <c r="JZ547" s="286"/>
      <c r="KA547" s="286"/>
      <c r="KB547" s="286"/>
      <c r="KC547" s="286"/>
      <c r="KD547" s="286"/>
      <c r="KE547" s="286"/>
      <c r="KF547" s="286"/>
      <c r="KG547" s="286"/>
      <c r="KH547" s="286"/>
      <c r="KI547" s="286"/>
      <c r="KJ547" s="286"/>
      <c r="KK547" s="286"/>
      <c r="KL547" s="286"/>
      <c r="KM547" s="286"/>
      <c r="KN547" s="286"/>
      <c r="KO547" s="286"/>
      <c r="KP547" s="286"/>
      <c r="KQ547" s="286"/>
      <c r="KR547" s="286"/>
      <c r="KS547" s="286"/>
      <c r="KT547" s="286"/>
      <c r="KU547" s="286"/>
      <c r="KV547" s="286"/>
      <c r="KW547" s="286"/>
      <c r="KX547" s="286"/>
      <c r="KY547" s="286"/>
      <c r="KZ547" s="286"/>
      <c r="LA547" s="286"/>
      <c r="LB547" s="286"/>
      <c r="LC547" s="286"/>
      <c r="LD547" s="286"/>
      <c r="LE547" s="286"/>
      <c r="LF547" s="286"/>
      <c r="LG547" s="286"/>
      <c r="LH547" s="286"/>
      <c r="LI547" s="286"/>
      <c r="LJ547" s="286"/>
      <c r="LK547" s="286"/>
      <c r="LL547" s="286"/>
      <c r="LM547" s="286"/>
      <c r="LN547" s="286"/>
      <c r="LO547" s="286"/>
      <c r="LP547" s="286"/>
      <c r="LQ547" s="286"/>
      <c r="LR547" s="286"/>
      <c r="LS547" s="286"/>
      <c r="LT547" s="286"/>
      <c r="LU547" s="286"/>
      <c r="LV547" s="286"/>
      <c r="LW547" s="286"/>
      <c r="LX547" s="286"/>
      <c r="LY547" s="286"/>
      <c r="LZ547" s="286"/>
      <c r="MA547" s="286"/>
      <c r="MB547" s="286"/>
      <c r="MC547" s="286"/>
      <c r="MD547" s="286"/>
      <c r="ME547" s="286"/>
      <c r="MF547" s="286"/>
      <c r="MG547" s="286"/>
      <c r="MH547" s="286"/>
      <c r="MI547" s="286"/>
      <c r="MJ547" s="286"/>
      <c r="MK547" s="286"/>
      <c r="ML547" s="286"/>
      <c r="MM547" s="286"/>
      <c r="MN547" s="286"/>
      <c r="MO547" s="286"/>
      <c r="MP547" s="286"/>
      <c r="MQ547" s="286"/>
      <c r="MR547" s="286"/>
      <c r="MS547" s="286"/>
      <c r="MT547" s="286"/>
      <c r="MU547" s="286"/>
      <c r="MV547" s="286"/>
      <c r="MW547" s="286"/>
      <c r="MX547" s="286"/>
      <c r="MY547" s="286"/>
      <c r="MZ547" s="286"/>
      <c r="NA547" s="286"/>
      <c r="NB547" s="286"/>
      <c r="NC547" s="286"/>
      <c r="ND547" s="286"/>
      <c r="NE547" s="286"/>
      <c r="NF547" s="286"/>
      <c r="NG547" s="286"/>
      <c r="NH547" s="286"/>
      <c r="NI547" s="286"/>
      <c r="NJ547" s="286"/>
      <c r="NK547" s="286"/>
      <c r="NL547" s="286"/>
      <c r="NM547" s="286"/>
      <c r="NN547" s="286"/>
      <c r="NO547" s="286"/>
      <c r="NP547" s="286"/>
      <c r="NQ547" s="286"/>
      <c r="NR547" s="286"/>
      <c r="NS547" s="286"/>
      <c r="NT547" s="286"/>
      <c r="NU547" s="286"/>
      <c r="NV547" s="286"/>
      <c r="NW547" s="286"/>
      <c r="NX547" s="286"/>
      <c r="NY547" s="286"/>
      <c r="NZ547" s="286"/>
      <c r="OA547" s="286"/>
      <c r="OB547" s="286"/>
      <c r="OC547" s="286"/>
      <c r="OD547" s="286"/>
      <c r="OE547" s="286"/>
      <c r="OF547" s="286"/>
      <c r="OG547" s="286"/>
      <c r="OH547" s="286"/>
      <c r="OI547" s="286"/>
      <c r="OJ547" s="286"/>
      <c r="OK547" s="286"/>
      <c r="OL547" s="286"/>
      <c r="OM547" s="286"/>
      <c r="ON547" s="286"/>
      <c r="OO547" s="286"/>
      <c r="OP547" s="286"/>
      <c r="OQ547" s="286"/>
      <c r="OR547" s="286"/>
      <c r="OS547" s="286"/>
      <c r="OT547" s="286"/>
      <c r="OU547" s="286"/>
      <c r="OV547" s="286"/>
      <c r="OW547" s="286"/>
      <c r="OX547" s="286"/>
      <c r="OY547" s="286"/>
      <c r="OZ547" s="286"/>
      <c r="PA547" s="286"/>
      <c r="PB547" s="286"/>
      <c r="PC547" s="286"/>
      <c r="PD547" s="286"/>
      <c r="PE547" s="286"/>
      <c r="PF547" s="286"/>
      <c r="PG547" s="286"/>
      <c r="PH547" s="286"/>
      <c r="PI547" s="286"/>
      <c r="PJ547" s="286"/>
      <c r="PK547" s="286"/>
      <c r="PL547" s="286"/>
      <c r="PM547" s="286"/>
      <c r="PN547" s="286"/>
      <c r="PO547" s="286"/>
      <c r="PP547" s="286"/>
      <c r="PQ547" s="286"/>
      <c r="PR547" s="286"/>
      <c r="PS547" s="286"/>
      <c r="PT547" s="286"/>
      <c r="PU547" s="286"/>
      <c r="PV547" s="286"/>
      <c r="PW547" s="286"/>
      <c r="PX547" s="286"/>
      <c r="PY547" s="286"/>
      <c r="PZ547" s="286"/>
      <c r="QA547" s="286"/>
      <c r="QB547" s="286"/>
      <c r="QC547" s="286"/>
      <c r="QD547" s="286"/>
      <c r="QE547" s="286"/>
      <c r="QF547" s="286"/>
      <c r="QG547" s="286"/>
      <c r="QH547" s="286"/>
      <c r="QI547" s="286"/>
      <c r="QJ547" s="286"/>
      <c r="QK547" s="286"/>
      <c r="QL547" s="286"/>
      <c r="QM547" s="286"/>
      <c r="QN547" s="286"/>
      <c r="QO547" s="286"/>
      <c r="QP547" s="286"/>
      <c r="QQ547" s="286"/>
      <c r="QR547" s="286"/>
      <c r="QS547" s="286"/>
      <c r="QT547" s="286"/>
      <c r="QU547" s="286"/>
      <c r="QV547" s="286"/>
      <c r="QW547" s="286"/>
      <c r="QX547" s="286"/>
      <c r="QY547" s="286"/>
      <c r="QZ547" s="286"/>
      <c r="RA547" s="286"/>
      <c r="RB547" s="286"/>
      <c r="RC547" s="286"/>
      <c r="RD547" s="286"/>
      <c r="RE547" s="286"/>
      <c r="RF547" s="286"/>
      <c r="RG547" s="286"/>
      <c r="RH547" s="286"/>
      <c r="RI547" s="286"/>
      <c r="RJ547" s="286"/>
      <c r="RK547" s="286"/>
      <c r="RL547" s="286"/>
      <c r="RM547" s="286"/>
      <c r="RN547" s="286"/>
      <c r="RO547" s="286"/>
      <c r="RP547" s="286"/>
      <c r="RQ547" s="286"/>
      <c r="RR547" s="286"/>
      <c r="RS547" s="286"/>
      <c r="RT547" s="286"/>
      <c r="RU547" s="286"/>
      <c r="RV547" s="286"/>
      <c r="RW547" s="286"/>
      <c r="RX547" s="286"/>
      <c r="RY547" s="286"/>
      <c r="RZ547" s="286"/>
      <c r="SA547" s="286"/>
      <c r="SB547" s="286"/>
      <c r="SC547" s="286"/>
      <c r="SD547" s="286"/>
      <c r="SE547" s="286"/>
      <c r="SF547" s="286"/>
      <c r="SG547" s="286"/>
      <c r="SH547" s="286"/>
      <c r="SI547" s="286"/>
      <c r="SJ547" s="286"/>
      <c r="SK547" s="286"/>
      <c r="SL547" s="286"/>
      <c r="SM547" s="286"/>
      <c r="SN547" s="286"/>
      <c r="SO547" s="286"/>
      <c r="SP547" s="286"/>
      <c r="SQ547" s="286"/>
      <c r="SR547" s="286"/>
      <c r="SS547" s="286"/>
      <c r="ST547" s="286"/>
      <c r="SU547" s="286"/>
      <c r="SV547" s="286"/>
      <c r="SW547" s="286"/>
      <c r="SX547" s="286"/>
      <c r="SY547" s="286"/>
      <c r="SZ547" s="286"/>
      <c r="TA547" s="286"/>
      <c r="TB547" s="286"/>
      <c r="TC547" s="286"/>
      <c r="TD547" s="286"/>
      <c r="TE547" s="286"/>
      <c r="TF547" s="286"/>
      <c r="TG547" s="286"/>
      <c r="TH547" s="286"/>
      <c r="TI547" s="286"/>
      <c r="TJ547" s="286"/>
      <c r="TK547" s="286"/>
      <c r="TL547" s="286"/>
      <c r="TM547" s="286"/>
      <c r="TN547" s="286"/>
      <c r="TO547" s="286"/>
      <c r="TP547" s="286"/>
      <c r="TQ547" s="286"/>
      <c r="TR547" s="286"/>
      <c r="TS547" s="286"/>
      <c r="TT547" s="286"/>
      <c r="TU547" s="286"/>
      <c r="TV547" s="286"/>
      <c r="TW547" s="286"/>
      <c r="TX547" s="286"/>
      <c r="TY547" s="286"/>
      <c r="TZ547" s="286"/>
      <c r="UA547" s="286"/>
      <c r="UB547" s="286"/>
      <c r="UC547" s="286"/>
      <c r="UD547" s="286"/>
      <c r="UE547" s="286"/>
      <c r="UF547" s="286"/>
      <c r="UG547" s="286"/>
      <c r="UH547" s="286"/>
      <c r="UI547" s="286"/>
      <c r="UJ547" s="286"/>
      <c r="UK547" s="286"/>
      <c r="UL547" s="286"/>
      <c r="UM547" s="286"/>
      <c r="UN547" s="286"/>
      <c r="UO547" s="286"/>
      <c r="UP547" s="286"/>
      <c r="UQ547" s="286"/>
      <c r="UR547" s="286"/>
      <c r="US547" s="286"/>
      <c r="UT547" s="286"/>
      <c r="UU547" s="286"/>
      <c r="UV547" s="286"/>
      <c r="UW547" s="286"/>
      <c r="UX547" s="286"/>
      <c r="UY547" s="286"/>
      <c r="UZ547" s="286"/>
      <c r="VA547" s="286"/>
      <c r="VB547" s="286"/>
      <c r="VC547" s="286"/>
      <c r="VD547" s="286"/>
      <c r="VE547" s="286"/>
      <c r="VF547" s="286"/>
      <c r="VG547" s="286"/>
      <c r="VH547" s="286"/>
      <c r="VI547" s="286"/>
      <c r="VJ547" s="286"/>
      <c r="VK547" s="286"/>
      <c r="VL547" s="286"/>
      <c r="VM547" s="286"/>
      <c r="VN547" s="286"/>
      <c r="VO547" s="286"/>
      <c r="VP547" s="286"/>
      <c r="VQ547" s="286"/>
      <c r="VR547" s="286"/>
      <c r="VS547" s="286"/>
      <c r="VT547" s="286"/>
      <c r="VU547" s="286"/>
      <c r="VV547" s="286"/>
      <c r="VW547" s="286"/>
      <c r="VX547" s="286"/>
      <c r="VY547" s="286"/>
      <c r="VZ547" s="286"/>
      <c r="WA547" s="286"/>
      <c r="WB547" s="286"/>
      <c r="WC547" s="286"/>
    </row>
    <row r="548" spans="1:601" s="285" customFormat="1" ht="29.25" customHeight="1">
      <c r="A548" s="1073"/>
      <c r="B548" s="755"/>
      <c r="C548" s="669"/>
      <c r="D548" s="671"/>
      <c r="E548" s="647"/>
      <c r="F548" s="647"/>
      <c r="G548" s="674"/>
      <c r="H548" s="647"/>
      <c r="I548" s="309" t="s">
        <v>501</v>
      </c>
      <c r="J548" s="309" t="s">
        <v>393</v>
      </c>
      <c r="K548" s="309" t="s">
        <v>1219</v>
      </c>
      <c r="L548" s="309" t="s">
        <v>642</v>
      </c>
      <c r="M548" s="288">
        <v>3132900</v>
      </c>
      <c r="N548" s="288">
        <v>3132900</v>
      </c>
      <c r="O548" s="288">
        <v>3409000</v>
      </c>
      <c r="P548" s="289">
        <v>0</v>
      </c>
      <c r="Q548" s="290">
        <v>0</v>
      </c>
      <c r="R548" s="290">
        <v>0</v>
      </c>
      <c r="S548" s="528">
        <v>3</v>
      </c>
      <c r="BA548" s="286"/>
      <c r="BB548" s="286"/>
      <c r="BC548" s="286"/>
      <c r="BD548" s="286"/>
      <c r="BE548" s="286"/>
      <c r="BF548" s="286"/>
      <c r="BG548" s="286"/>
      <c r="BH548" s="286"/>
      <c r="BI548" s="286"/>
      <c r="BJ548" s="286"/>
      <c r="BK548" s="286"/>
      <c r="BL548" s="286"/>
      <c r="BM548" s="286"/>
      <c r="BN548" s="286"/>
      <c r="BO548" s="286"/>
      <c r="BP548" s="286"/>
      <c r="BQ548" s="286"/>
      <c r="BR548" s="286"/>
      <c r="BS548" s="286"/>
      <c r="BT548" s="286"/>
      <c r="BU548" s="286"/>
      <c r="BV548" s="286"/>
      <c r="BW548" s="286"/>
      <c r="BX548" s="286"/>
      <c r="BY548" s="286"/>
      <c r="BZ548" s="286"/>
      <c r="CA548" s="286"/>
      <c r="CB548" s="286"/>
      <c r="CC548" s="286"/>
      <c r="CD548" s="286"/>
      <c r="CE548" s="286"/>
      <c r="CF548" s="286"/>
      <c r="CG548" s="286"/>
      <c r="CH548" s="286"/>
      <c r="CI548" s="286"/>
      <c r="CJ548" s="286"/>
      <c r="CK548" s="286"/>
      <c r="CL548" s="286"/>
      <c r="CM548" s="286"/>
      <c r="CN548" s="286"/>
      <c r="CO548" s="286"/>
      <c r="CP548" s="286"/>
      <c r="CQ548" s="286"/>
      <c r="CR548" s="286"/>
      <c r="CS548" s="286"/>
      <c r="CT548" s="286"/>
      <c r="CU548" s="286"/>
      <c r="CV548" s="286"/>
      <c r="CW548" s="286"/>
      <c r="CX548" s="286"/>
      <c r="CY548" s="286"/>
      <c r="CZ548" s="286"/>
      <c r="DA548" s="286"/>
      <c r="DB548" s="286"/>
      <c r="DC548" s="286"/>
      <c r="DD548" s="286"/>
      <c r="DE548" s="286"/>
      <c r="DF548" s="286"/>
      <c r="DG548" s="286"/>
      <c r="DH548" s="286"/>
      <c r="DI548" s="286"/>
      <c r="DJ548" s="286"/>
      <c r="DK548" s="286"/>
      <c r="DL548" s="286"/>
      <c r="DM548" s="286"/>
      <c r="DN548" s="286"/>
      <c r="DO548" s="286"/>
      <c r="DP548" s="286"/>
      <c r="DQ548" s="286"/>
      <c r="DR548" s="286"/>
      <c r="DS548" s="286"/>
      <c r="DT548" s="286"/>
      <c r="DU548" s="286"/>
      <c r="DV548" s="286"/>
      <c r="DW548" s="286"/>
      <c r="DX548" s="286"/>
      <c r="DY548" s="286"/>
      <c r="DZ548" s="286"/>
      <c r="EA548" s="286"/>
      <c r="EB548" s="286"/>
      <c r="EC548" s="286"/>
      <c r="ED548" s="286"/>
      <c r="EE548" s="286"/>
      <c r="EF548" s="286"/>
      <c r="EG548" s="286"/>
      <c r="EH548" s="286"/>
      <c r="EI548" s="286"/>
      <c r="EJ548" s="286"/>
      <c r="EK548" s="286"/>
      <c r="EL548" s="286"/>
      <c r="EM548" s="286"/>
      <c r="EN548" s="286"/>
      <c r="EO548" s="286"/>
      <c r="EP548" s="286"/>
      <c r="EQ548" s="286"/>
      <c r="ER548" s="286"/>
      <c r="ES548" s="286"/>
      <c r="ET548" s="286"/>
      <c r="EU548" s="286"/>
      <c r="EV548" s="286"/>
      <c r="EW548" s="286"/>
      <c r="EX548" s="286"/>
      <c r="EY548" s="286"/>
      <c r="EZ548" s="286"/>
      <c r="FA548" s="286"/>
      <c r="FB548" s="286"/>
      <c r="FC548" s="286"/>
      <c r="FD548" s="286"/>
      <c r="FE548" s="286"/>
      <c r="FF548" s="286"/>
      <c r="FG548" s="286"/>
      <c r="FH548" s="286"/>
      <c r="FI548" s="286"/>
      <c r="FJ548" s="286"/>
      <c r="FK548" s="286"/>
      <c r="FL548" s="286"/>
      <c r="FM548" s="286"/>
      <c r="FN548" s="286"/>
      <c r="FO548" s="286"/>
      <c r="FP548" s="286"/>
      <c r="FQ548" s="286"/>
      <c r="FR548" s="286"/>
      <c r="FS548" s="286"/>
      <c r="FT548" s="286"/>
      <c r="FU548" s="286"/>
      <c r="FV548" s="286"/>
      <c r="FW548" s="286"/>
      <c r="FX548" s="286"/>
      <c r="FY548" s="286"/>
      <c r="FZ548" s="286"/>
      <c r="GA548" s="286"/>
      <c r="GB548" s="286"/>
      <c r="GC548" s="286"/>
      <c r="GD548" s="286"/>
      <c r="GE548" s="286"/>
      <c r="GF548" s="286"/>
      <c r="GG548" s="286"/>
      <c r="GH548" s="286"/>
      <c r="GI548" s="286"/>
      <c r="GJ548" s="286"/>
      <c r="GK548" s="286"/>
      <c r="GL548" s="286"/>
      <c r="GM548" s="286"/>
      <c r="GN548" s="286"/>
      <c r="GO548" s="286"/>
      <c r="GP548" s="286"/>
      <c r="GQ548" s="286"/>
      <c r="GR548" s="286"/>
      <c r="GS548" s="286"/>
      <c r="GT548" s="286"/>
      <c r="GU548" s="286"/>
      <c r="GV548" s="286"/>
      <c r="GW548" s="286"/>
      <c r="GX548" s="286"/>
      <c r="GY548" s="286"/>
      <c r="GZ548" s="286"/>
      <c r="HA548" s="286"/>
      <c r="HB548" s="286"/>
      <c r="HC548" s="286"/>
      <c r="HD548" s="286"/>
      <c r="HE548" s="286"/>
      <c r="HF548" s="286"/>
      <c r="HG548" s="286"/>
      <c r="HH548" s="286"/>
      <c r="HI548" s="286"/>
      <c r="HJ548" s="286"/>
      <c r="HK548" s="286"/>
      <c r="HL548" s="286"/>
      <c r="HM548" s="286"/>
      <c r="HN548" s="286"/>
      <c r="HO548" s="286"/>
      <c r="HP548" s="286"/>
      <c r="HQ548" s="286"/>
      <c r="HR548" s="286"/>
      <c r="HS548" s="286"/>
      <c r="HT548" s="286"/>
      <c r="HU548" s="286"/>
      <c r="HV548" s="286"/>
      <c r="HW548" s="286"/>
      <c r="HX548" s="286"/>
      <c r="HY548" s="286"/>
      <c r="HZ548" s="286"/>
      <c r="IA548" s="286"/>
      <c r="IB548" s="286"/>
      <c r="IC548" s="286"/>
      <c r="ID548" s="286"/>
      <c r="IE548" s="286"/>
      <c r="IF548" s="286"/>
      <c r="IG548" s="286"/>
      <c r="IH548" s="286"/>
      <c r="II548" s="286"/>
      <c r="IJ548" s="286"/>
      <c r="IK548" s="286"/>
      <c r="IL548" s="286"/>
      <c r="IM548" s="286"/>
      <c r="IN548" s="286"/>
      <c r="IO548" s="286"/>
      <c r="IP548" s="286"/>
      <c r="IQ548" s="286"/>
      <c r="IR548" s="286"/>
      <c r="IS548" s="286"/>
      <c r="IT548" s="286"/>
      <c r="IU548" s="286"/>
      <c r="IV548" s="286"/>
      <c r="IW548" s="286"/>
      <c r="IX548" s="286"/>
      <c r="IY548" s="286"/>
      <c r="IZ548" s="286"/>
      <c r="JA548" s="286"/>
      <c r="JB548" s="286"/>
      <c r="JC548" s="286"/>
      <c r="JD548" s="286"/>
      <c r="JE548" s="286"/>
      <c r="JF548" s="286"/>
      <c r="JG548" s="286"/>
      <c r="JH548" s="286"/>
      <c r="JI548" s="286"/>
      <c r="JJ548" s="286"/>
      <c r="JK548" s="286"/>
      <c r="JL548" s="286"/>
      <c r="JM548" s="286"/>
      <c r="JN548" s="286"/>
      <c r="JO548" s="286"/>
      <c r="JP548" s="286"/>
      <c r="JQ548" s="286"/>
      <c r="JR548" s="286"/>
      <c r="JS548" s="286"/>
      <c r="JT548" s="286"/>
      <c r="JU548" s="286"/>
      <c r="JV548" s="286"/>
      <c r="JW548" s="286"/>
      <c r="JX548" s="286"/>
      <c r="JY548" s="286"/>
      <c r="JZ548" s="286"/>
      <c r="KA548" s="286"/>
      <c r="KB548" s="286"/>
      <c r="KC548" s="286"/>
      <c r="KD548" s="286"/>
      <c r="KE548" s="286"/>
      <c r="KF548" s="286"/>
      <c r="KG548" s="286"/>
      <c r="KH548" s="286"/>
      <c r="KI548" s="286"/>
      <c r="KJ548" s="286"/>
      <c r="KK548" s="286"/>
      <c r="KL548" s="286"/>
      <c r="KM548" s="286"/>
      <c r="KN548" s="286"/>
      <c r="KO548" s="286"/>
      <c r="KP548" s="286"/>
      <c r="KQ548" s="286"/>
      <c r="KR548" s="286"/>
      <c r="KS548" s="286"/>
      <c r="KT548" s="286"/>
      <c r="KU548" s="286"/>
      <c r="KV548" s="286"/>
      <c r="KW548" s="286"/>
      <c r="KX548" s="286"/>
      <c r="KY548" s="286"/>
      <c r="KZ548" s="286"/>
      <c r="LA548" s="286"/>
      <c r="LB548" s="286"/>
      <c r="LC548" s="286"/>
      <c r="LD548" s="286"/>
      <c r="LE548" s="286"/>
      <c r="LF548" s="286"/>
      <c r="LG548" s="286"/>
      <c r="LH548" s="286"/>
      <c r="LI548" s="286"/>
      <c r="LJ548" s="286"/>
      <c r="LK548" s="286"/>
      <c r="LL548" s="286"/>
      <c r="LM548" s="286"/>
      <c r="LN548" s="286"/>
      <c r="LO548" s="286"/>
      <c r="LP548" s="286"/>
      <c r="LQ548" s="286"/>
      <c r="LR548" s="286"/>
      <c r="LS548" s="286"/>
      <c r="LT548" s="286"/>
      <c r="LU548" s="286"/>
      <c r="LV548" s="286"/>
      <c r="LW548" s="286"/>
      <c r="LX548" s="286"/>
      <c r="LY548" s="286"/>
      <c r="LZ548" s="286"/>
      <c r="MA548" s="286"/>
      <c r="MB548" s="286"/>
      <c r="MC548" s="286"/>
      <c r="MD548" s="286"/>
      <c r="ME548" s="286"/>
      <c r="MF548" s="286"/>
      <c r="MG548" s="286"/>
      <c r="MH548" s="286"/>
      <c r="MI548" s="286"/>
      <c r="MJ548" s="286"/>
      <c r="MK548" s="286"/>
      <c r="ML548" s="286"/>
      <c r="MM548" s="286"/>
      <c r="MN548" s="286"/>
      <c r="MO548" s="286"/>
      <c r="MP548" s="286"/>
      <c r="MQ548" s="286"/>
      <c r="MR548" s="286"/>
      <c r="MS548" s="286"/>
      <c r="MT548" s="286"/>
      <c r="MU548" s="286"/>
      <c r="MV548" s="286"/>
      <c r="MW548" s="286"/>
      <c r="MX548" s="286"/>
      <c r="MY548" s="286"/>
      <c r="MZ548" s="286"/>
      <c r="NA548" s="286"/>
      <c r="NB548" s="286"/>
      <c r="NC548" s="286"/>
      <c r="ND548" s="286"/>
      <c r="NE548" s="286"/>
      <c r="NF548" s="286"/>
      <c r="NG548" s="286"/>
      <c r="NH548" s="286"/>
      <c r="NI548" s="286"/>
      <c r="NJ548" s="286"/>
      <c r="NK548" s="286"/>
      <c r="NL548" s="286"/>
      <c r="NM548" s="286"/>
      <c r="NN548" s="286"/>
      <c r="NO548" s="286"/>
      <c r="NP548" s="286"/>
      <c r="NQ548" s="286"/>
      <c r="NR548" s="286"/>
      <c r="NS548" s="286"/>
      <c r="NT548" s="286"/>
      <c r="NU548" s="286"/>
      <c r="NV548" s="286"/>
      <c r="NW548" s="286"/>
      <c r="NX548" s="286"/>
      <c r="NY548" s="286"/>
      <c r="NZ548" s="286"/>
      <c r="OA548" s="286"/>
      <c r="OB548" s="286"/>
      <c r="OC548" s="286"/>
      <c r="OD548" s="286"/>
      <c r="OE548" s="286"/>
      <c r="OF548" s="286"/>
      <c r="OG548" s="286"/>
      <c r="OH548" s="286"/>
      <c r="OI548" s="286"/>
      <c r="OJ548" s="286"/>
      <c r="OK548" s="286"/>
      <c r="OL548" s="286"/>
      <c r="OM548" s="286"/>
      <c r="ON548" s="286"/>
      <c r="OO548" s="286"/>
      <c r="OP548" s="286"/>
      <c r="OQ548" s="286"/>
      <c r="OR548" s="286"/>
      <c r="OS548" s="286"/>
      <c r="OT548" s="286"/>
      <c r="OU548" s="286"/>
      <c r="OV548" s="286"/>
      <c r="OW548" s="286"/>
      <c r="OX548" s="286"/>
      <c r="OY548" s="286"/>
      <c r="OZ548" s="286"/>
      <c r="PA548" s="286"/>
      <c r="PB548" s="286"/>
      <c r="PC548" s="286"/>
      <c r="PD548" s="286"/>
      <c r="PE548" s="286"/>
      <c r="PF548" s="286"/>
      <c r="PG548" s="286"/>
      <c r="PH548" s="286"/>
      <c r="PI548" s="286"/>
      <c r="PJ548" s="286"/>
      <c r="PK548" s="286"/>
      <c r="PL548" s="286"/>
      <c r="PM548" s="286"/>
      <c r="PN548" s="286"/>
      <c r="PO548" s="286"/>
      <c r="PP548" s="286"/>
      <c r="PQ548" s="286"/>
      <c r="PR548" s="286"/>
      <c r="PS548" s="286"/>
      <c r="PT548" s="286"/>
      <c r="PU548" s="286"/>
      <c r="PV548" s="286"/>
      <c r="PW548" s="286"/>
      <c r="PX548" s="286"/>
      <c r="PY548" s="286"/>
      <c r="PZ548" s="286"/>
      <c r="QA548" s="286"/>
      <c r="QB548" s="286"/>
      <c r="QC548" s="286"/>
      <c r="QD548" s="286"/>
      <c r="QE548" s="286"/>
      <c r="QF548" s="286"/>
      <c r="QG548" s="286"/>
      <c r="QH548" s="286"/>
      <c r="QI548" s="286"/>
      <c r="QJ548" s="286"/>
      <c r="QK548" s="286"/>
      <c r="QL548" s="286"/>
      <c r="QM548" s="286"/>
      <c r="QN548" s="286"/>
      <c r="QO548" s="286"/>
      <c r="QP548" s="286"/>
      <c r="QQ548" s="286"/>
      <c r="QR548" s="286"/>
      <c r="QS548" s="286"/>
      <c r="QT548" s="286"/>
      <c r="QU548" s="286"/>
      <c r="QV548" s="286"/>
      <c r="QW548" s="286"/>
      <c r="QX548" s="286"/>
      <c r="QY548" s="286"/>
      <c r="QZ548" s="286"/>
      <c r="RA548" s="286"/>
      <c r="RB548" s="286"/>
      <c r="RC548" s="286"/>
      <c r="RD548" s="286"/>
      <c r="RE548" s="286"/>
      <c r="RF548" s="286"/>
      <c r="RG548" s="286"/>
      <c r="RH548" s="286"/>
      <c r="RI548" s="286"/>
      <c r="RJ548" s="286"/>
      <c r="RK548" s="286"/>
      <c r="RL548" s="286"/>
      <c r="RM548" s="286"/>
      <c r="RN548" s="286"/>
      <c r="RO548" s="286"/>
      <c r="RP548" s="286"/>
      <c r="RQ548" s="286"/>
      <c r="RR548" s="286"/>
      <c r="RS548" s="286"/>
      <c r="RT548" s="286"/>
      <c r="RU548" s="286"/>
      <c r="RV548" s="286"/>
      <c r="RW548" s="286"/>
      <c r="RX548" s="286"/>
      <c r="RY548" s="286"/>
      <c r="RZ548" s="286"/>
      <c r="SA548" s="286"/>
      <c r="SB548" s="286"/>
      <c r="SC548" s="286"/>
      <c r="SD548" s="286"/>
      <c r="SE548" s="286"/>
      <c r="SF548" s="286"/>
      <c r="SG548" s="286"/>
      <c r="SH548" s="286"/>
      <c r="SI548" s="286"/>
      <c r="SJ548" s="286"/>
      <c r="SK548" s="286"/>
      <c r="SL548" s="286"/>
      <c r="SM548" s="286"/>
      <c r="SN548" s="286"/>
      <c r="SO548" s="286"/>
      <c r="SP548" s="286"/>
      <c r="SQ548" s="286"/>
      <c r="SR548" s="286"/>
      <c r="SS548" s="286"/>
      <c r="ST548" s="286"/>
      <c r="SU548" s="286"/>
      <c r="SV548" s="286"/>
      <c r="SW548" s="286"/>
      <c r="SX548" s="286"/>
      <c r="SY548" s="286"/>
      <c r="SZ548" s="286"/>
      <c r="TA548" s="286"/>
      <c r="TB548" s="286"/>
      <c r="TC548" s="286"/>
      <c r="TD548" s="286"/>
      <c r="TE548" s="286"/>
      <c r="TF548" s="286"/>
      <c r="TG548" s="286"/>
      <c r="TH548" s="286"/>
      <c r="TI548" s="286"/>
      <c r="TJ548" s="286"/>
      <c r="TK548" s="286"/>
      <c r="TL548" s="286"/>
      <c r="TM548" s="286"/>
      <c r="TN548" s="286"/>
      <c r="TO548" s="286"/>
      <c r="TP548" s="286"/>
      <c r="TQ548" s="286"/>
      <c r="TR548" s="286"/>
      <c r="TS548" s="286"/>
      <c r="TT548" s="286"/>
      <c r="TU548" s="286"/>
      <c r="TV548" s="286"/>
      <c r="TW548" s="286"/>
      <c r="TX548" s="286"/>
      <c r="TY548" s="286"/>
      <c r="TZ548" s="286"/>
      <c r="UA548" s="286"/>
      <c r="UB548" s="286"/>
      <c r="UC548" s="286"/>
      <c r="UD548" s="286"/>
      <c r="UE548" s="286"/>
      <c r="UF548" s="286"/>
      <c r="UG548" s="286"/>
      <c r="UH548" s="286"/>
      <c r="UI548" s="286"/>
      <c r="UJ548" s="286"/>
      <c r="UK548" s="286"/>
      <c r="UL548" s="286"/>
      <c r="UM548" s="286"/>
      <c r="UN548" s="286"/>
      <c r="UO548" s="286"/>
      <c r="UP548" s="286"/>
      <c r="UQ548" s="286"/>
      <c r="UR548" s="286"/>
      <c r="US548" s="286"/>
      <c r="UT548" s="286"/>
      <c r="UU548" s="286"/>
      <c r="UV548" s="286"/>
      <c r="UW548" s="286"/>
      <c r="UX548" s="286"/>
      <c r="UY548" s="286"/>
      <c r="UZ548" s="286"/>
      <c r="VA548" s="286"/>
      <c r="VB548" s="286"/>
      <c r="VC548" s="286"/>
      <c r="VD548" s="286"/>
      <c r="VE548" s="286"/>
      <c r="VF548" s="286"/>
      <c r="VG548" s="286"/>
      <c r="VH548" s="286"/>
      <c r="VI548" s="286"/>
      <c r="VJ548" s="286"/>
      <c r="VK548" s="286"/>
      <c r="VL548" s="286"/>
      <c r="VM548" s="286"/>
      <c r="VN548" s="286"/>
      <c r="VO548" s="286"/>
      <c r="VP548" s="286"/>
      <c r="VQ548" s="286"/>
      <c r="VR548" s="286"/>
      <c r="VS548" s="286"/>
      <c r="VT548" s="286"/>
      <c r="VU548" s="286"/>
      <c r="VV548" s="286"/>
      <c r="VW548" s="286"/>
      <c r="VX548" s="286"/>
      <c r="VY548" s="286"/>
      <c r="VZ548" s="286"/>
      <c r="WA548" s="286"/>
      <c r="WB548" s="286"/>
      <c r="WC548" s="286"/>
    </row>
    <row r="549" spans="1:601" s="285" customFormat="1" ht="30" customHeight="1">
      <c r="A549" s="1073"/>
      <c r="B549" s="421" t="s">
        <v>1220</v>
      </c>
      <c r="C549" s="669"/>
      <c r="D549" s="671"/>
      <c r="E549" s="647"/>
      <c r="F549" s="647"/>
      <c r="G549" s="674"/>
      <c r="H549" s="647"/>
      <c r="I549" s="309" t="s">
        <v>501</v>
      </c>
      <c r="J549" s="309" t="s">
        <v>393</v>
      </c>
      <c r="K549" s="309" t="s">
        <v>1219</v>
      </c>
      <c r="L549" s="309" t="s">
        <v>642</v>
      </c>
      <c r="M549" s="288">
        <v>63900</v>
      </c>
      <c r="N549" s="288">
        <v>63900</v>
      </c>
      <c r="O549" s="288">
        <v>69600</v>
      </c>
      <c r="P549" s="289">
        <v>0</v>
      </c>
      <c r="Q549" s="290">
        <v>0</v>
      </c>
      <c r="R549" s="290">
        <v>0</v>
      </c>
      <c r="S549" s="528">
        <v>3</v>
      </c>
      <c r="BA549" s="286"/>
      <c r="BB549" s="286"/>
      <c r="BC549" s="286"/>
      <c r="BD549" s="286"/>
      <c r="BE549" s="286"/>
      <c r="BF549" s="286"/>
      <c r="BG549" s="286"/>
      <c r="BH549" s="286"/>
      <c r="BI549" s="286"/>
      <c r="BJ549" s="286"/>
      <c r="BK549" s="286"/>
      <c r="BL549" s="286"/>
      <c r="BM549" s="286"/>
      <c r="BN549" s="286"/>
      <c r="BO549" s="286"/>
      <c r="BP549" s="286"/>
      <c r="BQ549" s="286"/>
      <c r="BR549" s="286"/>
      <c r="BS549" s="286"/>
      <c r="BT549" s="286"/>
      <c r="BU549" s="286"/>
      <c r="BV549" s="286"/>
      <c r="BW549" s="286"/>
      <c r="BX549" s="286"/>
      <c r="BY549" s="286"/>
      <c r="BZ549" s="286"/>
      <c r="CA549" s="286"/>
      <c r="CB549" s="286"/>
      <c r="CC549" s="286"/>
      <c r="CD549" s="286"/>
      <c r="CE549" s="286"/>
      <c r="CF549" s="286"/>
      <c r="CG549" s="286"/>
      <c r="CH549" s="286"/>
      <c r="CI549" s="286"/>
      <c r="CJ549" s="286"/>
      <c r="CK549" s="286"/>
      <c r="CL549" s="286"/>
      <c r="CM549" s="286"/>
      <c r="CN549" s="286"/>
      <c r="CO549" s="286"/>
      <c r="CP549" s="286"/>
      <c r="CQ549" s="286"/>
      <c r="CR549" s="286"/>
      <c r="CS549" s="286"/>
      <c r="CT549" s="286"/>
      <c r="CU549" s="286"/>
      <c r="CV549" s="286"/>
      <c r="CW549" s="286"/>
      <c r="CX549" s="286"/>
      <c r="CY549" s="286"/>
      <c r="CZ549" s="286"/>
      <c r="DA549" s="286"/>
      <c r="DB549" s="286"/>
      <c r="DC549" s="286"/>
      <c r="DD549" s="286"/>
      <c r="DE549" s="286"/>
      <c r="DF549" s="286"/>
      <c r="DG549" s="286"/>
      <c r="DH549" s="286"/>
      <c r="DI549" s="286"/>
      <c r="DJ549" s="286"/>
      <c r="DK549" s="286"/>
      <c r="DL549" s="286"/>
      <c r="DM549" s="286"/>
      <c r="DN549" s="286"/>
      <c r="DO549" s="286"/>
      <c r="DP549" s="286"/>
      <c r="DQ549" s="286"/>
      <c r="DR549" s="286"/>
      <c r="DS549" s="286"/>
      <c r="DT549" s="286"/>
      <c r="DU549" s="286"/>
      <c r="DV549" s="286"/>
      <c r="DW549" s="286"/>
      <c r="DX549" s="286"/>
      <c r="DY549" s="286"/>
      <c r="DZ549" s="286"/>
      <c r="EA549" s="286"/>
      <c r="EB549" s="286"/>
      <c r="EC549" s="286"/>
      <c r="ED549" s="286"/>
      <c r="EE549" s="286"/>
      <c r="EF549" s="286"/>
      <c r="EG549" s="286"/>
      <c r="EH549" s="286"/>
      <c r="EI549" s="286"/>
      <c r="EJ549" s="286"/>
      <c r="EK549" s="286"/>
      <c r="EL549" s="286"/>
      <c r="EM549" s="286"/>
      <c r="EN549" s="286"/>
      <c r="EO549" s="286"/>
      <c r="EP549" s="286"/>
      <c r="EQ549" s="286"/>
      <c r="ER549" s="286"/>
      <c r="ES549" s="286"/>
      <c r="ET549" s="286"/>
      <c r="EU549" s="286"/>
      <c r="EV549" s="286"/>
      <c r="EW549" s="286"/>
      <c r="EX549" s="286"/>
      <c r="EY549" s="286"/>
      <c r="EZ549" s="286"/>
      <c r="FA549" s="286"/>
      <c r="FB549" s="286"/>
      <c r="FC549" s="286"/>
      <c r="FD549" s="286"/>
      <c r="FE549" s="286"/>
      <c r="FF549" s="286"/>
      <c r="FG549" s="286"/>
      <c r="FH549" s="286"/>
      <c r="FI549" s="286"/>
      <c r="FJ549" s="286"/>
      <c r="FK549" s="286"/>
      <c r="FL549" s="286"/>
      <c r="FM549" s="286"/>
      <c r="FN549" s="286"/>
      <c r="FO549" s="286"/>
      <c r="FP549" s="286"/>
      <c r="FQ549" s="286"/>
      <c r="FR549" s="286"/>
      <c r="FS549" s="286"/>
      <c r="FT549" s="286"/>
      <c r="FU549" s="286"/>
      <c r="FV549" s="286"/>
      <c r="FW549" s="286"/>
      <c r="FX549" s="286"/>
      <c r="FY549" s="286"/>
      <c r="FZ549" s="286"/>
      <c r="GA549" s="286"/>
      <c r="GB549" s="286"/>
      <c r="GC549" s="286"/>
      <c r="GD549" s="286"/>
      <c r="GE549" s="286"/>
      <c r="GF549" s="286"/>
      <c r="GG549" s="286"/>
      <c r="GH549" s="286"/>
      <c r="GI549" s="286"/>
      <c r="GJ549" s="286"/>
      <c r="GK549" s="286"/>
      <c r="GL549" s="286"/>
      <c r="GM549" s="286"/>
      <c r="GN549" s="286"/>
      <c r="GO549" s="286"/>
      <c r="GP549" s="286"/>
      <c r="GQ549" s="286"/>
      <c r="GR549" s="286"/>
      <c r="GS549" s="286"/>
      <c r="GT549" s="286"/>
      <c r="GU549" s="286"/>
      <c r="GV549" s="286"/>
      <c r="GW549" s="286"/>
      <c r="GX549" s="286"/>
      <c r="GY549" s="286"/>
      <c r="GZ549" s="286"/>
      <c r="HA549" s="286"/>
      <c r="HB549" s="286"/>
      <c r="HC549" s="286"/>
      <c r="HD549" s="286"/>
      <c r="HE549" s="286"/>
      <c r="HF549" s="286"/>
      <c r="HG549" s="286"/>
      <c r="HH549" s="286"/>
      <c r="HI549" s="286"/>
      <c r="HJ549" s="286"/>
      <c r="HK549" s="286"/>
      <c r="HL549" s="286"/>
      <c r="HM549" s="286"/>
      <c r="HN549" s="286"/>
      <c r="HO549" s="286"/>
      <c r="HP549" s="286"/>
      <c r="HQ549" s="286"/>
      <c r="HR549" s="286"/>
      <c r="HS549" s="286"/>
      <c r="HT549" s="286"/>
      <c r="HU549" s="286"/>
      <c r="HV549" s="286"/>
      <c r="HW549" s="286"/>
      <c r="HX549" s="286"/>
      <c r="HY549" s="286"/>
      <c r="HZ549" s="286"/>
      <c r="IA549" s="286"/>
      <c r="IB549" s="286"/>
      <c r="IC549" s="286"/>
      <c r="ID549" s="286"/>
      <c r="IE549" s="286"/>
      <c r="IF549" s="286"/>
      <c r="IG549" s="286"/>
      <c r="IH549" s="286"/>
      <c r="II549" s="286"/>
      <c r="IJ549" s="286"/>
      <c r="IK549" s="286"/>
      <c r="IL549" s="286"/>
      <c r="IM549" s="286"/>
      <c r="IN549" s="286"/>
      <c r="IO549" s="286"/>
      <c r="IP549" s="286"/>
      <c r="IQ549" s="286"/>
      <c r="IR549" s="286"/>
      <c r="IS549" s="286"/>
      <c r="IT549" s="286"/>
      <c r="IU549" s="286"/>
      <c r="IV549" s="286"/>
      <c r="IW549" s="286"/>
      <c r="IX549" s="286"/>
      <c r="IY549" s="286"/>
      <c r="IZ549" s="286"/>
      <c r="JA549" s="286"/>
      <c r="JB549" s="286"/>
      <c r="JC549" s="286"/>
      <c r="JD549" s="286"/>
      <c r="JE549" s="286"/>
      <c r="JF549" s="286"/>
      <c r="JG549" s="286"/>
      <c r="JH549" s="286"/>
      <c r="JI549" s="286"/>
      <c r="JJ549" s="286"/>
      <c r="JK549" s="286"/>
      <c r="JL549" s="286"/>
      <c r="JM549" s="286"/>
      <c r="JN549" s="286"/>
      <c r="JO549" s="286"/>
      <c r="JP549" s="286"/>
      <c r="JQ549" s="286"/>
      <c r="JR549" s="286"/>
      <c r="JS549" s="286"/>
      <c r="JT549" s="286"/>
      <c r="JU549" s="286"/>
      <c r="JV549" s="286"/>
      <c r="JW549" s="286"/>
      <c r="JX549" s="286"/>
      <c r="JY549" s="286"/>
      <c r="JZ549" s="286"/>
      <c r="KA549" s="286"/>
      <c r="KB549" s="286"/>
      <c r="KC549" s="286"/>
      <c r="KD549" s="286"/>
      <c r="KE549" s="286"/>
      <c r="KF549" s="286"/>
      <c r="KG549" s="286"/>
      <c r="KH549" s="286"/>
      <c r="KI549" s="286"/>
      <c r="KJ549" s="286"/>
      <c r="KK549" s="286"/>
      <c r="KL549" s="286"/>
      <c r="KM549" s="286"/>
      <c r="KN549" s="286"/>
      <c r="KO549" s="286"/>
      <c r="KP549" s="286"/>
      <c r="KQ549" s="286"/>
      <c r="KR549" s="286"/>
      <c r="KS549" s="286"/>
      <c r="KT549" s="286"/>
      <c r="KU549" s="286"/>
      <c r="KV549" s="286"/>
      <c r="KW549" s="286"/>
      <c r="KX549" s="286"/>
      <c r="KY549" s="286"/>
      <c r="KZ549" s="286"/>
      <c r="LA549" s="286"/>
      <c r="LB549" s="286"/>
      <c r="LC549" s="286"/>
      <c r="LD549" s="286"/>
      <c r="LE549" s="286"/>
      <c r="LF549" s="286"/>
      <c r="LG549" s="286"/>
      <c r="LH549" s="286"/>
      <c r="LI549" s="286"/>
      <c r="LJ549" s="286"/>
      <c r="LK549" s="286"/>
      <c r="LL549" s="286"/>
      <c r="LM549" s="286"/>
      <c r="LN549" s="286"/>
      <c r="LO549" s="286"/>
      <c r="LP549" s="286"/>
      <c r="LQ549" s="286"/>
      <c r="LR549" s="286"/>
      <c r="LS549" s="286"/>
      <c r="LT549" s="286"/>
      <c r="LU549" s="286"/>
      <c r="LV549" s="286"/>
      <c r="LW549" s="286"/>
      <c r="LX549" s="286"/>
      <c r="LY549" s="286"/>
      <c r="LZ549" s="286"/>
      <c r="MA549" s="286"/>
      <c r="MB549" s="286"/>
      <c r="MC549" s="286"/>
      <c r="MD549" s="286"/>
      <c r="ME549" s="286"/>
      <c r="MF549" s="286"/>
      <c r="MG549" s="286"/>
      <c r="MH549" s="286"/>
      <c r="MI549" s="286"/>
      <c r="MJ549" s="286"/>
      <c r="MK549" s="286"/>
      <c r="ML549" s="286"/>
      <c r="MM549" s="286"/>
      <c r="MN549" s="286"/>
      <c r="MO549" s="286"/>
      <c r="MP549" s="286"/>
      <c r="MQ549" s="286"/>
      <c r="MR549" s="286"/>
      <c r="MS549" s="286"/>
      <c r="MT549" s="286"/>
      <c r="MU549" s="286"/>
      <c r="MV549" s="286"/>
      <c r="MW549" s="286"/>
      <c r="MX549" s="286"/>
      <c r="MY549" s="286"/>
      <c r="MZ549" s="286"/>
      <c r="NA549" s="286"/>
      <c r="NB549" s="286"/>
      <c r="NC549" s="286"/>
      <c r="ND549" s="286"/>
      <c r="NE549" s="286"/>
      <c r="NF549" s="286"/>
      <c r="NG549" s="286"/>
      <c r="NH549" s="286"/>
      <c r="NI549" s="286"/>
      <c r="NJ549" s="286"/>
      <c r="NK549" s="286"/>
      <c r="NL549" s="286"/>
      <c r="NM549" s="286"/>
      <c r="NN549" s="286"/>
      <c r="NO549" s="286"/>
      <c r="NP549" s="286"/>
      <c r="NQ549" s="286"/>
      <c r="NR549" s="286"/>
      <c r="NS549" s="286"/>
      <c r="NT549" s="286"/>
      <c r="NU549" s="286"/>
      <c r="NV549" s="286"/>
      <c r="NW549" s="286"/>
      <c r="NX549" s="286"/>
      <c r="NY549" s="286"/>
      <c r="NZ549" s="286"/>
      <c r="OA549" s="286"/>
      <c r="OB549" s="286"/>
      <c r="OC549" s="286"/>
      <c r="OD549" s="286"/>
      <c r="OE549" s="286"/>
      <c r="OF549" s="286"/>
      <c r="OG549" s="286"/>
      <c r="OH549" s="286"/>
      <c r="OI549" s="286"/>
      <c r="OJ549" s="286"/>
      <c r="OK549" s="286"/>
      <c r="OL549" s="286"/>
      <c r="OM549" s="286"/>
      <c r="ON549" s="286"/>
      <c r="OO549" s="286"/>
      <c r="OP549" s="286"/>
      <c r="OQ549" s="286"/>
      <c r="OR549" s="286"/>
      <c r="OS549" s="286"/>
      <c r="OT549" s="286"/>
      <c r="OU549" s="286"/>
      <c r="OV549" s="286"/>
      <c r="OW549" s="286"/>
      <c r="OX549" s="286"/>
      <c r="OY549" s="286"/>
      <c r="OZ549" s="286"/>
      <c r="PA549" s="286"/>
      <c r="PB549" s="286"/>
      <c r="PC549" s="286"/>
      <c r="PD549" s="286"/>
      <c r="PE549" s="286"/>
      <c r="PF549" s="286"/>
      <c r="PG549" s="286"/>
      <c r="PH549" s="286"/>
      <c r="PI549" s="286"/>
      <c r="PJ549" s="286"/>
      <c r="PK549" s="286"/>
      <c r="PL549" s="286"/>
      <c r="PM549" s="286"/>
      <c r="PN549" s="286"/>
      <c r="PO549" s="286"/>
      <c r="PP549" s="286"/>
      <c r="PQ549" s="286"/>
      <c r="PR549" s="286"/>
      <c r="PS549" s="286"/>
      <c r="PT549" s="286"/>
      <c r="PU549" s="286"/>
      <c r="PV549" s="286"/>
      <c r="PW549" s="286"/>
      <c r="PX549" s="286"/>
      <c r="PY549" s="286"/>
      <c r="PZ549" s="286"/>
      <c r="QA549" s="286"/>
      <c r="QB549" s="286"/>
      <c r="QC549" s="286"/>
      <c r="QD549" s="286"/>
      <c r="QE549" s="286"/>
      <c r="QF549" s="286"/>
      <c r="QG549" s="286"/>
      <c r="QH549" s="286"/>
      <c r="QI549" s="286"/>
      <c r="QJ549" s="286"/>
      <c r="QK549" s="286"/>
      <c r="QL549" s="286"/>
      <c r="QM549" s="286"/>
      <c r="QN549" s="286"/>
      <c r="QO549" s="286"/>
      <c r="QP549" s="286"/>
      <c r="QQ549" s="286"/>
      <c r="QR549" s="286"/>
      <c r="QS549" s="286"/>
      <c r="QT549" s="286"/>
      <c r="QU549" s="286"/>
      <c r="QV549" s="286"/>
      <c r="QW549" s="286"/>
      <c r="QX549" s="286"/>
      <c r="QY549" s="286"/>
      <c r="QZ549" s="286"/>
      <c r="RA549" s="286"/>
      <c r="RB549" s="286"/>
      <c r="RC549" s="286"/>
      <c r="RD549" s="286"/>
      <c r="RE549" s="286"/>
      <c r="RF549" s="286"/>
      <c r="RG549" s="286"/>
      <c r="RH549" s="286"/>
      <c r="RI549" s="286"/>
      <c r="RJ549" s="286"/>
      <c r="RK549" s="286"/>
      <c r="RL549" s="286"/>
      <c r="RM549" s="286"/>
      <c r="RN549" s="286"/>
      <c r="RO549" s="286"/>
      <c r="RP549" s="286"/>
      <c r="RQ549" s="286"/>
      <c r="RR549" s="286"/>
      <c r="RS549" s="286"/>
      <c r="RT549" s="286"/>
      <c r="RU549" s="286"/>
      <c r="RV549" s="286"/>
      <c r="RW549" s="286"/>
      <c r="RX549" s="286"/>
      <c r="RY549" s="286"/>
      <c r="RZ549" s="286"/>
      <c r="SA549" s="286"/>
      <c r="SB549" s="286"/>
      <c r="SC549" s="286"/>
      <c r="SD549" s="286"/>
      <c r="SE549" s="286"/>
      <c r="SF549" s="286"/>
      <c r="SG549" s="286"/>
      <c r="SH549" s="286"/>
      <c r="SI549" s="286"/>
      <c r="SJ549" s="286"/>
      <c r="SK549" s="286"/>
      <c r="SL549" s="286"/>
      <c r="SM549" s="286"/>
      <c r="SN549" s="286"/>
      <c r="SO549" s="286"/>
      <c r="SP549" s="286"/>
      <c r="SQ549" s="286"/>
      <c r="SR549" s="286"/>
      <c r="SS549" s="286"/>
      <c r="ST549" s="286"/>
      <c r="SU549" s="286"/>
      <c r="SV549" s="286"/>
      <c r="SW549" s="286"/>
      <c r="SX549" s="286"/>
      <c r="SY549" s="286"/>
      <c r="SZ549" s="286"/>
      <c r="TA549" s="286"/>
      <c r="TB549" s="286"/>
      <c r="TC549" s="286"/>
      <c r="TD549" s="286"/>
      <c r="TE549" s="286"/>
      <c r="TF549" s="286"/>
      <c r="TG549" s="286"/>
      <c r="TH549" s="286"/>
      <c r="TI549" s="286"/>
      <c r="TJ549" s="286"/>
      <c r="TK549" s="286"/>
      <c r="TL549" s="286"/>
      <c r="TM549" s="286"/>
      <c r="TN549" s="286"/>
      <c r="TO549" s="286"/>
      <c r="TP549" s="286"/>
      <c r="TQ549" s="286"/>
      <c r="TR549" s="286"/>
      <c r="TS549" s="286"/>
      <c r="TT549" s="286"/>
      <c r="TU549" s="286"/>
      <c r="TV549" s="286"/>
      <c r="TW549" s="286"/>
      <c r="TX549" s="286"/>
      <c r="TY549" s="286"/>
      <c r="TZ549" s="286"/>
      <c r="UA549" s="286"/>
      <c r="UB549" s="286"/>
      <c r="UC549" s="286"/>
      <c r="UD549" s="286"/>
      <c r="UE549" s="286"/>
      <c r="UF549" s="286"/>
      <c r="UG549" s="286"/>
      <c r="UH549" s="286"/>
      <c r="UI549" s="286"/>
      <c r="UJ549" s="286"/>
      <c r="UK549" s="286"/>
      <c r="UL549" s="286"/>
      <c r="UM549" s="286"/>
      <c r="UN549" s="286"/>
      <c r="UO549" s="286"/>
      <c r="UP549" s="286"/>
      <c r="UQ549" s="286"/>
      <c r="UR549" s="286"/>
      <c r="US549" s="286"/>
      <c r="UT549" s="286"/>
      <c r="UU549" s="286"/>
      <c r="UV549" s="286"/>
      <c r="UW549" s="286"/>
      <c r="UX549" s="286"/>
      <c r="UY549" s="286"/>
      <c r="UZ549" s="286"/>
      <c r="VA549" s="286"/>
      <c r="VB549" s="286"/>
      <c r="VC549" s="286"/>
      <c r="VD549" s="286"/>
      <c r="VE549" s="286"/>
      <c r="VF549" s="286"/>
      <c r="VG549" s="286"/>
      <c r="VH549" s="286"/>
      <c r="VI549" s="286"/>
      <c r="VJ549" s="286"/>
      <c r="VK549" s="286"/>
      <c r="VL549" s="286"/>
      <c r="VM549" s="286"/>
      <c r="VN549" s="286"/>
      <c r="VO549" s="286"/>
      <c r="VP549" s="286"/>
      <c r="VQ549" s="286"/>
      <c r="VR549" s="286"/>
      <c r="VS549" s="286"/>
      <c r="VT549" s="286"/>
      <c r="VU549" s="286"/>
      <c r="VV549" s="286"/>
      <c r="VW549" s="286"/>
      <c r="VX549" s="286"/>
      <c r="VY549" s="286"/>
      <c r="VZ549" s="286"/>
      <c r="WA549" s="286"/>
      <c r="WB549" s="286"/>
      <c r="WC549" s="286"/>
    </row>
    <row r="550" spans="1:601" s="285" customFormat="1" ht="32.25" customHeight="1">
      <c r="A550" s="1073"/>
      <c r="B550" s="421" t="s">
        <v>1221</v>
      </c>
      <c r="C550" s="651"/>
      <c r="D550" s="653"/>
      <c r="E550" s="656"/>
      <c r="F550" s="656"/>
      <c r="G550" s="658"/>
      <c r="H550" s="656"/>
      <c r="I550" s="309" t="s">
        <v>501</v>
      </c>
      <c r="J550" s="309" t="s">
        <v>393</v>
      </c>
      <c r="K550" s="309" t="s">
        <v>1219</v>
      </c>
      <c r="L550" s="309" t="s">
        <v>642</v>
      </c>
      <c r="M550" s="288">
        <v>32300</v>
      </c>
      <c r="N550" s="288">
        <v>32300</v>
      </c>
      <c r="O550" s="288">
        <v>35200</v>
      </c>
      <c r="P550" s="289">
        <v>0</v>
      </c>
      <c r="Q550" s="290">
        <v>0</v>
      </c>
      <c r="R550" s="290">
        <v>0</v>
      </c>
      <c r="S550" s="528">
        <v>3</v>
      </c>
      <c r="BA550" s="286"/>
      <c r="BB550" s="286"/>
      <c r="BC550" s="286"/>
      <c r="BD550" s="286"/>
      <c r="BE550" s="286"/>
      <c r="BF550" s="286"/>
      <c r="BG550" s="286"/>
      <c r="BH550" s="286"/>
      <c r="BI550" s="286"/>
      <c r="BJ550" s="286"/>
      <c r="BK550" s="286"/>
      <c r="BL550" s="286"/>
      <c r="BM550" s="286"/>
      <c r="BN550" s="286"/>
      <c r="BO550" s="286"/>
      <c r="BP550" s="286"/>
      <c r="BQ550" s="286"/>
      <c r="BR550" s="286"/>
      <c r="BS550" s="286"/>
      <c r="BT550" s="286"/>
      <c r="BU550" s="286"/>
      <c r="BV550" s="286"/>
      <c r="BW550" s="286"/>
      <c r="BX550" s="286"/>
      <c r="BY550" s="286"/>
      <c r="BZ550" s="286"/>
      <c r="CA550" s="286"/>
      <c r="CB550" s="286"/>
      <c r="CC550" s="286"/>
      <c r="CD550" s="286"/>
      <c r="CE550" s="286"/>
      <c r="CF550" s="286"/>
      <c r="CG550" s="286"/>
      <c r="CH550" s="286"/>
      <c r="CI550" s="286"/>
      <c r="CJ550" s="286"/>
      <c r="CK550" s="286"/>
      <c r="CL550" s="286"/>
      <c r="CM550" s="286"/>
      <c r="CN550" s="286"/>
      <c r="CO550" s="286"/>
      <c r="CP550" s="286"/>
      <c r="CQ550" s="286"/>
      <c r="CR550" s="286"/>
      <c r="CS550" s="286"/>
      <c r="CT550" s="286"/>
      <c r="CU550" s="286"/>
      <c r="CV550" s="286"/>
      <c r="CW550" s="286"/>
      <c r="CX550" s="286"/>
      <c r="CY550" s="286"/>
      <c r="CZ550" s="286"/>
      <c r="DA550" s="286"/>
      <c r="DB550" s="286"/>
      <c r="DC550" s="286"/>
      <c r="DD550" s="286"/>
      <c r="DE550" s="286"/>
      <c r="DF550" s="286"/>
      <c r="DG550" s="286"/>
      <c r="DH550" s="286"/>
      <c r="DI550" s="286"/>
      <c r="DJ550" s="286"/>
      <c r="DK550" s="286"/>
      <c r="DL550" s="286"/>
      <c r="DM550" s="286"/>
      <c r="DN550" s="286"/>
      <c r="DO550" s="286"/>
      <c r="DP550" s="286"/>
      <c r="DQ550" s="286"/>
      <c r="DR550" s="286"/>
      <c r="DS550" s="286"/>
      <c r="DT550" s="286"/>
      <c r="DU550" s="286"/>
      <c r="DV550" s="286"/>
      <c r="DW550" s="286"/>
      <c r="DX550" s="286"/>
      <c r="DY550" s="286"/>
      <c r="DZ550" s="286"/>
      <c r="EA550" s="286"/>
      <c r="EB550" s="286"/>
      <c r="EC550" s="286"/>
      <c r="ED550" s="286"/>
      <c r="EE550" s="286"/>
      <c r="EF550" s="286"/>
      <c r="EG550" s="286"/>
      <c r="EH550" s="286"/>
      <c r="EI550" s="286"/>
      <c r="EJ550" s="286"/>
      <c r="EK550" s="286"/>
      <c r="EL550" s="286"/>
      <c r="EM550" s="286"/>
      <c r="EN550" s="286"/>
      <c r="EO550" s="286"/>
      <c r="EP550" s="286"/>
      <c r="EQ550" s="286"/>
      <c r="ER550" s="286"/>
      <c r="ES550" s="286"/>
      <c r="ET550" s="286"/>
      <c r="EU550" s="286"/>
      <c r="EV550" s="286"/>
      <c r="EW550" s="286"/>
      <c r="EX550" s="286"/>
      <c r="EY550" s="286"/>
      <c r="EZ550" s="286"/>
      <c r="FA550" s="286"/>
      <c r="FB550" s="286"/>
      <c r="FC550" s="286"/>
      <c r="FD550" s="286"/>
      <c r="FE550" s="286"/>
      <c r="FF550" s="286"/>
      <c r="FG550" s="286"/>
      <c r="FH550" s="286"/>
      <c r="FI550" s="286"/>
      <c r="FJ550" s="286"/>
      <c r="FK550" s="286"/>
      <c r="FL550" s="286"/>
      <c r="FM550" s="286"/>
      <c r="FN550" s="286"/>
      <c r="FO550" s="286"/>
      <c r="FP550" s="286"/>
      <c r="FQ550" s="286"/>
      <c r="FR550" s="286"/>
      <c r="FS550" s="286"/>
      <c r="FT550" s="286"/>
      <c r="FU550" s="286"/>
      <c r="FV550" s="286"/>
      <c r="FW550" s="286"/>
      <c r="FX550" s="286"/>
      <c r="FY550" s="286"/>
      <c r="FZ550" s="286"/>
      <c r="GA550" s="286"/>
      <c r="GB550" s="286"/>
      <c r="GC550" s="286"/>
      <c r="GD550" s="286"/>
      <c r="GE550" s="286"/>
      <c r="GF550" s="286"/>
      <c r="GG550" s="286"/>
      <c r="GH550" s="286"/>
      <c r="GI550" s="286"/>
      <c r="GJ550" s="286"/>
      <c r="GK550" s="286"/>
      <c r="GL550" s="286"/>
      <c r="GM550" s="286"/>
      <c r="GN550" s="286"/>
      <c r="GO550" s="286"/>
      <c r="GP550" s="286"/>
      <c r="GQ550" s="286"/>
      <c r="GR550" s="286"/>
      <c r="GS550" s="286"/>
      <c r="GT550" s="286"/>
      <c r="GU550" s="286"/>
      <c r="GV550" s="286"/>
      <c r="GW550" s="286"/>
      <c r="GX550" s="286"/>
      <c r="GY550" s="286"/>
      <c r="GZ550" s="286"/>
      <c r="HA550" s="286"/>
      <c r="HB550" s="286"/>
      <c r="HC550" s="286"/>
      <c r="HD550" s="286"/>
      <c r="HE550" s="286"/>
      <c r="HF550" s="286"/>
      <c r="HG550" s="286"/>
      <c r="HH550" s="286"/>
      <c r="HI550" s="286"/>
      <c r="HJ550" s="286"/>
      <c r="HK550" s="286"/>
      <c r="HL550" s="286"/>
      <c r="HM550" s="286"/>
      <c r="HN550" s="286"/>
      <c r="HO550" s="286"/>
      <c r="HP550" s="286"/>
      <c r="HQ550" s="286"/>
      <c r="HR550" s="286"/>
      <c r="HS550" s="286"/>
      <c r="HT550" s="286"/>
      <c r="HU550" s="286"/>
      <c r="HV550" s="286"/>
      <c r="HW550" s="286"/>
      <c r="HX550" s="286"/>
      <c r="HY550" s="286"/>
      <c r="HZ550" s="286"/>
      <c r="IA550" s="286"/>
      <c r="IB550" s="286"/>
      <c r="IC550" s="286"/>
      <c r="ID550" s="286"/>
      <c r="IE550" s="286"/>
      <c r="IF550" s="286"/>
      <c r="IG550" s="286"/>
      <c r="IH550" s="286"/>
      <c r="II550" s="286"/>
      <c r="IJ550" s="286"/>
      <c r="IK550" s="286"/>
      <c r="IL550" s="286"/>
      <c r="IM550" s="286"/>
      <c r="IN550" s="286"/>
      <c r="IO550" s="286"/>
      <c r="IP550" s="286"/>
      <c r="IQ550" s="286"/>
      <c r="IR550" s="286"/>
      <c r="IS550" s="286"/>
      <c r="IT550" s="286"/>
      <c r="IU550" s="286"/>
      <c r="IV550" s="286"/>
      <c r="IW550" s="286"/>
      <c r="IX550" s="286"/>
      <c r="IY550" s="286"/>
      <c r="IZ550" s="286"/>
      <c r="JA550" s="286"/>
      <c r="JB550" s="286"/>
      <c r="JC550" s="286"/>
      <c r="JD550" s="286"/>
      <c r="JE550" s="286"/>
      <c r="JF550" s="286"/>
      <c r="JG550" s="286"/>
      <c r="JH550" s="286"/>
      <c r="JI550" s="286"/>
      <c r="JJ550" s="286"/>
      <c r="JK550" s="286"/>
      <c r="JL550" s="286"/>
      <c r="JM550" s="286"/>
      <c r="JN550" s="286"/>
      <c r="JO550" s="286"/>
      <c r="JP550" s="286"/>
      <c r="JQ550" s="286"/>
      <c r="JR550" s="286"/>
      <c r="JS550" s="286"/>
      <c r="JT550" s="286"/>
      <c r="JU550" s="286"/>
      <c r="JV550" s="286"/>
      <c r="JW550" s="286"/>
      <c r="JX550" s="286"/>
      <c r="JY550" s="286"/>
      <c r="JZ550" s="286"/>
      <c r="KA550" s="286"/>
      <c r="KB550" s="286"/>
      <c r="KC550" s="286"/>
      <c r="KD550" s="286"/>
      <c r="KE550" s="286"/>
      <c r="KF550" s="286"/>
      <c r="KG550" s="286"/>
      <c r="KH550" s="286"/>
      <c r="KI550" s="286"/>
      <c r="KJ550" s="286"/>
      <c r="KK550" s="286"/>
      <c r="KL550" s="286"/>
      <c r="KM550" s="286"/>
      <c r="KN550" s="286"/>
      <c r="KO550" s="286"/>
      <c r="KP550" s="286"/>
      <c r="KQ550" s="286"/>
      <c r="KR550" s="286"/>
      <c r="KS550" s="286"/>
      <c r="KT550" s="286"/>
      <c r="KU550" s="286"/>
      <c r="KV550" s="286"/>
      <c r="KW550" s="286"/>
      <c r="KX550" s="286"/>
      <c r="KY550" s="286"/>
      <c r="KZ550" s="286"/>
      <c r="LA550" s="286"/>
      <c r="LB550" s="286"/>
      <c r="LC550" s="286"/>
      <c r="LD550" s="286"/>
      <c r="LE550" s="286"/>
      <c r="LF550" s="286"/>
      <c r="LG550" s="286"/>
      <c r="LH550" s="286"/>
      <c r="LI550" s="286"/>
      <c r="LJ550" s="286"/>
      <c r="LK550" s="286"/>
      <c r="LL550" s="286"/>
      <c r="LM550" s="286"/>
      <c r="LN550" s="286"/>
      <c r="LO550" s="286"/>
      <c r="LP550" s="286"/>
      <c r="LQ550" s="286"/>
      <c r="LR550" s="286"/>
      <c r="LS550" s="286"/>
      <c r="LT550" s="286"/>
      <c r="LU550" s="286"/>
      <c r="LV550" s="286"/>
      <c r="LW550" s="286"/>
      <c r="LX550" s="286"/>
      <c r="LY550" s="286"/>
      <c r="LZ550" s="286"/>
      <c r="MA550" s="286"/>
      <c r="MB550" s="286"/>
      <c r="MC550" s="286"/>
      <c r="MD550" s="286"/>
      <c r="ME550" s="286"/>
      <c r="MF550" s="286"/>
      <c r="MG550" s="286"/>
      <c r="MH550" s="286"/>
      <c r="MI550" s="286"/>
      <c r="MJ550" s="286"/>
      <c r="MK550" s="286"/>
      <c r="ML550" s="286"/>
      <c r="MM550" s="286"/>
      <c r="MN550" s="286"/>
      <c r="MO550" s="286"/>
      <c r="MP550" s="286"/>
      <c r="MQ550" s="286"/>
      <c r="MR550" s="286"/>
      <c r="MS550" s="286"/>
      <c r="MT550" s="286"/>
      <c r="MU550" s="286"/>
      <c r="MV550" s="286"/>
      <c r="MW550" s="286"/>
      <c r="MX550" s="286"/>
      <c r="MY550" s="286"/>
      <c r="MZ550" s="286"/>
      <c r="NA550" s="286"/>
      <c r="NB550" s="286"/>
      <c r="NC550" s="286"/>
      <c r="ND550" s="286"/>
      <c r="NE550" s="286"/>
      <c r="NF550" s="286"/>
      <c r="NG550" s="286"/>
      <c r="NH550" s="286"/>
      <c r="NI550" s="286"/>
      <c r="NJ550" s="286"/>
      <c r="NK550" s="286"/>
      <c r="NL550" s="286"/>
      <c r="NM550" s="286"/>
      <c r="NN550" s="286"/>
      <c r="NO550" s="286"/>
      <c r="NP550" s="286"/>
      <c r="NQ550" s="286"/>
      <c r="NR550" s="286"/>
      <c r="NS550" s="286"/>
      <c r="NT550" s="286"/>
      <c r="NU550" s="286"/>
      <c r="NV550" s="286"/>
      <c r="NW550" s="286"/>
      <c r="NX550" s="286"/>
      <c r="NY550" s="286"/>
      <c r="NZ550" s="286"/>
      <c r="OA550" s="286"/>
      <c r="OB550" s="286"/>
      <c r="OC550" s="286"/>
      <c r="OD550" s="286"/>
      <c r="OE550" s="286"/>
      <c r="OF550" s="286"/>
      <c r="OG550" s="286"/>
      <c r="OH550" s="286"/>
      <c r="OI550" s="286"/>
      <c r="OJ550" s="286"/>
      <c r="OK550" s="286"/>
      <c r="OL550" s="286"/>
      <c r="OM550" s="286"/>
      <c r="ON550" s="286"/>
      <c r="OO550" s="286"/>
      <c r="OP550" s="286"/>
      <c r="OQ550" s="286"/>
      <c r="OR550" s="286"/>
      <c r="OS550" s="286"/>
      <c r="OT550" s="286"/>
      <c r="OU550" s="286"/>
      <c r="OV550" s="286"/>
      <c r="OW550" s="286"/>
      <c r="OX550" s="286"/>
      <c r="OY550" s="286"/>
      <c r="OZ550" s="286"/>
      <c r="PA550" s="286"/>
      <c r="PB550" s="286"/>
      <c r="PC550" s="286"/>
      <c r="PD550" s="286"/>
      <c r="PE550" s="286"/>
      <c r="PF550" s="286"/>
      <c r="PG550" s="286"/>
      <c r="PH550" s="286"/>
      <c r="PI550" s="286"/>
      <c r="PJ550" s="286"/>
      <c r="PK550" s="286"/>
      <c r="PL550" s="286"/>
      <c r="PM550" s="286"/>
      <c r="PN550" s="286"/>
      <c r="PO550" s="286"/>
      <c r="PP550" s="286"/>
      <c r="PQ550" s="286"/>
      <c r="PR550" s="286"/>
      <c r="PS550" s="286"/>
      <c r="PT550" s="286"/>
      <c r="PU550" s="286"/>
      <c r="PV550" s="286"/>
      <c r="PW550" s="286"/>
      <c r="PX550" s="286"/>
      <c r="PY550" s="286"/>
      <c r="PZ550" s="286"/>
      <c r="QA550" s="286"/>
      <c r="QB550" s="286"/>
      <c r="QC550" s="286"/>
      <c r="QD550" s="286"/>
      <c r="QE550" s="286"/>
      <c r="QF550" s="286"/>
      <c r="QG550" s="286"/>
      <c r="QH550" s="286"/>
      <c r="QI550" s="286"/>
      <c r="QJ550" s="286"/>
      <c r="QK550" s="286"/>
      <c r="QL550" s="286"/>
      <c r="QM550" s="286"/>
      <c r="QN550" s="286"/>
      <c r="QO550" s="286"/>
      <c r="QP550" s="286"/>
      <c r="QQ550" s="286"/>
      <c r="QR550" s="286"/>
      <c r="QS550" s="286"/>
      <c r="QT550" s="286"/>
      <c r="QU550" s="286"/>
      <c r="QV550" s="286"/>
      <c r="QW550" s="286"/>
      <c r="QX550" s="286"/>
      <c r="QY550" s="286"/>
      <c r="QZ550" s="286"/>
      <c r="RA550" s="286"/>
      <c r="RB550" s="286"/>
      <c r="RC550" s="286"/>
      <c r="RD550" s="286"/>
      <c r="RE550" s="286"/>
      <c r="RF550" s="286"/>
      <c r="RG550" s="286"/>
      <c r="RH550" s="286"/>
      <c r="RI550" s="286"/>
      <c r="RJ550" s="286"/>
      <c r="RK550" s="286"/>
      <c r="RL550" s="286"/>
      <c r="RM550" s="286"/>
      <c r="RN550" s="286"/>
      <c r="RO550" s="286"/>
      <c r="RP550" s="286"/>
      <c r="RQ550" s="286"/>
      <c r="RR550" s="286"/>
      <c r="RS550" s="286"/>
      <c r="RT550" s="286"/>
      <c r="RU550" s="286"/>
      <c r="RV550" s="286"/>
      <c r="RW550" s="286"/>
      <c r="RX550" s="286"/>
      <c r="RY550" s="286"/>
      <c r="RZ550" s="286"/>
      <c r="SA550" s="286"/>
      <c r="SB550" s="286"/>
      <c r="SC550" s="286"/>
      <c r="SD550" s="286"/>
      <c r="SE550" s="286"/>
      <c r="SF550" s="286"/>
      <c r="SG550" s="286"/>
      <c r="SH550" s="286"/>
      <c r="SI550" s="286"/>
      <c r="SJ550" s="286"/>
      <c r="SK550" s="286"/>
      <c r="SL550" s="286"/>
      <c r="SM550" s="286"/>
      <c r="SN550" s="286"/>
      <c r="SO550" s="286"/>
      <c r="SP550" s="286"/>
      <c r="SQ550" s="286"/>
      <c r="SR550" s="286"/>
      <c r="SS550" s="286"/>
      <c r="ST550" s="286"/>
      <c r="SU550" s="286"/>
      <c r="SV550" s="286"/>
      <c r="SW550" s="286"/>
      <c r="SX550" s="286"/>
      <c r="SY550" s="286"/>
      <c r="SZ550" s="286"/>
      <c r="TA550" s="286"/>
      <c r="TB550" s="286"/>
      <c r="TC550" s="286"/>
      <c r="TD550" s="286"/>
      <c r="TE550" s="286"/>
      <c r="TF550" s="286"/>
      <c r="TG550" s="286"/>
      <c r="TH550" s="286"/>
      <c r="TI550" s="286"/>
      <c r="TJ550" s="286"/>
      <c r="TK550" s="286"/>
      <c r="TL550" s="286"/>
      <c r="TM550" s="286"/>
      <c r="TN550" s="286"/>
      <c r="TO550" s="286"/>
      <c r="TP550" s="286"/>
      <c r="TQ550" s="286"/>
      <c r="TR550" s="286"/>
      <c r="TS550" s="286"/>
      <c r="TT550" s="286"/>
      <c r="TU550" s="286"/>
      <c r="TV550" s="286"/>
      <c r="TW550" s="286"/>
      <c r="TX550" s="286"/>
      <c r="TY550" s="286"/>
      <c r="TZ550" s="286"/>
      <c r="UA550" s="286"/>
      <c r="UB550" s="286"/>
      <c r="UC550" s="286"/>
      <c r="UD550" s="286"/>
      <c r="UE550" s="286"/>
      <c r="UF550" s="286"/>
      <c r="UG550" s="286"/>
      <c r="UH550" s="286"/>
      <c r="UI550" s="286"/>
      <c r="UJ550" s="286"/>
      <c r="UK550" s="286"/>
      <c r="UL550" s="286"/>
      <c r="UM550" s="286"/>
      <c r="UN550" s="286"/>
      <c r="UO550" s="286"/>
      <c r="UP550" s="286"/>
      <c r="UQ550" s="286"/>
      <c r="UR550" s="286"/>
      <c r="US550" s="286"/>
      <c r="UT550" s="286"/>
      <c r="UU550" s="286"/>
      <c r="UV550" s="286"/>
      <c r="UW550" s="286"/>
      <c r="UX550" s="286"/>
      <c r="UY550" s="286"/>
      <c r="UZ550" s="286"/>
      <c r="VA550" s="286"/>
      <c r="VB550" s="286"/>
      <c r="VC550" s="286"/>
      <c r="VD550" s="286"/>
      <c r="VE550" s="286"/>
      <c r="VF550" s="286"/>
      <c r="VG550" s="286"/>
      <c r="VH550" s="286"/>
      <c r="VI550" s="286"/>
      <c r="VJ550" s="286"/>
      <c r="VK550" s="286"/>
      <c r="VL550" s="286"/>
      <c r="VM550" s="286"/>
      <c r="VN550" s="286"/>
      <c r="VO550" s="286"/>
      <c r="VP550" s="286"/>
      <c r="VQ550" s="286"/>
      <c r="VR550" s="286"/>
      <c r="VS550" s="286"/>
      <c r="VT550" s="286"/>
      <c r="VU550" s="286"/>
      <c r="VV550" s="286"/>
      <c r="VW550" s="286"/>
      <c r="VX550" s="286"/>
      <c r="VY550" s="286"/>
      <c r="VZ550" s="286"/>
      <c r="WA550" s="286"/>
      <c r="WB550" s="286"/>
      <c r="WC550" s="286"/>
    </row>
    <row r="551" spans="1:601" s="286" customFormat="1" ht="32.25" customHeight="1">
      <c r="A551" s="1073"/>
      <c r="B551" s="735" t="s">
        <v>1222</v>
      </c>
      <c r="C551" s="650" t="s">
        <v>1223</v>
      </c>
      <c r="D551" s="652" t="s">
        <v>1224</v>
      </c>
      <c r="E551" s="652" t="s">
        <v>1225</v>
      </c>
      <c r="F551" s="646" t="s">
        <v>60</v>
      </c>
      <c r="G551" s="657">
        <v>44927</v>
      </c>
      <c r="H551" s="733" t="s">
        <v>31</v>
      </c>
      <c r="I551" s="381" t="s">
        <v>501</v>
      </c>
      <c r="J551" s="381" t="s">
        <v>393</v>
      </c>
      <c r="K551" s="381" t="s">
        <v>1226</v>
      </c>
      <c r="L551" s="381" t="s">
        <v>35</v>
      </c>
      <c r="M551" s="284">
        <f>SUM(M552:M557)</f>
        <v>21936700.000000004</v>
      </c>
      <c r="N551" s="284">
        <f t="shared" ref="N551:R551" si="59">SUM(N552:N557)</f>
        <v>21936700.000000004</v>
      </c>
      <c r="O551" s="284">
        <f>SUM(O552:O557)</f>
        <v>23641600</v>
      </c>
      <c r="P551" s="387">
        <f t="shared" si="59"/>
        <v>23010600</v>
      </c>
      <c r="Q551" s="284">
        <f t="shared" si="59"/>
        <v>22202300</v>
      </c>
      <c r="R551" s="284">
        <f t="shared" si="59"/>
        <v>22202300</v>
      </c>
      <c r="S551" s="535"/>
      <c r="T551" s="285"/>
      <c r="U551" s="285"/>
      <c r="V551" s="285"/>
      <c r="W551" s="285"/>
      <c r="X551" s="285"/>
      <c r="Y551" s="285"/>
      <c r="Z551" s="285"/>
      <c r="AA551" s="285"/>
      <c r="AB551" s="285"/>
      <c r="AC551" s="285"/>
      <c r="AD551" s="285"/>
      <c r="AE551" s="285"/>
      <c r="AF551" s="285"/>
      <c r="AG551" s="285"/>
      <c r="AH551" s="285"/>
      <c r="AI551" s="285"/>
      <c r="AJ551" s="285"/>
      <c r="AK551" s="285"/>
      <c r="AL551" s="285"/>
      <c r="AM551" s="285"/>
      <c r="AN551" s="285"/>
      <c r="AO551" s="285"/>
      <c r="AP551" s="285"/>
      <c r="AQ551" s="285"/>
      <c r="AR551" s="285"/>
      <c r="AS551" s="285"/>
      <c r="AT551" s="285"/>
      <c r="AU551" s="285"/>
      <c r="AV551" s="285"/>
      <c r="AW551" s="285"/>
      <c r="AX551" s="285"/>
      <c r="AY551" s="285"/>
      <c r="AZ551" s="285"/>
    </row>
    <row r="552" spans="1:601" s="286" customFormat="1" ht="32.25" customHeight="1">
      <c r="A552" s="1073"/>
      <c r="B552" s="736"/>
      <c r="C552" s="669"/>
      <c r="D552" s="671"/>
      <c r="E552" s="671"/>
      <c r="F552" s="647"/>
      <c r="G552" s="647"/>
      <c r="H552" s="738"/>
      <c r="I552" s="309" t="s">
        <v>501</v>
      </c>
      <c r="J552" s="309" t="s">
        <v>393</v>
      </c>
      <c r="K552" s="309" t="s">
        <v>1226</v>
      </c>
      <c r="L552" s="309" t="s">
        <v>43</v>
      </c>
      <c r="M552" s="288">
        <v>2592861.6</v>
      </c>
      <c r="N552" s="288">
        <v>2592861.6</v>
      </c>
      <c r="O552" s="288"/>
      <c r="P552" s="289"/>
      <c r="Q552" s="290"/>
      <c r="R552" s="290"/>
      <c r="S552" s="528">
        <v>3</v>
      </c>
      <c r="T552" s="285"/>
      <c r="U552" s="285"/>
      <c r="V552" s="285"/>
      <c r="W552" s="285"/>
      <c r="X552" s="285"/>
      <c r="Y552" s="285"/>
      <c r="Z552" s="285"/>
      <c r="AA552" s="285"/>
      <c r="AB552" s="285"/>
      <c r="AC552" s="285"/>
      <c r="AD552" s="285"/>
      <c r="AE552" s="285"/>
      <c r="AF552" s="285"/>
      <c r="AG552" s="285"/>
      <c r="AH552" s="285"/>
      <c r="AI552" s="285"/>
      <c r="AJ552" s="285"/>
      <c r="AK552" s="285"/>
      <c r="AL552" s="285"/>
      <c r="AM552" s="285"/>
      <c r="AN552" s="285"/>
      <c r="AO552" s="285"/>
      <c r="AP552" s="285"/>
      <c r="AQ552" s="285"/>
      <c r="AR552" s="285"/>
      <c r="AS552" s="285"/>
      <c r="AT552" s="285"/>
      <c r="AU552" s="285"/>
      <c r="AV552" s="285"/>
      <c r="AW552" s="285"/>
      <c r="AX552" s="285"/>
      <c r="AY552" s="285"/>
      <c r="AZ552" s="285"/>
    </row>
    <row r="553" spans="1:601" s="286" customFormat="1" ht="32.25" customHeight="1">
      <c r="A553" s="1073"/>
      <c r="B553" s="422" t="s">
        <v>1227</v>
      </c>
      <c r="C553" s="669"/>
      <c r="D553" s="671"/>
      <c r="E553" s="671"/>
      <c r="F553" s="647"/>
      <c r="G553" s="647"/>
      <c r="H553" s="738"/>
      <c r="I553" s="309" t="s">
        <v>501</v>
      </c>
      <c r="J553" s="309" t="s">
        <v>393</v>
      </c>
      <c r="K553" s="309" t="s">
        <v>1226</v>
      </c>
      <c r="L553" s="309" t="s">
        <v>43</v>
      </c>
      <c r="M553" s="288">
        <v>176621.2</v>
      </c>
      <c r="N553" s="288">
        <v>176621.2</v>
      </c>
      <c r="O553" s="288"/>
      <c r="P553" s="289"/>
      <c r="Q553" s="290"/>
      <c r="R553" s="290"/>
      <c r="S553" s="528">
        <v>3</v>
      </c>
      <c r="T553" s="285"/>
      <c r="U553" s="285"/>
      <c r="V553" s="285"/>
      <c r="W553" s="285"/>
      <c r="X553" s="285"/>
      <c r="Y553" s="285"/>
      <c r="Z553" s="285"/>
      <c r="AA553" s="285"/>
      <c r="AB553" s="285"/>
      <c r="AC553" s="285"/>
      <c r="AD553" s="285"/>
      <c r="AE553" s="285"/>
      <c r="AF553" s="285"/>
      <c r="AG553" s="285"/>
      <c r="AH553" s="285"/>
      <c r="AI553" s="285"/>
      <c r="AJ553" s="285"/>
      <c r="AK553" s="285"/>
      <c r="AL553" s="285"/>
      <c r="AM553" s="285"/>
      <c r="AN553" s="285"/>
      <c r="AO553" s="285"/>
      <c r="AP553" s="285"/>
      <c r="AQ553" s="285"/>
      <c r="AR553" s="285"/>
      <c r="AS553" s="285"/>
      <c r="AT553" s="285"/>
      <c r="AU553" s="285"/>
      <c r="AV553" s="285"/>
      <c r="AW553" s="285"/>
      <c r="AX553" s="285"/>
      <c r="AY553" s="285"/>
      <c r="AZ553" s="285"/>
    </row>
    <row r="554" spans="1:601" s="286" customFormat="1" ht="32.25" customHeight="1">
      <c r="A554" s="1073"/>
      <c r="B554" s="422" t="s">
        <v>1228</v>
      </c>
      <c r="C554" s="669"/>
      <c r="D554" s="671"/>
      <c r="E554" s="671"/>
      <c r="F554" s="647"/>
      <c r="G554" s="647"/>
      <c r="H554" s="738"/>
      <c r="I554" s="309" t="s">
        <v>501</v>
      </c>
      <c r="J554" s="309" t="s">
        <v>393</v>
      </c>
      <c r="K554" s="309" t="s">
        <v>1226</v>
      </c>
      <c r="L554" s="309" t="s">
        <v>43</v>
      </c>
      <c r="M554" s="288">
        <v>176621.2</v>
      </c>
      <c r="N554" s="288">
        <v>176621.2</v>
      </c>
      <c r="O554" s="288"/>
      <c r="P554" s="289"/>
      <c r="Q554" s="290"/>
      <c r="R554" s="290"/>
      <c r="S554" s="528">
        <v>3</v>
      </c>
      <c r="T554" s="285"/>
      <c r="U554" s="285"/>
      <c r="V554" s="285"/>
      <c r="W554" s="285"/>
      <c r="X554" s="285"/>
      <c r="Y554" s="285"/>
      <c r="Z554" s="285"/>
      <c r="AA554" s="285"/>
      <c r="AB554" s="285"/>
      <c r="AC554" s="285"/>
      <c r="AD554" s="285"/>
      <c r="AE554" s="285"/>
      <c r="AF554" s="285"/>
      <c r="AG554" s="285"/>
      <c r="AH554" s="285"/>
      <c r="AI554" s="285"/>
      <c r="AJ554" s="285"/>
      <c r="AK554" s="285"/>
      <c r="AL554" s="285"/>
      <c r="AM554" s="285"/>
      <c r="AN554" s="285"/>
      <c r="AO554" s="285"/>
      <c r="AP554" s="285"/>
      <c r="AQ554" s="285"/>
      <c r="AR554" s="285"/>
      <c r="AS554" s="285"/>
      <c r="AT554" s="285"/>
      <c r="AU554" s="285"/>
      <c r="AV554" s="285"/>
      <c r="AW554" s="285"/>
      <c r="AX554" s="285"/>
      <c r="AY554" s="285"/>
      <c r="AZ554" s="285"/>
    </row>
    <row r="555" spans="1:601" s="286" customFormat="1" ht="32.25" customHeight="1">
      <c r="A555" s="1073"/>
      <c r="B555" s="423" t="s">
        <v>1229</v>
      </c>
      <c r="C555" s="669"/>
      <c r="D555" s="671"/>
      <c r="E555" s="671"/>
      <c r="F555" s="647"/>
      <c r="G555" s="647"/>
      <c r="H555" s="738"/>
      <c r="I555" s="309" t="s">
        <v>501</v>
      </c>
      <c r="J555" s="309" t="s">
        <v>393</v>
      </c>
      <c r="K555" s="309" t="s">
        <v>1226</v>
      </c>
      <c r="L555" s="309" t="s">
        <v>642</v>
      </c>
      <c r="M555" s="288">
        <v>16711438.4</v>
      </c>
      <c r="N555" s="288">
        <v>16711438.4</v>
      </c>
      <c r="O555" s="288">
        <v>20804600</v>
      </c>
      <c r="P555" s="289">
        <v>19789000</v>
      </c>
      <c r="Q555" s="290">
        <v>18205900</v>
      </c>
      <c r="R555" s="290">
        <v>18205900</v>
      </c>
      <c r="S555" s="528">
        <v>3</v>
      </c>
      <c r="T555" s="285"/>
      <c r="U555" s="285"/>
      <c r="V555" s="285"/>
      <c r="W555" s="285"/>
      <c r="X555" s="285"/>
      <c r="Y555" s="285"/>
      <c r="Z555" s="285"/>
      <c r="AA555" s="285"/>
      <c r="AB555" s="285"/>
      <c r="AC555" s="285"/>
      <c r="AD555" s="285"/>
      <c r="AE555" s="285"/>
      <c r="AF555" s="285"/>
      <c r="AG555" s="285"/>
      <c r="AH555" s="285"/>
      <c r="AI555" s="285"/>
      <c r="AJ555" s="285"/>
      <c r="AK555" s="285"/>
      <c r="AL555" s="285"/>
      <c r="AM555" s="285"/>
      <c r="AN555" s="285"/>
      <c r="AO555" s="285"/>
      <c r="AP555" s="285"/>
      <c r="AQ555" s="285"/>
      <c r="AR555" s="285"/>
      <c r="AS555" s="285"/>
      <c r="AT555" s="285"/>
      <c r="AU555" s="285"/>
      <c r="AV555" s="285"/>
      <c r="AW555" s="285"/>
      <c r="AX555" s="285"/>
      <c r="AY555" s="285"/>
      <c r="AZ555" s="285"/>
    </row>
    <row r="556" spans="1:601" s="286" customFormat="1" ht="32.25" customHeight="1">
      <c r="A556" s="1073"/>
      <c r="B556" s="423" t="s">
        <v>1230</v>
      </c>
      <c r="C556" s="669"/>
      <c r="D556" s="671"/>
      <c r="E556" s="671"/>
      <c r="F556" s="647"/>
      <c r="G556" s="647"/>
      <c r="H556" s="738"/>
      <c r="I556" s="309" t="s">
        <v>501</v>
      </c>
      <c r="J556" s="309" t="s">
        <v>393</v>
      </c>
      <c r="K556" s="309" t="s">
        <v>1226</v>
      </c>
      <c r="L556" s="309" t="s">
        <v>642</v>
      </c>
      <c r="M556" s="288">
        <v>1139578.8</v>
      </c>
      <c r="N556" s="288">
        <v>1139578.8</v>
      </c>
      <c r="O556" s="288">
        <v>1418500</v>
      </c>
      <c r="P556" s="289">
        <v>1610800</v>
      </c>
      <c r="Q556" s="290">
        <v>1998200</v>
      </c>
      <c r="R556" s="290">
        <v>1998200</v>
      </c>
      <c r="S556" s="528">
        <v>3</v>
      </c>
      <c r="T556" s="285"/>
      <c r="U556" s="285"/>
      <c r="V556" s="285"/>
      <c r="W556" s="285"/>
      <c r="X556" s="285"/>
      <c r="Y556" s="285"/>
      <c r="Z556" s="285"/>
      <c r="AA556" s="285"/>
      <c r="AB556" s="285"/>
      <c r="AC556" s="285"/>
      <c r="AD556" s="285"/>
      <c r="AE556" s="285"/>
      <c r="AF556" s="285"/>
      <c r="AG556" s="285"/>
      <c r="AH556" s="285"/>
      <c r="AI556" s="285"/>
      <c r="AJ556" s="285"/>
      <c r="AK556" s="285"/>
      <c r="AL556" s="285"/>
      <c r="AM556" s="285"/>
      <c r="AN556" s="285"/>
      <c r="AO556" s="285"/>
      <c r="AP556" s="285"/>
      <c r="AQ556" s="285"/>
      <c r="AR556" s="285"/>
      <c r="AS556" s="285"/>
      <c r="AT556" s="285"/>
      <c r="AU556" s="285"/>
      <c r="AV556" s="285"/>
      <c r="AW556" s="285"/>
      <c r="AX556" s="285"/>
      <c r="AY556" s="285"/>
      <c r="AZ556" s="285"/>
    </row>
    <row r="557" spans="1:601" s="286" customFormat="1" ht="32.25" customHeight="1">
      <c r="A557" s="1073"/>
      <c r="B557" s="424" t="s">
        <v>1231</v>
      </c>
      <c r="C557" s="651"/>
      <c r="D557" s="653"/>
      <c r="E557" s="653"/>
      <c r="F557" s="656"/>
      <c r="G557" s="656"/>
      <c r="H557" s="734"/>
      <c r="I557" s="309" t="s">
        <v>501</v>
      </c>
      <c r="J557" s="309" t="s">
        <v>393</v>
      </c>
      <c r="K557" s="309" t="s">
        <v>1226</v>
      </c>
      <c r="L557" s="309" t="s">
        <v>642</v>
      </c>
      <c r="M557" s="288">
        <v>1139578.8</v>
      </c>
      <c r="N557" s="288">
        <v>1139578.8</v>
      </c>
      <c r="O557" s="288">
        <v>1418500</v>
      </c>
      <c r="P557" s="289">
        <v>1610800</v>
      </c>
      <c r="Q557" s="290">
        <v>1998200</v>
      </c>
      <c r="R557" s="290">
        <v>1998200</v>
      </c>
      <c r="S557" s="528">
        <v>3</v>
      </c>
      <c r="T557" s="285"/>
      <c r="U557" s="285"/>
      <c r="V557" s="285"/>
      <c r="W557" s="285"/>
      <c r="X557" s="285"/>
      <c r="Y557" s="285"/>
      <c r="Z557" s="285"/>
      <c r="AA557" s="285"/>
      <c r="AB557" s="285"/>
      <c r="AC557" s="285"/>
      <c r="AD557" s="285"/>
      <c r="AE557" s="285"/>
      <c r="AF557" s="285"/>
      <c r="AG557" s="285"/>
      <c r="AH557" s="285"/>
      <c r="AI557" s="285"/>
      <c r="AJ557" s="285"/>
      <c r="AK557" s="285"/>
      <c r="AL557" s="285"/>
      <c r="AM557" s="285"/>
      <c r="AN557" s="285"/>
      <c r="AO557" s="285"/>
      <c r="AP557" s="285"/>
      <c r="AQ557" s="285"/>
      <c r="AR557" s="285"/>
      <c r="AS557" s="285"/>
      <c r="AT557" s="285"/>
      <c r="AU557" s="285"/>
      <c r="AV557" s="285"/>
      <c r="AW557" s="285"/>
      <c r="AX557" s="285"/>
      <c r="AY557" s="285"/>
      <c r="AZ557" s="285"/>
    </row>
    <row r="558" spans="1:601" s="286" customFormat="1" ht="32.25" customHeight="1">
      <c r="A558" s="1073"/>
      <c r="B558" s="735" t="s">
        <v>1232</v>
      </c>
      <c r="C558" s="650" t="s">
        <v>1233</v>
      </c>
      <c r="D558" s="652" t="s">
        <v>1179</v>
      </c>
      <c r="E558" s="682" t="s">
        <v>1212</v>
      </c>
      <c r="F558" s="646" t="s">
        <v>60</v>
      </c>
      <c r="G558" s="657">
        <v>44927</v>
      </c>
      <c r="H558" s="733" t="s">
        <v>31</v>
      </c>
      <c r="I558" s="381" t="s">
        <v>501</v>
      </c>
      <c r="J558" s="381" t="s">
        <v>393</v>
      </c>
      <c r="K558" s="381" t="s">
        <v>1234</v>
      </c>
      <c r="L558" s="381" t="s">
        <v>35</v>
      </c>
      <c r="M558" s="284">
        <f>M559+M560+M561</f>
        <v>0</v>
      </c>
      <c r="N558" s="284">
        <f t="shared" ref="N558:R558" si="60">N559+N560+N561</f>
        <v>0</v>
      </c>
      <c r="O558" s="284">
        <f t="shared" si="60"/>
        <v>180700</v>
      </c>
      <c r="P558" s="284">
        <f t="shared" si="60"/>
        <v>0</v>
      </c>
      <c r="Q558" s="284">
        <f t="shared" si="60"/>
        <v>0</v>
      </c>
      <c r="R558" s="284">
        <f t="shared" si="60"/>
        <v>0</v>
      </c>
      <c r="S558" s="535"/>
      <c r="T558" s="285"/>
      <c r="U558" s="285"/>
      <c r="V558" s="285"/>
      <c r="W558" s="285"/>
      <c r="X558" s="285"/>
      <c r="Y558" s="285"/>
      <c r="Z558" s="285"/>
      <c r="AA558" s="285"/>
      <c r="AB558" s="285"/>
      <c r="AC558" s="285"/>
      <c r="AD558" s="285"/>
      <c r="AE558" s="285"/>
      <c r="AF558" s="285"/>
      <c r="AG558" s="285"/>
      <c r="AH558" s="285"/>
      <c r="AI558" s="285"/>
      <c r="AJ558" s="285"/>
      <c r="AK558" s="285"/>
      <c r="AL558" s="285"/>
      <c r="AM558" s="285"/>
      <c r="AN558" s="285"/>
      <c r="AO558" s="285"/>
      <c r="AP558" s="285"/>
      <c r="AQ558" s="285"/>
      <c r="AR558" s="285"/>
      <c r="AS558" s="285"/>
      <c r="AT558" s="285"/>
      <c r="AU558" s="285"/>
      <c r="AV558" s="285"/>
      <c r="AW558" s="285"/>
      <c r="AX558" s="285"/>
      <c r="AY558" s="285"/>
      <c r="AZ558" s="285"/>
    </row>
    <row r="559" spans="1:601" s="286" customFormat="1" ht="32.25" customHeight="1">
      <c r="A559" s="1073"/>
      <c r="B559" s="736"/>
      <c r="C559" s="669"/>
      <c r="D559" s="671"/>
      <c r="E559" s="753"/>
      <c r="F559" s="647"/>
      <c r="G559" s="647"/>
      <c r="H559" s="738"/>
      <c r="I559" s="309" t="s">
        <v>501</v>
      </c>
      <c r="J559" s="309" t="s">
        <v>393</v>
      </c>
      <c r="K559" s="309" t="s">
        <v>1234</v>
      </c>
      <c r="L559" s="309" t="s">
        <v>642</v>
      </c>
      <c r="M559" s="288"/>
      <c r="N559" s="288"/>
      <c r="O559" s="288">
        <v>175200</v>
      </c>
      <c r="P559" s="289"/>
      <c r="Q559" s="290"/>
      <c r="R559" s="290"/>
      <c r="S559" s="528">
        <v>3</v>
      </c>
      <c r="T559" s="285"/>
      <c r="U559" s="285"/>
      <c r="V559" s="285"/>
      <c r="W559" s="285"/>
      <c r="X559" s="285"/>
      <c r="Y559" s="285"/>
      <c r="Z559" s="285"/>
      <c r="AA559" s="285"/>
      <c r="AB559" s="285"/>
      <c r="AC559" s="285"/>
      <c r="AD559" s="285"/>
      <c r="AE559" s="285"/>
      <c r="AF559" s="285"/>
      <c r="AG559" s="285"/>
      <c r="AH559" s="285"/>
      <c r="AI559" s="285"/>
      <c r="AJ559" s="285"/>
      <c r="AK559" s="285"/>
      <c r="AL559" s="285"/>
      <c r="AM559" s="285"/>
      <c r="AN559" s="285"/>
      <c r="AO559" s="285"/>
      <c r="AP559" s="285"/>
      <c r="AQ559" s="285"/>
      <c r="AR559" s="285"/>
      <c r="AS559" s="285"/>
      <c r="AT559" s="285"/>
      <c r="AU559" s="285"/>
      <c r="AV559" s="285"/>
      <c r="AW559" s="285"/>
      <c r="AX559" s="285"/>
      <c r="AY559" s="285"/>
      <c r="AZ559" s="285"/>
    </row>
    <row r="560" spans="1:601" s="286" customFormat="1" ht="32.25" customHeight="1">
      <c r="A560" s="1073"/>
      <c r="B560" s="423" t="s">
        <v>1235</v>
      </c>
      <c r="C560" s="669"/>
      <c r="D560" s="671"/>
      <c r="E560" s="753"/>
      <c r="F560" s="647"/>
      <c r="G560" s="647"/>
      <c r="H560" s="738"/>
      <c r="I560" s="309" t="s">
        <v>501</v>
      </c>
      <c r="J560" s="309" t="s">
        <v>393</v>
      </c>
      <c r="K560" s="309" t="s">
        <v>1234</v>
      </c>
      <c r="L560" s="309" t="s">
        <v>642</v>
      </c>
      <c r="M560" s="288"/>
      <c r="N560" s="288"/>
      <c r="O560" s="288">
        <v>3600</v>
      </c>
      <c r="P560" s="289"/>
      <c r="Q560" s="290"/>
      <c r="R560" s="290"/>
      <c r="S560" s="528">
        <v>3</v>
      </c>
      <c r="T560" s="285"/>
      <c r="U560" s="285"/>
      <c r="V560" s="285"/>
      <c r="W560" s="285"/>
      <c r="X560" s="285"/>
      <c r="Y560" s="285"/>
      <c r="Z560" s="285"/>
      <c r="AA560" s="285"/>
      <c r="AB560" s="285"/>
      <c r="AC560" s="285"/>
      <c r="AD560" s="285"/>
      <c r="AE560" s="285"/>
      <c r="AF560" s="285"/>
      <c r="AG560" s="285"/>
      <c r="AH560" s="285"/>
      <c r="AI560" s="285"/>
      <c r="AJ560" s="285"/>
      <c r="AK560" s="285"/>
      <c r="AL560" s="285"/>
      <c r="AM560" s="285"/>
      <c r="AN560" s="285"/>
      <c r="AO560" s="285"/>
      <c r="AP560" s="285"/>
      <c r="AQ560" s="285"/>
      <c r="AR560" s="285"/>
      <c r="AS560" s="285"/>
      <c r="AT560" s="285"/>
      <c r="AU560" s="285"/>
      <c r="AV560" s="285"/>
      <c r="AW560" s="285"/>
      <c r="AX560" s="285"/>
      <c r="AY560" s="285"/>
      <c r="AZ560" s="285"/>
    </row>
    <row r="561" spans="1:52" s="286" customFormat="1" ht="32.25" customHeight="1">
      <c r="A561" s="1073"/>
      <c r="B561" s="424" t="s">
        <v>1236</v>
      </c>
      <c r="C561" s="651"/>
      <c r="D561" s="653"/>
      <c r="E561" s="683"/>
      <c r="F561" s="656"/>
      <c r="G561" s="656"/>
      <c r="H561" s="734"/>
      <c r="I561" s="309" t="s">
        <v>501</v>
      </c>
      <c r="J561" s="309" t="s">
        <v>393</v>
      </c>
      <c r="K561" s="309" t="s">
        <v>1234</v>
      </c>
      <c r="L561" s="309" t="s">
        <v>642</v>
      </c>
      <c r="M561" s="288"/>
      <c r="N561" s="288"/>
      <c r="O561" s="288">
        <v>1900</v>
      </c>
      <c r="P561" s="289"/>
      <c r="Q561" s="289"/>
      <c r="R561" s="289"/>
      <c r="S561" s="528">
        <v>3</v>
      </c>
      <c r="T561" s="285"/>
      <c r="U561" s="285"/>
      <c r="V561" s="285"/>
      <c r="W561" s="285"/>
      <c r="X561" s="285"/>
      <c r="Y561" s="285"/>
      <c r="Z561" s="285"/>
      <c r="AA561" s="285"/>
      <c r="AB561" s="285"/>
      <c r="AC561" s="285"/>
      <c r="AD561" s="285"/>
      <c r="AE561" s="285"/>
      <c r="AF561" s="285"/>
      <c r="AG561" s="285"/>
      <c r="AH561" s="285"/>
      <c r="AI561" s="285"/>
      <c r="AJ561" s="285"/>
      <c r="AK561" s="285"/>
      <c r="AL561" s="285"/>
      <c r="AM561" s="285"/>
      <c r="AN561" s="285"/>
      <c r="AO561" s="285"/>
      <c r="AP561" s="285"/>
      <c r="AQ561" s="285"/>
      <c r="AR561" s="285"/>
      <c r="AS561" s="285"/>
      <c r="AT561" s="285"/>
      <c r="AU561" s="285"/>
      <c r="AV561" s="285"/>
      <c r="AW561" s="285"/>
      <c r="AX561" s="285"/>
      <c r="AY561" s="285"/>
      <c r="AZ561" s="285"/>
    </row>
    <row r="562" spans="1:52" s="286" customFormat="1" ht="99" customHeight="1">
      <c r="A562" s="1073"/>
      <c r="B562" s="648" t="s">
        <v>1237</v>
      </c>
      <c r="C562" s="650" t="s">
        <v>1058</v>
      </c>
      <c r="D562" s="652" t="s">
        <v>1059</v>
      </c>
      <c r="E562" s="416" t="s">
        <v>1066</v>
      </c>
      <c r="F562" s="379" t="s">
        <v>60</v>
      </c>
      <c r="G562" s="379">
        <v>39814</v>
      </c>
      <c r="H562" s="425" t="s">
        <v>31</v>
      </c>
      <c r="I562" s="381" t="s">
        <v>501</v>
      </c>
      <c r="J562" s="381" t="s">
        <v>393</v>
      </c>
      <c r="K562" s="381" t="s">
        <v>1061</v>
      </c>
      <c r="L562" s="381" t="s">
        <v>35</v>
      </c>
      <c r="M562" s="284">
        <f t="shared" ref="M562:R562" si="61">M563+M564</f>
        <v>802100</v>
      </c>
      <c r="N562" s="284">
        <f t="shared" si="61"/>
        <v>802100</v>
      </c>
      <c r="O562" s="284">
        <f t="shared" si="61"/>
        <v>1216000</v>
      </c>
      <c r="P562" s="391">
        <f t="shared" si="61"/>
        <v>458900</v>
      </c>
      <c r="Q562" s="391">
        <f t="shared" si="61"/>
        <v>1013100</v>
      </c>
      <c r="R562" s="391">
        <f t="shared" si="61"/>
        <v>1013100</v>
      </c>
      <c r="S562" s="528"/>
      <c r="T562" s="285"/>
      <c r="U562" s="285"/>
      <c r="V562" s="285"/>
      <c r="W562" s="285"/>
      <c r="X562" s="285"/>
      <c r="Y562" s="285"/>
      <c r="Z562" s="285"/>
      <c r="AA562" s="285"/>
      <c r="AB562" s="285"/>
      <c r="AC562" s="285"/>
      <c r="AD562" s="285"/>
      <c r="AE562" s="285"/>
      <c r="AF562" s="285"/>
      <c r="AG562" s="285"/>
      <c r="AH562" s="285"/>
      <c r="AI562" s="285"/>
      <c r="AJ562" s="285"/>
      <c r="AK562" s="285"/>
      <c r="AL562" s="285"/>
      <c r="AM562" s="285"/>
      <c r="AN562" s="285"/>
      <c r="AO562" s="285"/>
      <c r="AP562" s="285"/>
      <c r="AQ562" s="285"/>
      <c r="AR562" s="285"/>
      <c r="AS562" s="285"/>
      <c r="AT562" s="285"/>
      <c r="AU562" s="285"/>
      <c r="AV562" s="285"/>
      <c r="AW562" s="285"/>
      <c r="AX562" s="285"/>
      <c r="AY562" s="285"/>
      <c r="AZ562" s="285"/>
    </row>
    <row r="563" spans="1:52" s="286" customFormat="1" ht="39" customHeight="1">
      <c r="A563" s="1073"/>
      <c r="B563" s="649"/>
      <c r="C563" s="669"/>
      <c r="D563" s="671"/>
      <c r="E563" s="652" t="s">
        <v>1077</v>
      </c>
      <c r="F563" s="657" t="s">
        <v>1238</v>
      </c>
      <c r="G563" s="657">
        <v>43831</v>
      </c>
      <c r="H563" s="733" t="s">
        <v>31</v>
      </c>
      <c r="I563" s="309" t="s">
        <v>501</v>
      </c>
      <c r="J563" s="309" t="s">
        <v>393</v>
      </c>
      <c r="K563" s="309" t="s">
        <v>1061</v>
      </c>
      <c r="L563" s="309" t="s">
        <v>43</v>
      </c>
      <c r="M563" s="288">
        <v>156937</v>
      </c>
      <c r="N563" s="288">
        <v>156937</v>
      </c>
      <c r="O563" s="288"/>
      <c r="P563" s="289"/>
      <c r="Q563" s="290"/>
      <c r="R563" s="290"/>
      <c r="S563" s="528">
        <v>3</v>
      </c>
      <c r="T563" s="285"/>
      <c r="U563" s="285"/>
      <c r="V563" s="285"/>
      <c r="W563" s="285"/>
      <c r="X563" s="285"/>
      <c r="Y563" s="285"/>
      <c r="Z563" s="285"/>
      <c r="AA563" s="285"/>
      <c r="AB563" s="285"/>
      <c r="AC563" s="285"/>
      <c r="AD563" s="285"/>
      <c r="AE563" s="285"/>
      <c r="AF563" s="285"/>
      <c r="AG563" s="285"/>
      <c r="AH563" s="285"/>
      <c r="AI563" s="285"/>
      <c r="AJ563" s="285"/>
      <c r="AK563" s="285"/>
      <c r="AL563" s="285"/>
      <c r="AM563" s="285"/>
      <c r="AN563" s="285"/>
      <c r="AO563" s="285"/>
      <c r="AP563" s="285"/>
      <c r="AQ563" s="285"/>
      <c r="AR563" s="285"/>
      <c r="AS563" s="285"/>
      <c r="AT563" s="285"/>
      <c r="AU563" s="285"/>
      <c r="AV563" s="285"/>
      <c r="AW563" s="285"/>
      <c r="AX563" s="285"/>
      <c r="AY563" s="285"/>
      <c r="AZ563" s="285"/>
    </row>
    <row r="564" spans="1:52" s="286" customFormat="1" ht="143.25" customHeight="1">
      <c r="A564" s="1073"/>
      <c r="B564" s="393" t="s">
        <v>1239</v>
      </c>
      <c r="C564" s="651"/>
      <c r="D564" s="653"/>
      <c r="E564" s="653"/>
      <c r="F564" s="658"/>
      <c r="G564" s="658"/>
      <c r="H564" s="734"/>
      <c r="I564" s="309" t="s">
        <v>501</v>
      </c>
      <c r="J564" s="309" t="s">
        <v>393</v>
      </c>
      <c r="K564" s="309" t="s">
        <v>1061</v>
      </c>
      <c r="L564" s="309" t="s">
        <v>642</v>
      </c>
      <c r="M564" s="288">
        <v>645163</v>
      </c>
      <c r="N564" s="288">
        <v>645163</v>
      </c>
      <c r="O564" s="288">
        <v>1216000</v>
      </c>
      <c r="P564" s="289">
        <v>458900</v>
      </c>
      <c r="Q564" s="290">
        <v>1013100</v>
      </c>
      <c r="R564" s="290">
        <v>1013100</v>
      </c>
      <c r="S564" s="528">
        <v>3</v>
      </c>
      <c r="T564" s="285"/>
      <c r="U564" s="285"/>
      <c r="V564" s="285"/>
      <c r="W564" s="285"/>
      <c r="X564" s="285"/>
      <c r="Y564" s="285"/>
      <c r="Z564" s="285"/>
      <c r="AA564" s="285"/>
      <c r="AB564" s="285"/>
      <c r="AC564" s="285"/>
      <c r="AD564" s="285"/>
      <c r="AE564" s="285"/>
      <c r="AF564" s="285"/>
      <c r="AG564" s="285"/>
      <c r="AH564" s="285"/>
      <c r="AI564" s="285"/>
      <c r="AJ564" s="285"/>
      <c r="AK564" s="285"/>
      <c r="AL564" s="285"/>
      <c r="AM564" s="285"/>
      <c r="AN564" s="285"/>
      <c r="AO564" s="285"/>
      <c r="AP564" s="285"/>
      <c r="AQ564" s="285"/>
      <c r="AR564" s="285"/>
      <c r="AS564" s="285"/>
      <c r="AT564" s="285"/>
      <c r="AU564" s="285"/>
      <c r="AV564" s="285"/>
      <c r="AW564" s="285"/>
      <c r="AX564" s="285"/>
      <c r="AY564" s="285"/>
      <c r="AZ564" s="285"/>
    </row>
    <row r="565" spans="1:52" s="286" customFormat="1" ht="79.5" customHeight="1">
      <c r="A565" s="1073"/>
      <c r="B565" s="648" t="s">
        <v>1240</v>
      </c>
      <c r="C565" s="650" t="s">
        <v>1241</v>
      </c>
      <c r="D565" s="652" t="s">
        <v>1059</v>
      </c>
      <c r="E565" s="747" t="s">
        <v>1066</v>
      </c>
      <c r="F565" s="749" t="s">
        <v>60</v>
      </c>
      <c r="G565" s="751">
        <v>39814</v>
      </c>
      <c r="H565" s="733" t="s">
        <v>31</v>
      </c>
      <c r="I565" s="381" t="s">
        <v>501</v>
      </c>
      <c r="J565" s="381" t="s">
        <v>393</v>
      </c>
      <c r="K565" s="381" t="s">
        <v>1242</v>
      </c>
      <c r="L565" s="381" t="s">
        <v>35</v>
      </c>
      <c r="M565" s="284">
        <f>M566</f>
        <v>0</v>
      </c>
      <c r="N565" s="284">
        <f>N566</f>
        <v>0</v>
      </c>
      <c r="O565" s="284">
        <f>O566</f>
        <v>0</v>
      </c>
      <c r="P565" s="284">
        <f t="shared" ref="P565:R565" si="62">P566</f>
        <v>500000</v>
      </c>
      <c r="Q565" s="284">
        <f t="shared" si="62"/>
        <v>0</v>
      </c>
      <c r="R565" s="284">
        <f t="shared" si="62"/>
        <v>0</v>
      </c>
      <c r="S565" s="528"/>
      <c r="T565" s="285"/>
      <c r="U565" s="285"/>
      <c r="V565" s="285"/>
      <c r="W565" s="285"/>
      <c r="X565" s="285"/>
      <c r="Y565" s="285"/>
      <c r="Z565" s="285"/>
      <c r="AA565" s="285"/>
      <c r="AB565" s="285"/>
      <c r="AC565" s="285"/>
      <c r="AD565" s="285"/>
      <c r="AE565" s="285"/>
      <c r="AF565" s="285"/>
      <c r="AG565" s="285"/>
      <c r="AH565" s="285"/>
      <c r="AI565" s="285"/>
      <c r="AJ565" s="285"/>
      <c r="AK565" s="285"/>
      <c r="AL565" s="285"/>
      <c r="AM565" s="285"/>
      <c r="AN565" s="285"/>
      <c r="AO565" s="285"/>
      <c r="AP565" s="285"/>
      <c r="AQ565" s="285"/>
      <c r="AR565" s="285"/>
      <c r="AS565" s="285"/>
      <c r="AT565" s="285"/>
      <c r="AU565" s="285"/>
      <c r="AV565" s="285"/>
      <c r="AW565" s="285"/>
      <c r="AX565" s="285"/>
      <c r="AY565" s="285"/>
      <c r="AZ565" s="285"/>
    </row>
    <row r="566" spans="1:52" s="286" customFormat="1" ht="79.5" customHeight="1">
      <c r="A566" s="1073"/>
      <c r="B566" s="649"/>
      <c r="C566" s="651"/>
      <c r="D566" s="653"/>
      <c r="E566" s="748"/>
      <c r="F566" s="750"/>
      <c r="G566" s="752"/>
      <c r="H566" s="734"/>
      <c r="I566" s="309" t="s">
        <v>501</v>
      </c>
      <c r="J566" s="309" t="s">
        <v>393</v>
      </c>
      <c r="K566" s="309" t="s">
        <v>1242</v>
      </c>
      <c r="L566" s="309" t="s">
        <v>642</v>
      </c>
      <c r="M566" s="288">
        <v>0</v>
      </c>
      <c r="N566" s="288"/>
      <c r="O566" s="288">
        <v>0</v>
      </c>
      <c r="P566" s="289">
        <v>500000</v>
      </c>
      <c r="Q566" s="290">
        <v>0</v>
      </c>
      <c r="R566" s="290">
        <v>0</v>
      </c>
      <c r="S566" s="528">
        <v>3</v>
      </c>
      <c r="T566" s="285"/>
      <c r="U566" s="285"/>
      <c r="V566" s="285"/>
      <c r="W566" s="285"/>
      <c r="X566" s="285"/>
      <c r="Y566" s="285"/>
      <c r="Z566" s="285"/>
      <c r="AA566" s="285"/>
      <c r="AB566" s="285"/>
      <c r="AC566" s="285"/>
      <c r="AD566" s="285"/>
      <c r="AE566" s="285"/>
      <c r="AF566" s="285"/>
      <c r="AG566" s="285"/>
      <c r="AH566" s="285"/>
      <c r="AI566" s="285"/>
      <c r="AJ566" s="285"/>
      <c r="AK566" s="285"/>
      <c r="AL566" s="285"/>
      <c r="AM566" s="285"/>
      <c r="AN566" s="285"/>
      <c r="AO566" s="285"/>
      <c r="AP566" s="285"/>
      <c r="AQ566" s="285"/>
      <c r="AR566" s="285"/>
      <c r="AS566" s="285"/>
      <c r="AT566" s="285"/>
      <c r="AU566" s="285"/>
      <c r="AV566" s="285"/>
      <c r="AW566" s="285"/>
      <c r="AX566" s="285"/>
      <c r="AY566" s="285"/>
      <c r="AZ566" s="285"/>
    </row>
    <row r="567" spans="1:52" s="286" customFormat="1" ht="165.75" customHeight="1">
      <c r="A567" s="1073"/>
      <c r="B567" s="648" t="s">
        <v>1243</v>
      </c>
      <c r="C567" s="650" t="s">
        <v>1241</v>
      </c>
      <c r="D567" s="652" t="s">
        <v>1179</v>
      </c>
      <c r="E567" s="296" t="s">
        <v>1244</v>
      </c>
      <c r="F567" s="379" t="s">
        <v>60</v>
      </c>
      <c r="G567" s="379">
        <v>45013</v>
      </c>
      <c r="H567" s="426" t="s">
        <v>1245</v>
      </c>
      <c r="I567" s="381" t="s">
        <v>501</v>
      </c>
      <c r="J567" s="381" t="s">
        <v>393</v>
      </c>
      <c r="K567" s="381" t="s">
        <v>1246</v>
      </c>
      <c r="L567" s="381" t="s">
        <v>35</v>
      </c>
      <c r="M567" s="284">
        <f>M568</f>
        <v>0</v>
      </c>
      <c r="N567" s="284">
        <f>N568</f>
        <v>0</v>
      </c>
      <c r="O567" s="284">
        <f>O568</f>
        <v>0</v>
      </c>
      <c r="P567" s="284">
        <f t="shared" ref="P567:R567" si="63">P568</f>
        <v>141100</v>
      </c>
      <c r="Q567" s="284">
        <f t="shared" si="63"/>
        <v>0</v>
      </c>
      <c r="R567" s="284">
        <f t="shared" si="63"/>
        <v>0</v>
      </c>
      <c r="S567" s="528"/>
      <c r="T567" s="285"/>
      <c r="U567" s="285"/>
      <c r="V567" s="285"/>
      <c r="W567" s="285"/>
      <c r="X567" s="285"/>
      <c r="Y567" s="285"/>
      <c r="Z567" s="285"/>
      <c r="AA567" s="285"/>
      <c r="AB567" s="285"/>
      <c r="AC567" s="285"/>
      <c r="AD567" s="285"/>
      <c r="AE567" s="285"/>
      <c r="AF567" s="285"/>
      <c r="AG567" s="285"/>
      <c r="AH567" s="285"/>
      <c r="AI567" s="285"/>
      <c r="AJ567" s="285"/>
      <c r="AK567" s="285"/>
      <c r="AL567" s="285"/>
      <c r="AM567" s="285"/>
      <c r="AN567" s="285"/>
      <c r="AO567" s="285"/>
      <c r="AP567" s="285"/>
      <c r="AQ567" s="285"/>
      <c r="AR567" s="285"/>
      <c r="AS567" s="285"/>
      <c r="AT567" s="285"/>
      <c r="AU567" s="285"/>
      <c r="AV567" s="285"/>
      <c r="AW567" s="285"/>
      <c r="AX567" s="285"/>
      <c r="AY567" s="285"/>
      <c r="AZ567" s="285"/>
    </row>
    <row r="568" spans="1:52" s="286" customFormat="1" ht="197.25" customHeight="1">
      <c r="A568" s="1073"/>
      <c r="B568" s="649"/>
      <c r="C568" s="651"/>
      <c r="D568" s="653"/>
      <c r="E568" s="317" t="s">
        <v>1077</v>
      </c>
      <c r="F568" s="316" t="s">
        <v>1063</v>
      </c>
      <c r="G568" s="379">
        <v>43831</v>
      </c>
      <c r="H568" s="425" t="s">
        <v>31</v>
      </c>
      <c r="I568" s="309" t="s">
        <v>501</v>
      </c>
      <c r="J568" s="309" t="s">
        <v>393</v>
      </c>
      <c r="K568" s="309" t="s">
        <v>1246</v>
      </c>
      <c r="L568" s="309" t="s">
        <v>642</v>
      </c>
      <c r="M568" s="288">
        <v>0</v>
      </c>
      <c r="N568" s="288"/>
      <c r="O568" s="288">
        <v>0</v>
      </c>
      <c r="P568" s="289">
        <v>141100</v>
      </c>
      <c r="Q568" s="289">
        <v>0</v>
      </c>
      <c r="R568" s="289">
        <v>0</v>
      </c>
      <c r="S568" s="528">
        <v>3</v>
      </c>
      <c r="T568" s="285"/>
      <c r="U568" s="285"/>
      <c r="V568" s="285"/>
      <c r="W568" s="285"/>
      <c r="X568" s="285"/>
      <c r="Y568" s="285"/>
      <c r="Z568" s="285"/>
      <c r="AA568" s="285"/>
      <c r="AB568" s="285"/>
      <c r="AC568" s="285"/>
      <c r="AD568" s="285"/>
      <c r="AE568" s="285"/>
      <c r="AF568" s="285"/>
      <c r="AG568" s="285"/>
      <c r="AH568" s="285"/>
      <c r="AI568" s="285"/>
      <c r="AJ568" s="285"/>
      <c r="AK568" s="285"/>
      <c r="AL568" s="285"/>
      <c r="AM568" s="285"/>
      <c r="AN568" s="285"/>
      <c r="AO568" s="285"/>
      <c r="AP568" s="285"/>
      <c r="AQ568" s="285"/>
      <c r="AR568" s="285"/>
      <c r="AS568" s="285"/>
      <c r="AT568" s="285"/>
      <c r="AU568" s="285"/>
      <c r="AV568" s="285"/>
      <c r="AW568" s="285"/>
      <c r="AX568" s="285"/>
      <c r="AY568" s="285"/>
      <c r="AZ568" s="285"/>
    </row>
    <row r="569" spans="1:52" s="286" customFormat="1" ht="69" customHeight="1">
      <c r="A569" s="1073"/>
      <c r="B569" s="739" t="s">
        <v>1247</v>
      </c>
      <c r="C569" s="741" t="s">
        <v>1248</v>
      </c>
      <c r="D569" s="652" t="s">
        <v>1059</v>
      </c>
      <c r="E569" s="652" t="s">
        <v>1196</v>
      </c>
      <c r="F569" s="646" t="s">
        <v>60</v>
      </c>
      <c r="G569" s="657">
        <v>43466</v>
      </c>
      <c r="H569" s="733" t="s">
        <v>31</v>
      </c>
      <c r="I569" s="381" t="s">
        <v>501</v>
      </c>
      <c r="J569" s="381" t="s">
        <v>393</v>
      </c>
      <c r="K569" s="381" t="s">
        <v>1093</v>
      </c>
      <c r="L569" s="381" t="s">
        <v>35</v>
      </c>
      <c r="M569" s="284">
        <f t="shared" ref="M569:R569" si="64">M570+M571</f>
        <v>5239000</v>
      </c>
      <c r="N569" s="284">
        <f t="shared" si="64"/>
        <v>5239000</v>
      </c>
      <c r="O569" s="284">
        <f t="shared" si="64"/>
        <v>6093800</v>
      </c>
      <c r="P569" s="391">
        <f>P570+P571</f>
        <v>7058000</v>
      </c>
      <c r="Q569" s="391">
        <f t="shared" si="64"/>
        <v>5498000</v>
      </c>
      <c r="R569" s="391">
        <f t="shared" si="64"/>
        <v>5498000</v>
      </c>
      <c r="S569" s="535"/>
      <c r="T569" s="285"/>
      <c r="U569" s="285"/>
      <c r="V569" s="285"/>
      <c r="W569" s="285"/>
      <c r="X569" s="285"/>
      <c r="Y569" s="285"/>
      <c r="Z569" s="285"/>
      <c r="AA569" s="285"/>
      <c r="AB569" s="285"/>
      <c r="AC569" s="285"/>
      <c r="AD569" s="285"/>
      <c r="AE569" s="285"/>
      <c r="AF569" s="285"/>
      <c r="AG569" s="285"/>
      <c r="AH569" s="285"/>
      <c r="AI569" s="285"/>
      <c r="AJ569" s="285"/>
      <c r="AK569" s="285"/>
      <c r="AL569" s="285"/>
      <c r="AM569" s="285"/>
      <c r="AN569" s="285"/>
      <c r="AO569" s="285"/>
      <c r="AP569" s="285"/>
      <c r="AQ569" s="285"/>
      <c r="AR569" s="285"/>
      <c r="AS569" s="285"/>
      <c r="AT569" s="285"/>
      <c r="AU569" s="285"/>
      <c r="AV569" s="285"/>
      <c r="AW569" s="285"/>
      <c r="AX569" s="285"/>
      <c r="AY569" s="285"/>
      <c r="AZ569" s="285"/>
    </row>
    <row r="570" spans="1:52" s="286" customFormat="1" ht="35.25" customHeight="1">
      <c r="A570" s="1073"/>
      <c r="B570" s="739"/>
      <c r="C570" s="742"/>
      <c r="D570" s="671"/>
      <c r="E570" s="671"/>
      <c r="F570" s="647"/>
      <c r="G570" s="647"/>
      <c r="H570" s="738"/>
      <c r="I570" s="309" t="s">
        <v>501</v>
      </c>
      <c r="J570" s="309" t="s">
        <v>393</v>
      </c>
      <c r="K570" s="309" t="s">
        <v>1093</v>
      </c>
      <c r="L570" s="309" t="s">
        <v>43</v>
      </c>
      <c r="M570" s="288">
        <v>0</v>
      </c>
      <c r="N570" s="288"/>
      <c r="O570" s="288"/>
      <c r="P570" s="289"/>
      <c r="Q570" s="290"/>
      <c r="R570" s="290"/>
      <c r="S570" s="528">
        <v>3</v>
      </c>
      <c r="T570" s="285"/>
      <c r="U570" s="285"/>
      <c r="V570" s="285"/>
      <c r="W570" s="285"/>
      <c r="X570" s="285"/>
      <c r="Y570" s="285"/>
      <c r="Z570" s="285"/>
      <c r="AA570" s="285"/>
      <c r="AB570" s="285"/>
      <c r="AC570" s="285"/>
      <c r="AD570" s="285"/>
      <c r="AE570" s="285"/>
      <c r="AF570" s="285"/>
      <c r="AG570" s="285"/>
      <c r="AH570" s="285"/>
      <c r="AI570" s="285"/>
      <c r="AJ570" s="285"/>
      <c r="AK570" s="285"/>
      <c r="AL570" s="285"/>
      <c r="AM570" s="285"/>
      <c r="AN570" s="285"/>
      <c r="AO570" s="285"/>
      <c r="AP570" s="285"/>
      <c r="AQ570" s="285"/>
      <c r="AR570" s="285"/>
      <c r="AS570" s="285"/>
      <c r="AT570" s="285"/>
      <c r="AU570" s="285"/>
      <c r="AV570" s="285"/>
      <c r="AW570" s="285"/>
      <c r="AX570" s="285"/>
      <c r="AY570" s="285"/>
      <c r="AZ570" s="285"/>
    </row>
    <row r="571" spans="1:52" s="286" customFormat="1" ht="31.5" customHeight="1">
      <c r="A571" s="1073"/>
      <c r="B571" s="305" t="s">
        <v>1249</v>
      </c>
      <c r="C571" s="743"/>
      <c r="D571" s="671"/>
      <c r="E571" s="671"/>
      <c r="F571" s="647"/>
      <c r="G571" s="647"/>
      <c r="H571" s="738"/>
      <c r="I571" s="309" t="s">
        <v>501</v>
      </c>
      <c r="J571" s="309" t="s">
        <v>393</v>
      </c>
      <c r="K571" s="309" t="s">
        <v>1093</v>
      </c>
      <c r="L571" s="309" t="s">
        <v>642</v>
      </c>
      <c r="M571" s="288">
        <v>5239000</v>
      </c>
      <c r="N571" s="288">
        <v>5239000</v>
      </c>
      <c r="O571" s="288">
        <v>6093800</v>
      </c>
      <c r="P571" s="289">
        <v>7058000</v>
      </c>
      <c r="Q571" s="290">
        <v>5498000</v>
      </c>
      <c r="R571" s="290">
        <v>5498000</v>
      </c>
      <c r="S571" s="528">
        <v>3</v>
      </c>
      <c r="T571" s="285"/>
      <c r="U571" s="285"/>
      <c r="V571" s="285"/>
      <c r="W571" s="285"/>
      <c r="X571" s="285"/>
      <c r="Y571" s="285"/>
      <c r="Z571" s="285"/>
      <c r="AA571" s="285"/>
      <c r="AB571" s="285"/>
      <c r="AC571" s="285"/>
      <c r="AD571" s="285"/>
      <c r="AE571" s="285"/>
      <c r="AF571" s="285"/>
      <c r="AG571" s="285"/>
      <c r="AH571" s="285"/>
      <c r="AI571" s="285"/>
      <c r="AJ571" s="285"/>
      <c r="AK571" s="285"/>
      <c r="AL571" s="285"/>
      <c r="AM571" s="285"/>
      <c r="AN571" s="285"/>
      <c r="AO571" s="285"/>
      <c r="AP571" s="285"/>
      <c r="AQ571" s="285"/>
      <c r="AR571" s="285"/>
      <c r="AS571" s="285"/>
      <c r="AT571" s="285"/>
      <c r="AU571" s="285"/>
      <c r="AV571" s="285"/>
      <c r="AW571" s="285"/>
      <c r="AX571" s="285"/>
      <c r="AY571" s="285"/>
      <c r="AZ571" s="285"/>
    </row>
    <row r="572" spans="1:52" s="286" customFormat="1" ht="47.25" customHeight="1">
      <c r="A572" s="1073"/>
      <c r="B572" s="739" t="s">
        <v>1250</v>
      </c>
      <c r="C572" s="744" t="s">
        <v>1251</v>
      </c>
      <c r="D572" s="671"/>
      <c r="E572" s="671"/>
      <c r="F572" s="647"/>
      <c r="G572" s="647"/>
      <c r="H572" s="738"/>
      <c r="I572" s="381" t="s">
        <v>501</v>
      </c>
      <c r="J572" s="381" t="s">
        <v>393</v>
      </c>
      <c r="K572" s="381" t="s">
        <v>1097</v>
      </c>
      <c r="L572" s="381" t="s">
        <v>35</v>
      </c>
      <c r="M572" s="284">
        <f t="shared" ref="M572:R572" si="65">M573+M574</f>
        <v>1564900</v>
      </c>
      <c r="N572" s="284">
        <f t="shared" si="65"/>
        <v>1564900</v>
      </c>
      <c r="O572" s="284">
        <f t="shared" si="65"/>
        <v>1820200</v>
      </c>
      <c r="P572" s="391">
        <f t="shared" si="65"/>
        <v>1990800</v>
      </c>
      <c r="Q572" s="391">
        <f t="shared" si="65"/>
        <v>1550800</v>
      </c>
      <c r="R572" s="391">
        <f t="shared" si="65"/>
        <v>1550800</v>
      </c>
      <c r="S572" s="528"/>
      <c r="T572" s="285"/>
      <c r="U572" s="285"/>
      <c r="V572" s="285"/>
      <c r="W572" s="285"/>
      <c r="X572" s="285"/>
      <c r="Y572" s="285"/>
      <c r="Z572" s="285"/>
      <c r="AA572" s="285"/>
      <c r="AB572" s="285"/>
      <c r="AC572" s="285"/>
      <c r="AD572" s="285"/>
      <c r="AE572" s="285"/>
      <c r="AF572" s="285"/>
      <c r="AG572" s="285"/>
      <c r="AH572" s="285"/>
      <c r="AI572" s="285"/>
      <c r="AJ572" s="285"/>
      <c r="AK572" s="285"/>
      <c r="AL572" s="285"/>
      <c r="AM572" s="285"/>
      <c r="AN572" s="285"/>
      <c r="AO572" s="285"/>
      <c r="AP572" s="285"/>
      <c r="AQ572" s="285"/>
      <c r="AR572" s="285"/>
      <c r="AS572" s="285"/>
      <c r="AT572" s="285"/>
      <c r="AU572" s="285"/>
      <c r="AV572" s="285"/>
      <c r="AW572" s="285"/>
      <c r="AX572" s="285"/>
      <c r="AY572" s="285"/>
      <c r="AZ572" s="285"/>
    </row>
    <row r="573" spans="1:52" s="286" customFormat="1" ht="37.5" customHeight="1">
      <c r="A573" s="1073"/>
      <c r="B573" s="739"/>
      <c r="C573" s="745"/>
      <c r="D573" s="671"/>
      <c r="E573" s="671"/>
      <c r="F573" s="647"/>
      <c r="G573" s="647"/>
      <c r="H573" s="738"/>
      <c r="I573" s="309" t="s">
        <v>501</v>
      </c>
      <c r="J573" s="309" t="s">
        <v>393</v>
      </c>
      <c r="K573" s="309" t="s">
        <v>1097</v>
      </c>
      <c r="L573" s="309" t="s">
        <v>43</v>
      </c>
      <c r="M573" s="288">
        <v>0</v>
      </c>
      <c r="N573" s="288"/>
      <c r="O573" s="288"/>
      <c r="P573" s="289"/>
      <c r="Q573" s="290"/>
      <c r="R573" s="290"/>
      <c r="S573" s="528">
        <v>3</v>
      </c>
      <c r="T573" s="285"/>
      <c r="U573" s="285"/>
      <c r="V573" s="285"/>
      <c r="W573" s="285"/>
      <c r="X573" s="285"/>
      <c r="Y573" s="285"/>
      <c r="Z573" s="285"/>
      <c r="AA573" s="285"/>
      <c r="AB573" s="285"/>
      <c r="AC573" s="285"/>
      <c r="AD573" s="285"/>
      <c r="AE573" s="285"/>
      <c r="AF573" s="285"/>
      <c r="AG573" s="285"/>
      <c r="AH573" s="285"/>
      <c r="AI573" s="285"/>
      <c r="AJ573" s="285"/>
      <c r="AK573" s="285"/>
      <c r="AL573" s="285"/>
      <c r="AM573" s="285"/>
      <c r="AN573" s="285"/>
      <c r="AO573" s="285"/>
      <c r="AP573" s="285"/>
      <c r="AQ573" s="285"/>
      <c r="AR573" s="285"/>
      <c r="AS573" s="285"/>
      <c r="AT573" s="285"/>
      <c r="AU573" s="285"/>
      <c r="AV573" s="285"/>
      <c r="AW573" s="285"/>
      <c r="AX573" s="285"/>
      <c r="AY573" s="285"/>
      <c r="AZ573" s="285"/>
    </row>
    <row r="574" spans="1:52" s="286" customFormat="1" ht="36" customHeight="1">
      <c r="A574" s="1073"/>
      <c r="B574" s="305" t="s">
        <v>1252</v>
      </c>
      <c r="C574" s="746"/>
      <c r="D574" s="653"/>
      <c r="E574" s="653"/>
      <c r="F574" s="656"/>
      <c r="G574" s="656"/>
      <c r="H574" s="734"/>
      <c r="I574" s="309" t="s">
        <v>501</v>
      </c>
      <c r="J574" s="309" t="s">
        <v>393</v>
      </c>
      <c r="K574" s="309" t="s">
        <v>1253</v>
      </c>
      <c r="L574" s="309" t="s">
        <v>642</v>
      </c>
      <c r="M574" s="288">
        <v>1564900</v>
      </c>
      <c r="N574" s="288">
        <v>1564900</v>
      </c>
      <c r="O574" s="288">
        <v>1820200</v>
      </c>
      <c r="P574" s="289">
        <v>1990800</v>
      </c>
      <c r="Q574" s="290">
        <v>1550800</v>
      </c>
      <c r="R574" s="290">
        <v>1550800</v>
      </c>
      <c r="S574" s="528">
        <v>3</v>
      </c>
      <c r="T574" s="285"/>
      <c r="U574" s="285"/>
      <c r="V574" s="285"/>
      <c r="W574" s="285"/>
      <c r="X574" s="285"/>
      <c r="Y574" s="285"/>
      <c r="Z574" s="285"/>
      <c r="AA574" s="285"/>
      <c r="AB574" s="285"/>
      <c r="AC574" s="285"/>
      <c r="AD574" s="285"/>
      <c r="AE574" s="285"/>
      <c r="AF574" s="285"/>
      <c r="AG574" s="285"/>
      <c r="AH574" s="285"/>
      <c r="AI574" s="285"/>
      <c r="AJ574" s="285"/>
      <c r="AK574" s="285"/>
      <c r="AL574" s="285"/>
      <c r="AM574" s="285"/>
      <c r="AN574" s="285"/>
      <c r="AO574" s="285"/>
      <c r="AP574" s="285"/>
      <c r="AQ574" s="285"/>
      <c r="AR574" s="285"/>
      <c r="AS574" s="285"/>
      <c r="AT574" s="285"/>
      <c r="AU574" s="285"/>
      <c r="AV574" s="285"/>
      <c r="AW574" s="285"/>
      <c r="AX574" s="285"/>
      <c r="AY574" s="285"/>
      <c r="AZ574" s="285"/>
    </row>
    <row r="575" spans="1:52" s="286" customFormat="1" ht="54.75" customHeight="1">
      <c r="A575" s="1073"/>
      <c r="B575" s="648" t="s">
        <v>1254</v>
      </c>
      <c r="C575" s="650" t="s">
        <v>1255</v>
      </c>
      <c r="D575" s="652" t="s">
        <v>1059</v>
      </c>
      <c r="E575" s="652" t="s">
        <v>1256</v>
      </c>
      <c r="F575" s="646" t="s">
        <v>60</v>
      </c>
      <c r="G575" s="657">
        <v>44927</v>
      </c>
      <c r="H575" s="733" t="s">
        <v>1257</v>
      </c>
      <c r="I575" s="381" t="s">
        <v>501</v>
      </c>
      <c r="J575" s="381" t="s">
        <v>393</v>
      </c>
      <c r="K575" s="381" t="s">
        <v>1258</v>
      </c>
      <c r="L575" s="381" t="s">
        <v>35</v>
      </c>
      <c r="M575" s="284">
        <f>SUM(M576:M577)</f>
        <v>200000</v>
      </c>
      <c r="N575" s="284">
        <f t="shared" ref="N575:R575" si="66">SUM(N576:N577)</f>
        <v>200000</v>
      </c>
      <c r="O575" s="284">
        <f t="shared" si="66"/>
        <v>600000</v>
      </c>
      <c r="P575" s="284">
        <f t="shared" si="66"/>
        <v>0</v>
      </c>
      <c r="Q575" s="284">
        <f t="shared" si="66"/>
        <v>0</v>
      </c>
      <c r="R575" s="284">
        <f t="shared" si="66"/>
        <v>0</v>
      </c>
      <c r="S575" s="528"/>
      <c r="T575" s="285"/>
      <c r="U575" s="285"/>
      <c r="V575" s="285"/>
      <c r="W575" s="285"/>
      <c r="X575" s="285"/>
      <c r="Y575" s="285"/>
      <c r="Z575" s="285"/>
      <c r="AA575" s="285"/>
      <c r="AB575" s="285"/>
      <c r="AC575" s="285"/>
      <c r="AD575" s="285"/>
      <c r="AE575" s="285"/>
      <c r="AF575" s="285"/>
      <c r="AG575" s="285"/>
      <c r="AH575" s="285"/>
      <c r="AI575" s="285"/>
      <c r="AJ575" s="285"/>
      <c r="AK575" s="285"/>
      <c r="AL575" s="285"/>
      <c r="AM575" s="285"/>
      <c r="AN575" s="285"/>
      <c r="AO575" s="285"/>
      <c r="AP575" s="285"/>
      <c r="AQ575" s="285"/>
      <c r="AR575" s="285"/>
      <c r="AS575" s="285"/>
      <c r="AT575" s="285"/>
      <c r="AU575" s="285"/>
      <c r="AV575" s="285"/>
      <c r="AW575" s="285"/>
      <c r="AX575" s="285"/>
      <c r="AY575" s="285"/>
      <c r="AZ575" s="285"/>
    </row>
    <row r="576" spans="1:52" s="286" customFormat="1" ht="36" customHeight="1">
      <c r="A576" s="1073"/>
      <c r="B576" s="676"/>
      <c r="C576" s="669"/>
      <c r="D576" s="671"/>
      <c r="E576" s="653"/>
      <c r="F576" s="656"/>
      <c r="G576" s="658"/>
      <c r="H576" s="734"/>
      <c r="I576" s="309" t="s">
        <v>501</v>
      </c>
      <c r="J576" s="309" t="s">
        <v>393</v>
      </c>
      <c r="K576" s="309" t="s">
        <v>1258</v>
      </c>
      <c r="L576" s="309" t="s">
        <v>43</v>
      </c>
      <c r="M576" s="288">
        <v>100000</v>
      </c>
      <c r="N576" s="288">
        <v>100000</v>
      </c>
      <c r="O576" s="288"/>
      <c r="P576" s="289"/>
      <c r="Q576" s="290"/>
      <c r="R576" s="290"/>
      <c r="S576" s="528">
        <v>3</v>
      </c>
      <c r="T576" s="285"/>
      <c r="U576" s="285"/>
      <c r="V576" s="285"/>
      <c r="W576" s="285"/>
      <c r="X576" s="285"/>
      <c r="Y576" s="285"/>
      <c r="Z576" s="285"/>
      <c r="AA576" s="285"/>
      <c r="AB576" s="285"/>
      <c r="AC576" s="285"/>
      <c r="AD576" s="285"/>
      <c r="AE576" s="285"/>
      <c r="AF576" s="285"/>
      <c r="AG576" s="285"/>
      <c r="AH576" s="285"/>
      <c r="AI576" s="285"/>
      <c r="AJ576" s="285"/>
      <c r="AK576" s="285"/>
      <c r="AL576" s="285"/>
      <c r="AM576" s="285"/>
      <c r="AN576" s="285"/>
      <c r="AO576" s="285"/>
      <c r="AP576" s="285"/>
      <c r="AQ576" s="285"/>
      <c r="AR576" s="285"/>
      <c r="AS576" s="285"/>
      <c r="AT576" s="285"/>
      <c r="AU576" s="285"/>
      <c r="AV576" s="285"/>
      <c r="AW576" s="285"/>
      <c r="AX576" s="285"/>
      <c r="AY576" s="285"/>
      <c r="AZ576" s="285"/>
    </row>
    <row r="577" spans="1:52" s="286" customFormat="1" ht="66.75" customHeight="1">
      <c r="A577" s="1073"/>
      <c r="B577" s="393" t="s">
        <v>1259</v>
      </c>
      <c r="C577" s="651"/>
      <c r="D577" s="653"/>
      <c r="E577" s="317" t="s">
        <v>1260</v>
      </c>
      <c r="F577" s="295" t="s">
        <v>60</v>
      </c>
      <c r="G577" s="318">
        <v>45484</v>
      </c>
      <c r="H577" s="319" t="s">
        <v>31</v>
      </c>
      <c r="I577" s="309" t="s">
        <v>501</v>
      </c>
      <c r="J577" s="309" t="s">
        <v>393</v>
      </c>
      <c r="K577" s="309" t="s">
        <v>1258</v>
      </c>
      <c r="L577" s="309" t="s">
        <v>642</v>
      </c>
      <c r="M577" s="288">
        <v>100000</v>
      </c>
      <c r="N577" s="288">
        <v>100000</v>
      </c>
      <c r="O577" s="288">
        <v>600000</v>
      </c>
      <c r="P577" s="289"/>
      <c r="Q577" s="290"/>
      <c r="R577" s="290"/>
      <c r="S577" s="528">
        <v>3</v>
      </c>
      <c r="T577" s="285"/>
      <c r="U577" s="285"/>
      <c r="V577" s="285"/>
      <c r="W577" s="285"/>
      <c r="X577" s="285"/>
      <c r="Y577" s="285"/>
      <c r="Z577" s="285"/>
      <c r="AA577" s="285"/>
      <c r="AB577" s="285"/>
      <c r="AC577" s="285"/>
      <c r="AD577" s="285"/>
      <c r="AE577" s="285"/>
      <c r="AF577" s="285"/>
      <c r="AG577" s="285"/>
      <c r="AH577" s="285"/>
      <c r="AI577" s="285"/>
      <c r="AJ577" s="285"/>
      <c r="AK577" s="285"/>
      <c r="AL577" s="285"/>
      <c r="AM577" s="285"/>
      <c r="AN577" s="285"/>
      <c r="AO577" s="285"/>
      <c r="AP577" s="285"/>
      <c r="AQ577" s="285"/>
      <c r="AR577" s="285"/>
      <c r="AS577" s="285"/>
      <c r="AT577" s="285"/>
      <c r="AU577" s="285"/>
      <c r="AV577" s="285"/>
      <c r="AW577" s="285"/>
      <c r="AX577" s="285"/>
      <c r="AY577" s="285"/>
      <c r="AZ577" s="285"/>
    </row>
    <row r="578" spans="1:52" s="286" customFormat="1" ht="102" customHeight="1">
      <c r="A578" s="1073"/>
      <c r="B578" s="739" t="s">
        <v>1261</v>
      </c>
      <c r="C578" s="650" t="s">
        <v>1262</v>
      </c>
      <c r="D578" s="652" t="s">
        <v>1059</v>
      </c>
      <c r="E578" s="662" t="s">
        <v>1263</v>
      </c>
      <c r="F578" s="664" t="s">
        <v>60</v>
      </c>
      <c r="G578" s="665">
        <v>45013</v>
      </c>
      <c r="H578" s="740">
        <v>46022</v>
      </c>
      <c r="I578" s="381" t="s">
        <v>501</v>
      </c>
      <c r="J578" s="381" t="s">
        <v>393</v>
      </c>
      <c r="K578" s="381" t="s">
        <v>1264</v>
      </c>
      <c r="L578" s="381" t="s">
        <v>35</v>
      </c>
      <c r="M578" s="284">
        <f>M579+M580</f>
        <v>0</v>
      </c>
      <c r="N578" s="284">
        <f t="shared" ref="N578:R578" si="67">N579+N580</f>
        <v>0</v>
      </c>
      <c r="O578" s="284">
        <f t="shared" si="67"/>
        <v>185700</v>
      </c>
      <c r="P578" s="284">
        <f t="shared" si="67"/>
        <v>0</v>
      </c>
      <c r="Q578" s="284">
        <f t="shared" si="67"/>
        <v>0</v>
      </c>
      <c r="R578" s="284">
        <f t="shared" si="67"/>
        <v>0</v>
      </c>
      <c r="S578" s="528"/>
      <c r="T578" s="285"/>
      <c r="U578" s="285"/>
      <c r="V578" s="285"/>
      <c r="W578" s="285"/>
      <c r="X578" s="285"/>
      <c r="Y578" s="285"/>
      <c r="Z578" s="285"/>
      <c r="AA578" s="285"/>
      <c r="AB578" s="285"/>
      <c r="AC578" s="285"/>
      <c r="AD578" s="285"/>
      <c r="AE578" s="285"/>
      <c r="AF578" s="285"/>
      <c r="AG578" s="285"/>
      <c r="AH578" s="285"/>
      <c r="AI578" s="285"/>
      <c r="AJ578" s="285"/>
      <c r="AK578" s="285"/>
      <c r="AL578" s="285"/>
      <c r="AM578" s="285"/>
      <c r="AN578" s="285"/>
      <c r="AO578" s="285"/>
      <c r="AP578" s="285"/>
      <c r="AQ578" s="285"/>
      <c r="AR578" s="285"/>
      <c r="AS578" s="285"/>
      <c r="AT578" s="285"/>
      <c r="AU578" s="285"/>
      <c r="AV578" s="285"/>
      <c r="AW578" s="285"/>
      <c r="AX578" s="285"/>
      <c r="AY578" s="285"/>
      <c r="AZ578" s="285"/>
    </row>
    <row r="579" spans="1:52" s="286" customFormat="1" ht="72" customHeight="1">
      <c r="A579" s="1073"/>
      <c r="B579" s="739"/>
      <c r="C579" s="669"/>
      <c r="D579" s="671"/>
      <c r="E579" s="662"/>
      <c r="F579" s="664"/>
      <c r="G579" s="665"/>
      <c r="H579" s="740"/>
      <c r="I579" s="309" t="s">
        <v>501</v>
      </c>
      <c r="J579" s="309" t="s">
        <v>393</v>
      </c>
      <c r="K579" s="309" t="s">
        <v>1264</v>
      </c>
      <c r="L579" s="309" t="s">
        <v>642</v>
      </c>
      <c r="M579" s="288"/>
      <c r="N579" s="288"/>
      <c r="O579" s="288">
        <v>143000</v>
      </c>
      <c r="P579" s="289">
        <v>0</v>
      </c>
      <c r="Q579" s="290">
        <v>0</v>
      </c>
      <c r="R579" s="290">
        <v>0</v>
      </c>
      <c r="S579" s="528">
        <v>3</v>
      </c>
      <c r="T579" s="285"/>
      <c r="U579" s="285"/>
      <c r="V579" s="285"/>
      <c r="W579" s="285"/>
      <c r="X579" s="285"/>
      <c r="Y579" s="285"/>
      <c r="Z579" s="285"/>
      <c r="AA579" s="285"/>
      <c r="AB579" s="285"/>
      <c r="AC579" s="285"/>
      <c r="AD579" s="285"/>
      <c r="AE579" s="285"/>
      <c r="AF579" s="285"/>
      <c r="AG579" s="285"/>
      <c r="AH579" s="285"/>
      <c r="AI579" s="285"/>
      <c r="AJ579" s="285"/>
      <c r="AK579" s="285"/>
      <c r="AL579" s="285"/>
      <c r="AM579" s="285"/>
      <c r="AN579" s="285"/>
      <c r="AO579" s="285"/>
      <c r="AP579" s="285"/>
      <c r="AQ579" s="285"/>
      <c r="AR579" s="285"/>
      <c r="AS579" s="285"/>
      <c r="AT579" s="285"/>
      <c r="AU579" s="285"/>
      <c r="AV579" s="285"/>
      <c r="AW579" s="285"/>
      <c r="AX579" s="285"/>
      <c r="AY579" s="285"/>
      <c r="AZ579" s="285"/>
    </row>
    <row r="580" spans="1:52" s="286" customFormat="1" ht="93" customHeight="1">
      <c r="A580" s="1073"/>
      <c r="B580" s="305" t="s">
        <v>1265</v>
      </c>
      <c r="C580" s="651"/>
      <c r="D580" s="653"/>
      <c r="E580" s="324" t="s">
        <v>1266</v>
      </c>
      <c r="F580" s="427" t="s">
        <v>60</v>
      </c>
      <c r="G580" s="428">
        <v>44197</v>
      </c>
      <c r="H580" s="427" t="s">
        <v>31</v>
      </c>
      <c r="I580" s="309" t="s">
        <v>501</v>
      </c>
      <c r="J580" s="309" t="s">
        <v>393</v>
      </c>
      <c r="K580" s="315" t="s">
        <v>1264</v>
      </c>
      <c r="L580" s="309" t="s">
        <v>642</v>
      </c>
      <c r="M580" s="288"/>
      <c r="N580" s="288"/>
      <c r="O580" s="288">
        <v>42700</v>
      </c>
      <c r="P580" s="289">
        <v>0</v>
      </c>
      <c r="Q580" s="290">
        <v>0</v>
      </c>
      <c r="R580" s="290">
        <v>0</v>
      </c>
      <c r="S580" s="528">
        <v>3</v>
      </c>
      <c r="T580" s="285"/>
      <c r="U580" s="285"/>
      <c r="V580" s="285"/>
      <c r="W580" s="285"/>
      <c r="X580" s="285"/>
      <c r="Y580" s="285"/>
      <c r="Z580" s="285"/>
      <c r="AA580" s="285"/>
      <c r="AB580" s="285"/>
      <c r="AC580" s="285"/>
      <c r="AD580" s="285"/>
      <c r="AE580" s="285"/>
      <c r="AF580" s="285"/>
      <c r="AG580" s="285"/>
      <c r="AH580" s="285"/>
      <c r="AI580" s="285"/>
      <c r="AJ580" s="285"/>
      <c r="AK580" s="285"/>
      <c r="AL580" s="285"/>
      <c r="AM580" s="285"/>
      <c r="AN580" s="285"/>
      <c r="AO580" s="285"/>
      <c r="AP580" s="285"/>
      <c r="AQ580" s="285"/>
      <c r="AR580" s="285"/>
      <c r="AS580" s="285"/>
      <c r="AT580" s="285"/>
      <c r="AU580" s="285"/>
      <c r="AV580" s="285"/>
      <c r="AW580" s="285"/>
      <c r="AX580" s="285"/>
      <c r="AY580" s="285"/>
      <c r="AZ580" s="285"/>
    </row>
    <row r="581" spans="1:52" s="286" customFormat="1" ht="47.25" customHeight="1">
      <c r="A581" s="1073"/>
      <c r="B581" s="648" t="s">
        <v>1267</v>
      </c>
      <c r="C581" s="650" t="s">
        <v>1268</v>
      </c>
      <c r="D581" s="652" t="s">
        <v>1059</v>
      </c>
      <c r="E581" s="652" t="s">
        <v>1269</v>
      </c>
      <c r="F581" s="646" t="s">
        <v>60</v>
      </c>
      <c r="G581" s="657">
        <v>45013</v>
      </c>
      <c r="H581" s="737">
        <v>46022</v>
      </c>
      <c r="I581" s="381" t="s">
        <v>501</v>
      </c>
      <c r="J581" s="381" t="s">
        <v>393</v>
      </c>
      <c r="K581" s="381" t="s">
        <v>1270</v>
      </c>
      <c r="L581" s="381" t="s">
        <v>35</v>
      </c>
      <c r="M581" s="284">
        <f t="shared" ref="M581:R581" si="68">M582</f>
        <v>0</v>
      </c>
      <c r="N581" s="284">
        <f t="shared" si="68"/>
        <v>0</v>
      </c>
      <c r="O581" s="284">
        <f t="shared" si="68"/>
        <v>100000</v>
      </c>
      <c r="P581" s="391">
        <f t="shared" si="68"/>
        <v>0</v>
      </c>
      <c r="Q581" s="392">
        <f t="shared" si="68"/>
        <v>0</v>
      </c>
      <c r="R581" s="392">
        <f t="shared" si="68"/>
        <v>0</v>
      </c>
      <c r="S581" s="528"/>
      <c r="T581" s="285"/>
      <c r="U581" s="285"/>
      <c r="V581" s="285"/>
      <c r="W581" s="285"/>
      <c r="X581" s="285"/>
      <c r="Y581" s="285"/>
      <c r="Z581" s="285"/>
      <c r="AA581" s="285"/>
      <c r="AB581" s="285"/>
      <c r="AC581" s="285"/>
      <c r="AD581" s="285"/>
      <c r="AE581" s="285"/>
      <c r="AF581" s="285"/>
      <c r="AG581" s="285"/>
      <c r="AH581" s="285"/>
      <c r="AI581" s="285"/>
      <c r="AJ581" s="285"/>
      <c r="AK581" s="285"/>
      <c r="AL581" s="285"/>
      <c r="AM581" s="285"/>
      <c r="AN581" s="285"/>
      <c r="AO581" s="285"/>
      <c r="AP581" s="285"/>
      <c r="AQ581" s="285"/>
      <c r="AR581" s="285"/>
      <c r="AS581" s="285"/>
      <c r="AT581" s="285"/>
      <c r="AU581" s="285"/>
      <c r="AV581" s="285"/>
      <c r="AW581" s="285"/>
      <c r="AX581" s="285"/>
      <c r="AY581" s="285"/>
      <c r="AZ581" s="285"/>
    </row>
    <row r="582" spans="1:52" s="286" customFormat="1" ht="34.5" customHeight="1">
      <c r="A582" s="1073"/>
      <c r="B582" s="676"/>
      <c r="C582" s="669"/>
      <c r="D582" s="671"/>
      <c r="E582" s="671"/>
      <c r="F582" s="647"/>
      <c r="G582" s="647"/>
      <c r="H582" s="738"/>
      <c r="I582" s="309" t="s">
        <v>501</v>
      </c>
      <c r="J582" s="309" t="s">
        <v>393</v>
      </c>
      <c r="K582" s="309" t="s">
        <v>1270</v>
      </c>
      <c r="L582" s="309" t="s">
        <v>642</v>
      </c>
      <c r="M582" s="288">
        <v>0</v>
      </c>
      <c r="N582" s="288"/>
      <c r="O582" s="288">
        <v>100000</v>
      </c>
      <c r="P582" s="289">
        <v>0</v>
      </c>
      <c r="Q582" s="290">
        <v>0</v>
      </c>
      <c r="R582" s="290">
        <v>0</v>
      </c>
      <c r="S582" s="528">
        <v>3</v>
      </c>
      <c r="T582" s="285"/>
      <c r="U582" s="285"/>
      <c r="V582" s="285"/>
      <c r="W582" s="285"/>
      <c r="X582" s="285"/>
      <c r="Y582" s="285"/>
      <c r="Z582" s="285"/>
      <c r="AA582" s="285"/>
      <c r="AB582" s="285"/>
      <c r="AC582" s="285"/>
      <c r="AD582" s="285"/>
      <c r="AE582" s="285"/>
      <c r="AF582" s="285"/>
      <c r="AG582" s="285"/>
      <c r="AH582" s="285"/>
      <c r="AI582" s="285"/>
      <c r="AJ582" s="285"/>
      <c r="AK582" s="285"/>
      <c r="AL582" s="285"/>
      <c r="AM582" s="285"/>
      <c r="AN582" s="285"/>
      <c r="AO582" s="285"/>
      <c r="AP582" s="285"/>
      <c r="AQ582" s="285"/>
      <c r="AR582" s="285"/>
      <c r="AS582" s="285"/>
      <c r="AT582" s="285"/>
      <c r="AU582" s="285"/>
      <c r="AV582" s="285"/>
      <c r="AW582" s="285"/>
      <c r="AX582" s="285"/>
      <c r="AY582" s="285"/>
      <c r="AZ582" s="285"/>
    </row>
    <row r="583" spans="1:52" s="286" customFormat="1" ht="47.25" customHeight="1">
      <c r="A583" s="1073"/>
      <c r="B583" s="648" t="s">
        <v>1271</v>
      </c>
      <c r="C583" s="650" t="s">
        <v>1268</v>
      </c>
      <c r="D583" s="671"/>
      <c r="E583" s="671"/>
      <c r="F583" s="647"/>
      <c r="G583" s="647"/>
      <c r="H583" s="738"/>
      <c r="I583" s="381" t="s">
        <v>501</v>
      </c>
      <c r="J583" s="381" t="s">
        <v>393</v>
      </c>
      <c r="K583" s="381" t="s">
        <v>1272</v>
      </c>
      <c r="L583" s="381" t="s">
        <v>35</v>
      </c>
      <c r="M583" s="284">
        <f t="shared" ref="M583:R583" si="69">M584</f>
        <v>0</v>
      </c>
      <c r="N583" s="284">
        <f t="shared" si="69"/>
        <v>0</v>
      </c>
      <c r="O583" s="284">
        <f t="shared" si="69"/>
        <v>29900</v>
      </c>
      <c r="P583" s="391">
        <f t="shared" si="69"/>
        <v>0</v>
      </c>
      <c r="Q583" s="392">
        <f t="shared" si="69"/>
        <v>0</v>
      </c>
      <c r="R583" s="392">
        <f t="shared" si="69"/>
        <v>0</v>
      </c>
      <c r="S583" s="535"/>
      <c r="T583" s="285"/>
      <c r="U583" s="285"/>
      <c r="V583" s="285"/>
      <c r="W583" s="285"/>
      <c r="X583" s="285"/>
      <c r="Y583" s="285"/>
      <c r="Z583" s="285"/>
      <c r="AA583" s="285"/>
      <c r="AB583" s="285"/>
      <c r="AC583" s="285"/>
      <c r="AD583" s="285"/>
      <c r="AE583" s="285"/>
      <c r="AF583" s="285"/>
      <c r="AG583" s="285"/>
      <c r="AH583" s="285"/>
      <c r="AI583" s="285"/>
      <c r="AJ583" s="285"/>
      <c r="AK583" s="285"/>
      <c r="AL583" s="285"/>
      <c r="AM583" s="285"/>
      <c r="AN583" s="285"/>
      <c r="AO583" s="285"/>
      <c r="AP583" s="285"/>
      <c r="AQ583" s="285"/>
      <c r="AR583" s="285"/>
      <c r="AS583" s="285"/>
      <c r="AT583" s="285"/>
      <c r="AU583" s="285"/>
      <c r="AV583" s="285"/>
      <c r="AW583" s="285"/>
      <c r="AX583" s="285"/>
      <c r="AY583" s="285"/>
      <c r="AZ583" s="285"/>
    </row>
    <row r="584" spans="1:52" s="286" customFormat="1" ht="37.5" customHeight="1">
      <c r="A584" s="1073"/>
      <c r="B584" s="649"/>
      <c r="C584" s="651"/>
      <c r="D584" s="653"/>
      <c r="E584" s="653"/>
      <c r="F584" s="656"/>
      <c r="G584" s="656"/>
      <c r="H584" s="734"/>
      <c r="I584" s="309" t="s">
        <v>501</v>
      </c>
      <c r="J584" s="309" t="s">
        <v>393</v>
      </c>
      <c r="K584" s="309" t="s">
        <v>1272</v>
      </c>
      <c r="L584" s="309" t="s">
        <v>642</v>
      </c>
      <c r="M584" s="288">
        <v>0</v>
      </c>
      <c r="N584" s="288"/>
      <c r="O584" s="288">
        <v>29900</v>
      </c>
      <c r="P584" s="289">
        <v>0</v>
      </c>
      <c r="Q584" s="290">
        <v>0</v>
      </c>
      <c r="R584" s="290">
        <v>0</v>
      </c>
      <c r="S584" s="528">
        <v>3</v>
      </c>
      <c r="T584" s="285"/>
      <c r="U584" s="285"/>
      <c r="V584" s="285"/>
      <c r="W584" s="285"/>
      <c r="X584" s="285"/>
      <c r="Y584" s="285"/>
      <c r="Z584" s="285"/>
      <c r="AA584" s="285"/>
      <c r="AB584" s="285"/>
      <c r="AC584" s="285"/>
      <c r="AD584" s="285"/>
      <c r="AE584" s="285"/>
      <c r="AF584" s="285"/>
      <c r="AG584" s="285"/>
      <c r="AH584" s="285"/>
      <c r="AI584" s="285"/>
      <c r="AJ584" s="285"/>
      <c r="AK584" s="285"/>
      <c r="AL584" s="285"/>
      <c r="AM584" s="285"/>
      <c r="AN584" s="285"/>
      <c r="AO584" s="285"/>
      <c r="AP584" s="285"/>
      <c r="AQ584" s="285"/>
      <c r="AR584" s="285"/>
      <c r="AS584" s="285"/>
      <c r="AT584" s="285"/>
      <c r="AU584" s="285"/>
      <c r="AV584" s="285"/>
      <c r="AW584" s="285"/>
      <c r="AX584" s="285"/>
      <c r="AY584" s="285"/>
      <c r="AZ584" s="285"/>
    </row>
    <row r="585" spans="1:52" s="286" customFormat="1" ht="112.5" customHeight="1">
      <c r="A585" s="1073"/>
      <c r="B585" s="735" t="s">
        <v>1273</v>
      </c>
      <c r="C585" s="650" t="s">
        <v>1274</v>
      </c>
      <c r="D585" s="652" t="s">
        <v>1115</v>
      </c>
      <c r="E585" s="713" t="s">
        <v>1116</v>
      </c>
      <c r="F585" s="646" t="s">
        <v>1117</v>
      </c>
      <c r="G585" s="657">
        <v>43831</v>
      </c>
      <c r="H585" s="646" t="s">
        <v>31</v>
      </c>
      <c r="I585" s="381" t="s">
        <v>501</v>
      </c>
      <c r="J585" s="381" t="s">
        <v>393</v>
      </c>
      <c r="K585" s="381" t="s">
        <v>1118</v>
      </c>
      <c r="L585" s="381" t="s">
        <v>35</v>
      </c>
      <c r="M585" s="284">
        <f>M586+M587</f>
        <v>106600</v>
      </c>
      <c r="N585" s="284">
        <f>N586+N587</f>
        <v>106600</v>
      </c>
      <c r="O585" s="284">
        <f>O586+O587</f>
        <v>0</v>
      </c>
      <c r="P585" s="284">
        <f t="shared" ref="P585:R585" si="70">P586+P587</f>
        <v>0</v>
      </c>
      <c r="Q585" s="284">
        <f t="shared" si="70"/>
        <v>0</v>
      </c>
      <c r="R585" s="284">
        <f t="shared" si="70"/>
        <v>0</v>
      </c>
      <c r="S585" s="535"/>
      <c r="T585" s="285"/>
      <c r="U585" s="285"/>
      <c r="V585" s="285"/>
      <c r="W585" s="285"/>
      <c r="X585" s="285"/>
      <c r="Y585" s="285"/>
      <c r="Z585" s="285"/>
      <c r="AA585" s="285"/>
      <c r="AB585" s="285"/>
      <c r="AC585" s="285"/>
      <c r="AD585" s="285"/>
      <c r="AE585" s="285"/>
      <c r="AF585" s="285"/>
      <c r="AG585" s="285"/>
      <c r="AH585" s="285"/>
      <c r="AI585" s="285"/>
      <c r="AJ585" s="285"/>
      <c r="AK585" s="285"/>
      <c r="AL585" s="285"/>
      <c r="AM585" s="285"/>
      <c r="AN585" s="285"/>
      <c r="AO585" s="285"/>
      <c r="AP585" s="285"/>
      <c r="AQ585" s="285"/>
      <c r="AR585" s="285"/>
      <c r="AS585" s="285"/>
      <c r="AT585" s="285"/>
      <c r="AU585" s="285"/>
      <c r="AV585" s="285"/>
      <c r="AW585" s="285"/>
      <c r="AX585" s="285"/>
      <c r="AY585" s="285"/>
      <c r="AZ585" s="285"/>
    </row>
    <row r="586" spans="1:52" s="286" customFormat="1" ht="54" customHeight="1">
      <c r="A586" s="1073"/>
      <c r="B586" s="736"/>
      <c r="C586" s="669"/>
      <c r="D586" s="671"/>
      <c r="E586" s="724"/>
      <c r="F586" s="647"/>
      <c r="G586" s="674"/>
      <c r="H586" s="647"/>
      <c r="I586" s="309" t="s">
        <v>501</v>
      </c>
      <c r="J586" s="309" t="s">
        <v>393</v>
      </c>
      <c r="K586" s="309" t="s">
        <v>1118</v>
      </c>
      <c r="L586" s="309" t="s">
        <v>43</v>
      </c>
      <c r="M586" s="288">
        <v>84000</v>
      </c>
      <c r="N586" s="288">
        <v>84000</v>
      </c>
      <c r="O586" s="288"/>
      <c r="P586" s="289"/>
      <c r="Q586" s="290"/>
      <c r="R586" s="290"/>
      <c r="S586" s="528">
        <v>3</v>
      </c>
      <c r="T586" s="285"/>
      <c r="U586" s="285"/>
      <c r="V586" s="285"/>
      <c r="W586" s="285"/>
      <c r="X586" s="285"/>
      <c r="Y586" s="285"/>
      <c r="Z586" s="285"/>
      <c r="AA586" s="285"/>
      <c r="AB586" s="285"/>
      <c r="AC586" s="285"/>
      <c r="AD586" s="285"/>
      <c r="AE586" s="285"/>
      <c r="AF586" s="285"/>
      <c r="AG586" s="285"/>
      <c r="AH586" s="285"/>
      <c r="AI586" s="285"/>
      <c r="AJ586" s="285"/>
      <c r="AK586" s="285"/>
      <c r="AL586" s="285"/>
      <c r="AM586" s="285"/>
      <c r="AN586" s="285"/>
      <c r="AO586" s="285"/>
      <c r="AP586" s="285"/>
      <c r="AQ586" s="285"/>
      <c r="AR586" s="285"/>
      <c r="AS586" s="285"/>
      <c r="AT586" s="285"/>
      <c r="AU586" s="285"/>
      <c r="AV586" s="285"/>
      <c r="AW586" s="285"/>
      <c r="AX586" s="285"/>
      <c r="AY586" s="285"/>
      <c r="AZ586" s="285"/>
    </row>
    <row r="587" spans="1:52" s="286" customFormat="1" ht="51.75" customHeight="1">
      <c r="A587" s="1073"/>
      <c r="B587" s="320" t="s">
        <v>1275</v>
      </c>
      <c r="C587" s="651"/>
      <c r="D587" s="653"/>
      <c r="E587" s="714"/>
      <c r="F587" s="656"/>
      <c r="G587" s="658"/>
      <c r="H587" s="656"/>
      <c r="I587" s="309" t="s">
        <v>501</v>
      </c>
      <c r="J587" s="309" t="s">
        <v>393</v>
      </c>
      <c r="K587" s="309" t="s">
        <v>1118</v>
      </c>
      <c r="L587" s="309" t="s">
        <v>642</v>
      </c>
      <c r="M587" s="288">
        <v>22600</v>
      </c>
      <c r="N587" s="288">
        <v>22600</v>
      </c>
      <c r="O587" s="288"/>
      <c r="P587" s="289"/>
      <c r="Q587" s="290"/>
      <c r="R587" s="290"/>
      <c r="S587" s="528">
        <v>3</v>
      </c>
      <c r="T587" s="285"/>
      <c r="U587" s="285"/>
      <c r="V587" s="285"/>
      <c r="W587" s="285"/>
      <c r="X587" s="285"/>
      <c r="Y587" s="285"/>
      <c r="Z587" s="285"/>
      <c r="AA587" s="285"/>
      <c r="AB587" s="285"/>
      <c r="AC587" s="285"/>
      <c r="AD587" s="285"/>
      <c r="AE587" s="285"/>
      <c r="AF587" s="285"/>
      <c r="AG587" s="285"/>
      <c r="AH587" s="285"/>
      <c r="AI587" s="285"/>
      <c r="AJ587" s="285"/>
      <c r="AK587" s="285"/>
      <c r="AL587" s="285"/>
      <c r="AM587" s="285"/>
      <c r="AN587" s="285"/>
      <c r="AO587" s="285"/>
      <c r="AP587" s="285"/>
      <c r="AQ587" s="285"/>
      <c r="AR587" s="285"/>
      <c r="AS587" s="285"/>
      <c r="AT587" s="285"/>
      <c r="AU587" s="285"/>
      <c r="AV587" s="285"/>
      <c r="AW587" s="285"/>
      <c r="AX587" s="285"/>
      <c r="AY587" s="285"/>
      <c r="AZ587" s="285"/>
    </row>
    <row r="588" spans="1:52" s="286" customFormat="1" ht="82.5" customHeight="1">
      <c r="A588" s="1073"/>
      <c r="B588" s="648" t="s">
        <v>1276</v>
      </c>
      <c r="C588" s="650" t="s">
        <v>1110</v>
      </c>
      <c r="D588" s="652" t="s">
        <v>1059</v>
      </c>
      <c r="E588" s="193" t="s">
        <v>1066</v>
      </c>
      <c r="F588" s="388" t="s">
        <v>60</v>
      </c>
      <c r="G588" s="429">
        <v>39814</v>
      </c>
      <c r="H588" s="430" t="s">
        <v>31</v>
      </c>
      <c r="I588" s="381" t="s">
        <v>501</v>
      </c>
      <c r="J588" s="381" t="s">
        <v>393</v>
      </c>
      <c r="K588" s="381" t="s">
        <v>1111</v>
      </c>
      <c r="L588" s="381" t="s">
        <v>35</v>
      </c>
      <c r="M588" s="284">
        <f>M589</f>
        <v>0</v>
      </c>
      <c r="N588" s="284">
        <f t="shared" ref="N588:R588" si="71">N589</f>
        <v>0</v>
      </c>
      <c r="O588" s="284">
        <f t="shared" si="71"/>
        <v>162800</v>
      </c>
      <c r="P588" s="284">
        <f t="shared" si="71"/>
        <v>162800</v>
      </c>
      <c r="Q588" s="284">
        <f t="shared" si="71"/>
        <v>162800</v>
      </c>
      <c r="R588" s="284">
        <f t="shared" si="71"/>
        <v>162800</v>
      </c>
      <c r="S588" s="535"/>
      <c r="T588" s="285"/>
      <c r="U588" s="285"/>
      <c r="V588" s="285"/>
      <c r="W588" s="285"/>
      <c r="X588" s="285"/>
      <c r="Y588" s="285"/>
      <c r="Z588" s="285"/>
      <c r="AA588" s="285"/>
      <c r="AB588" s="285"/>
      <c r="AC588" s="285"/>
      <c r="AD588" s="285"/>
      <c r="AE588" s="285"/>
      <c r="AF588" s="285"/>
      <c r="AG588" s="285"/>
      <c r="AH588" s="285"/>
      <c r="AI588" s="285"/>
      <c r="AJ588" s="285"/>
      <c r="AK588" s="285"/>
      <c r="AL588" s="285"/>
      <c r="AM588" s="285"/>
      <c r="AN588" s="285"/>
      <c r="AO588" s="285"/>
      <c r="AP588" s="285"/>
      <c r="AQ588" s="285"/>
      <c r="AR588" s="285"/>
      <c r="AS588" s="285"/>
      <c r="AT588" s="285"/>
      <c r="AU588" s="285"/>
      <c r="AV588" s="285"/>
      <c r="AW588" s="285"/>
      <c r="AX588" s="285"/>
      <c r="AY588" s="285"/>
      <c r="AZ588" s="285"/>
    </row>
    <row r="589" spans="1:52" s="286" customFormat="1" ht="120.75" customHeight="1">
      <c r="A589" s="1073"/>
      <c r="B589" s="649"/>
      <c r="C589" s="651"/>
      <c r="D589" s="653"/>
      <c r="E589" s="193" t="s">
        <v>1073</v>
      </c>
      <c r="F589" s="295" t="s">
        <v>1112</v>
      </c>
      <c r="G589" s="429">
        <v>43831</v>
      </c>
      <c r="H589" s="430" t="s">
        <v>31</v>
      </c>
      <c r="I589" s="309" t="s">
        <v>501</v>
      </c>
      <c r="J589" s="309" t="s">
        <v>393</v>
      </c>
      <c r="K589" s="309" t="s">
        <v>1111</v>
      </c>
      <c r="L589" s="309" t="s">
        <v>642</v>
      </c>
      <c r="M589" s="288"/>
      <c r="N589" s="288"/>
      <c r="O589" s="288">
        <v>162800</v>
      </c>
      <c r="P589" s="289">
        <v>162800</v>
      </c>
      <c r="Q589" s="289">
        <v>162800</v>
      </c>
      <c r="R589" s="289">
        <v>162800</v>
      </c>
      <c r="S589" s="528">
        <v>3</v>
      </c>
      <c r="T589" s="285"/>
      <c r="U589" s="285"/>
      <c r="V589" s="285"/>
      <c r="W589" s="285"/>
      <c r="X589" s="285"/>
      <c r="Y589" s="285"/>
      <c r="Z589" s="285"/>
      <c r="AA589" s="285"/>
      <c r="AB589" s="285"/>
      <c r="AC589" s="285"/>
      <c r="AD589" s="285"/>
      <c r="AE589" s="285"/>
      <c r="AF589" s="285"/>
      <c r="AG589" s="285"/>
      <c r="AH589" s="285"/>
      <c r="AI589" s="285"/>
      <c r="AJ589" s="285"/>
      <c r="AK589" s="285"/>
      <c r="AL589" s="285"/>
      <c r="AM589" s="285"/>
      <c r="AN589" s="285"/>
      <c r="AO589" s="285"/>
      <c r="AP589" s="285"/>
      <c r="AQ589" s="285"/>
      <c r="AR589" s="285"/>
      <c r="AS589" s="285"/>
      <c r="AT589" s="285"/>
      <c r="AU589" s="285"/>
      <c r="AV589" s="285"/>
      <c r="AW589" s="285"/>
      <c r="AX589" s="285"/>
      <c r="AY589" s="285"/>
      <c r="AZ589" s="285"/>
    </row>
    <row r="590" spans="1:52" s="286" customFormat="1" ht="49.5" customHeight="1">
      <c r="A590" s="1073"/>
      <c r="B590" s="648" t="s">
        <v>1277</v>
      </c>
      <c r="C590" s="650" t="s">
        <v>1121</v>
      </c>
      <c r="D590" s="652" t="s">
        <v>1059</v>
      </c>
      <c r="E590" s="719" t="s">
        <v>1077</v>
      </c>
      <c r="F590" s="646" t="s">
        <v>60</v>
      </c>
      <c r="G590" s="696">
        <v>43831</v>
      </c>
      <c r="H590" s="733" t="s">
        <v>31</v>
      </c>
      <c r="I590" s="381" t="s">
        <v>501</v>
      </c>
      <c r="J590" s="381" t="s">
        <v>393</v>
      </c>
      <c r="K590" s="381" t="s">
        <v>1122</v>
      </c>
      <c r="L590" s="381" t="s">
        <v>35</v>
      </c>
      <c r="M590" s="284">
        <f t="shared" ref="M590:R590" si="72">M591</f>
        <v>0</v>
      </c>
      <c r="N590" s="284">
        <f t="shared" si="72"/>
        <v>0</v>
      </c>
      <c r="O590" s="284">
        <f t="shared" si="72"/>
        <v>8212600</v>
      </c>
      <c r="P590" s="284">
        <f t="shared" si="72"/>
        <v>0</v>
      </c>
      <c r="Q590" s="284">
        <f t="shared" si="72"/>
        <v>0</v>
      </c>
      <c r="R590" s="284">
        <f t="shared" si="72"/>
        <v>0</v>
      </c>
      <c r="S590" s="535"/>
      <c r="T590" s="285"/>
      <c r="U590" s="285"/>
      <c r="V590" s="285"/>
      <c r="W590" s="285"/>
      <c r="X590" s="285"/>
      <c r="Y590" s="285"/>
      <c r="Z590" s="285"/>
      <c r="AA590" s="285"/>
      <c r="AB590" s="285"/>
      <c r="AC590" s="285"/>
      <c r="AD590" s="285"/>
      <c r="AE590" s="285"/>
      <c r="AF590" s="285"/>
      <c r="AG590" s="285"/>
      <c r="AH590" s="285"/>
      <c r="AI590" s="285"/>
      <c r="AJ590" s="285"/>
      <c r="AK590" s="285"/>
      <c r="AL590" s="285"/>
      <c r="AM590" s="285"/>
      <c r="AN590" s="285"/>
      <c r="AO590" s="285"/>
      <c r="AP590" s="285"/>
      <c r="AQ590" s="285"/>
      <c r="AR590" s="285"/>
      <c r="AS590" s="285"/>
      <c r="AT590" s="285"/>
      <c r="AU590" s="285"/>
      <c r="AV590" s="285"/>
      <c r="AW590" s="285"/>
      <c r="AX590" s="285"/>
      <c r="AY590" s="285"/>
      <c r="AZ590" s="285"/>
    </row>
    <row r="591" spans="1:52" s="286" customFormat="1" ht="48.75" customHeight="1">
      <c r="A591" s="1073"/>
      <c r="B591" s="649"/>
      <c r="C591" s="651"/>
      <c r="D591" s="653"/>
      <c r="E591" s="720"/>
      <c r="F591" s="656"/>
      <c r="G591" s="697"/>
      <c r="H591" s="734"/>
      <c r="I591" s="309" t="s">
        <v>501</v>
      </c>
      <c r="J591" s="309" t="s">
        <v>393</v>
      </c>
      <c r="K591" s="309" t="s">
        <v>1122</v>
      </c>
      <c r="L591" s="309" t="s">
        <v>642</v>
      </c>
      <c r="M591" s="288"/>
      <c r="N591" s="288"/>
      <c r="O591" s="288">
        <v>8212600</v>
      </c>
      <c r="P591" s="289"/>
      <c r="Q591" s="289"/>
      <c r="R591" s="289"/>
      <c r="S591" s="528">
        <v>3</v>
      </c>
      <c r="T591" s="285"/>
      <c r="U591" s="285"/>
      <c r="V591" s="285"/>
      <c r="W591" s="285"/>
      <c r="X591" s="285"/>
      <c r="Y591" s="285"/>
      <c r="Z591" s="285"/>
      <c r="AA591" s="285"/>
      <c r="AB591" s="285"/>
      <c r="AC591" s="285"/>
      <c r="AD591" s="285"/>
      <c r="AE591" s="285"/>
      <c r="AF591" s="285"/>
      <c r="AG591" s="285"/>
      <c r="AH591" s="285"/>
      <c r="AI591" s="285"/>
      <c r="AJ591" s="285"/>
      <c r="AK591" s="285"/>
      <c r="AL591" s="285"/>
      <c r="AM591" s="285"/>
      <c r="AN591" s="285"/>
      <c r="AO591" s="285"/>
      <c r="AP591" s="285"/>
      <c r="AQ591" s="285"/>
      <c r="AR591" s="285"/>
      <c r="AS591" s="285"/>
      <c r="AT591" s="285"/>
      <c r="AU591" s="285"/>
      <c r="AV591" s="285"/>
      <c r="AW591" s="285"/>
      <c r="AX591" s="285"/>
      <c r="AY591" s="285"/>
      <c r="AZ591" s="285"/>
    </row>
    <row r="592" spans="1:52" s="286" customFormat="1" ht="99.75" customHeight="1">
      <c r="A592" s="1073"/>
      <c r="B592" s="676" t="s">
        <v>1278</v>
      </c>
      <c r="C592" s="650" t="s">
        <v>1279</v>
      </c>
      <c r="D592" s="652" t="s">
        <v>1059</v>
      </c>
      <c r="E592" s="193" t="s">
        <v>1077</v>
      </c>
      <c r="F592" s="321" t="s">
        <v>424</v>
      </c>
      <c r="G592" s="429">
        <v>43831</v>
      </c>
      <c r="H592" s="431" t="s">
        <v>31</v>
      </c>
      <c r="I592" s="381" t="s">
        <v>501</v>
      </c>
      <c r="J592" s="381" t="s">
        <v>393</v>
      </c>
      <c r="K592" s="381" t="s">
        <v>1280</v>
      </c>
      <c r="L592" s="381" t="s">
        <v>35</v>
      </c>
      <c r="M592" s="284">
        <f>M593</f>
        <v>0</v>
      </c>
      <c r="N592" s="284">
        <f t="shared" ref="N592:R592" si="73">N593</f>
        <v>0</v>
      </c>
      <c r="O592" s="284">
        <f t="shared" si="73"/>
        <v>500000</v>
      </c>
      <c r="P592" s="284">
        <f t="shared" si="73"/>
        <v>0</v>
      </c>
      <c r="Q592" s="284">
        <f t="shared" si="73"/>
        <v>0</v>
      </c>
      <c r="R592" s="284">
        <f t="shared" si="73"/>
        <v>0</v>
      </c>
      <c r="S592" s="535"/>
      <c r="T592" s="285"/>
      <c r="U592" s="285"/>
      <c r="V592" s="285"/>
      <c r="W592" s="285"/>
      <c r="X592" s="285"/>
      <c r="Y592" s="285"/>
      <c r="Z592" s="285"/>
      <c r="AA592" s="285"/>
      <c r="AB592" s="285"/>
      <c r="AC592" s="285"/>
      <c r="AD592" s="285"/>
      <c r="AE592" s="285"/>
      <c r="AF592" s="285"/>
      <c r="AG592" s="285"/>
      <c r="AH592" s="285"/>
      <c r="AI592" s="285"/>
      <c r="AJ592" s="285"/>
      <c r="AK592" s="285"/>
      <c r="AL592" s="285"/>
      <c r="AM592" s="285"/>
      <c r="AN592" s="285"/>
      <c r="AO592" s="285"/>
      <c r="AP592" s="285"/>
      <c r="AQ592" s="285"/>
      <c r="AR592" s="285"/>
      <c r="AS592" s="285"/>
      <c r="AT592" s="285"/>
      <c r="AU592" s="285"/>
      <c r="AV592" s="285"/>
      <c r="AW592" s="285"/>
      <c r="AX592" s="285"/>
      <c r="AY592" s="285"/>
      <c r="AZ592" s="285"/>
    </row>
    <row r="593" spans="1:601" s="286" customFormat="1" ht="57" customHeight="1">
      <c r="A593" s="1073"/>
      <c r="B593" s="649"/>
      <c r="C593" s="651"/>
      <c r="D593" s="653"/>
      <c r="E593" s="324" t="s">
        <v>1281</v>
      </c>
      <c r="F593" s="432" t="s">
        <v>60</v>
      </c>
      <c r="G593" s="433">
        <v>45492</v>
      </c>
      <c r="H593" s="434" t="s">
        <v>31</v>
      </c>
      <c r="I593" s="309" t="s">
        <v>501</v>
      </c>
      <c r="J593" s="309" t="s">
        <v>393</v>
      </c>
      <c r="K593" s="309" t="s">
        <v>1280</v>
      </c>
      <c r="L593" s="309" t="s">
        <v>642</v>
      </c>
      <c r="M593" s="288"/>
      <c r="N593" s="288"/>
      <c r="O593" s="288">
        <v>500000</v>
      </c>
      <c r="P593" s="289"/>
      <c r="Q593" s="289"/>
      <c r="R593" s="289"/>
      <c r="S593" s="528">
        <v>3</v>
      </c>
      <c r="T593" s="285"/>
      <c r="U593" s="285"/>
      <c r="V593" s="285"/>
      <c r="W593" s="285"/>
      <c r="X593" s="285"/>
      <c r="Y593" s="285"/>
      <c r="Z593" s="285"/>
      <c r="AA593" s="285"/>
      <c r="AB593" s="285"/>
      <c r="AC593" s="285"/>
      <c r="AD593" s="285"/>
      <c r="AE593" s="285"/>
      <c r="AF593" s="285"/>
      <c r="AG593" s="285"/>
      <c r="AH593" s="285"/>
      <c r="AI593" s="285"/>
      <c r="AJ593" s="285"/>
      <c r="AK593" s="285"/>
      <c r="AL593" s="285"/>
      <c r="AM593" s="285"/>
      <c r="AN593" s="285"/>
      <c r="AO593" s="285"/>
      <c r="AP593" s="285"/>
      <c r="AQ593" s="285"/>
      <c r="AR593" s="285"/>
      <c r="AS593" s="285"/>
      <c r="AT593" s="285"/>
      <c r="AU593" s="285"/>
      <c r="AV593" s="285"/>
      <c r="AW593" s="285"/>
      <c r="AX593" s="285"/>
      <c r="AY593" s="285"/>
      <c r="AZ593" s="285"/>
    </row>
    <row r="594" spans="1:601" s="291" customFormat="1" ht="90.75" customHeight="1">
      <c r="A594" s="1073"/>
      <c r="B594" s="670" t="s">
        <v>1282</v>
      </c>
      <c r="C594" s="650" t="s">
        <v>1283</v>
      </c>
      <c r="D594" s="652" t="s">
        <v>1059</v>
      </c>
      <c r="E594" s="287" t="s">
        <v>1066</v>
      </c>
      <c r="F594" s="316" t="s">
        <v>60</v>
      </c>
      <c r="G594" s="379">
        <v>39814</v>
      </c>
      <c r="H594" s="316" t="s">
        <v>31</v>
      </c>
      <c r="I594" s="390" t="s">
        <v>501</v>
      </c>
      <c r="J594" s="381" t="s">
        <v>33</v>
      </c>
      <c r="K594" s="381" t="s">
        <v>1284</v>
      </c>
      <c r="L594" s="390" t="s">
        <v>35</v>
      </c>
      <c r="M594" s="284">
        <f>M595+M596+M597</f>
        <v>28741078.490000002</v>
      </c>
      <c r="N594" s="284">
        <f t="shared" ref="N594:R594" si="74">N595+N596+N597</f>
        <v>28741074.73</v>
      </c>
      <c r="O594" s="284">
        <f t="shared" si="74"/>
        <v>33459695.399999999</v>
      </c>
      <c r="P594" s="284">
        <f t="shared" si="74"/>
        <v>27236500</v>
      </c>
      <c r="Q594" s="284">
        <f t="shared" si="74"/>
        <v>28181500</v>
      </c>
      <c r="R594" s="284">
        <f t="shared" si="74"/>
        <v>28181500</v>
      </c>
      <c r="S594" s="529"/>
      <c r="T594" s="285"/>
      <c r="U594" s="285"/>
      <c r="V594" s="285"/>
      <c r="W594" s="285"/>
      <c r="X594" s="285"/>
      <c r="Y594" s="285"/>
      <c r="Z594" s="285"/>
      <c r="AA594" s="285"/>
      <c r="AB594" s="285"/>
      <c r="AC594" s="285"/>
      <c r="AD594" s="285"/>
      <c r="AE594" s="285"/>
      <c r="AF594" s="285"/>
      <c r="AG594" s="285"/>
      <c r="AH594" s="285"/>
      <c r="AI594" s="285"/>
      <c r="AJ594" s="285"/>
      <c r="AK594" s="285"/>
      <c r="AL594" s="285"/>
      <c r="AM594" s="285"/>
      <c r="AN594" s="285"/>
      <c r="AO594" s="285"/>
      <c r="AP594" s="285"/>
      <c r="AQ594" s="285"/>
      <c r="AR594" s="285"/>
      <c r="AS594" s="285"/>
      <c r="AT594" s="285"/>
      <c r="AU594" s="285"/>
      <c r="AV594" s="285"/>
      <c r="AW594" s="285"/>
      <c r="AX594" s="285"/>
      <c r="AY594" s="285"/>
      <c r="AZ594" s="285"/>
      <c r="BA594" s="286"/>
      <c r="BB594" s="286"/>
      <c r="BC594" s="286"/>
      <c r="BD594" s="286"/>
      <c r="BE594" s="286"/>
      <c r="BF594" s="286"/>
      <c r="BG594" s="286"/>
      <c r="BH594" s="286"/>
      <c r="BI594" s="286"/>
      <c r="BJ594" s="286"/>
      <c r="BK594" s="286"/>
      <c r="BL594" s="286"/>
      <c r="BM594" s="286"/>
      <c r="BN594" s="286"/>
      <c r="BO594" s="286"/>
      <c r="BP594" s="286"/>
      <c r="BQ594" s="286"/>
      <c r="BR594" s="286"/>
      <c r="BS594" s="286"/>
      <c r="BT594" s="286"/>
      <c r="BU594" s="286"/>
      <c r="BV594" s="286"/>
      <c r="BW594" s="286"/>
      <c r="BX594" s="286"/>
      <c r="BY594" s="286"/>
      <c r="BZ594" s="286"/>
      <c r="CA594" s="286"/>
      <c r="CB594" s="286"/>
      <c r="CC594" s="286"/>
      <c r="CD594" s="286"/>
      <c r="CE594" s="286"/>
      <c r="CF594" s="286"/>
      <c r="CG594" s="286"/>
      <c r="CH594" s="286"/>
      <c r="CI594" s="286"/>
      <c r="CJ594" s="286"/>
      <c r="CK594" s="286"/>
      <c r="CL594" s="286"/>
      <c r="CM594" s="286"/>
      <c r="CN594" s="286"/>
      <c r="CO594" s="286"/>
      <c r="CP594" s="286"/>
      <c r="CQ594" s="286"/>
      <c r="CR594" s="286"/>
      <c r="CS594" s="286"/>
      <c r="CT594" s="286"/>
      <c r="CU594" s="286"/>
      <c r="CV594" s="286"/>
      <c r="CW594" s="286"/>
      <c r="CX594" s="286"/>
      <c r="CY594" s="286"/>
      <c r="CZ594" s="286"/>
      <c r="DA594" s="286"/>
      <c r="DB594" s="286"/>
      <c r="DC594" s="286"/>
      <c r="DD594" s="286"/>
      <c r="DE594" s="286"/>
      <c r="DF594" s="286"/>
      <c r="DG594" s="286"/>
      <c r="DH594" s="286"/>
      <c r="DI594" s="286"/>
      <c r="DJ594" s="286"/>
      <c r="DK594" s="286"/>
      <c r="DL594" s="286"/>
      <c r="DM594" s="286"/>
      <c r="DN594" s="286"/>
      <c r="DO594" s="286"/>
      <c r="DP594" s="286"/>
      <c r="DQ594" s="286"/>
      <c r="DR594" s="286"/>
      <c r="DS594" s="286"/>
      <c r="DT594" s="286"/>
      <c r="DU594" s="286"/>
      <c r="DV594" s="286"/>
      <c r="DW594" s="286"/>
      <c r="DX594" s="286"/>
      <c r="DY594" s="286"/>
      <c r="DZ594" s="286"/>
      <c r="EA594" s="286"/>
      <c r="EB594" s="286"/>
      <c r="EC594" s="286"/>
      <c r="ED594" s="286"/>
      <c r="EE594" s="286"/>
      <c r="EF594" s="286"/>
      <c r="EG594" s="286"/>
      <c r="EH594" s="286"/>
      <c r="EI594" s="286"/>
      <c r="EJ594" s="286"/>
      <c r="EK594" s="286"/>
      <c r="EL594" s="286"/>
      <c r="EM594" s="286"/>
      <c r="EN594" s="286"/>
      <c r="EO594" s="286"/>
      <c r="EP594" s="286"/>
      <c r="EQ594" s="286"/>
      <c r="ER594" s="286"/>
      <c r="ES594" s="286"/>
      <c r="ET594" s="286"/>
      <c r="EU594" s="286"/>
      <c r="EV594" s="286"/>
      <c r="EW594" s="286"/>
      <c r="EX594" s="286"/>
      <c r="EY594" s="286"/>
      <c r="EZ594" s="286"/>
      <c r="FA594" s="286"/>
      <c r="FB594" s="286"/>
      <c r="FC594" s="286"/>
      <c r="FD594" s="286"/>
      <c r="FE594" s="286"/>
      <c r="FF594" s="286"/>
      <c r="FG594" s="286"/>
      <c r="FH594" s="286"/>
      <c r="FI594" s="286"/>
      <c r="FJ594" s="286"/>
      <c r="FK594" s="286"/>
      <c r="FL594" s="286"/>
      <c r="FM594" s="286"/>
      <c r="FN594" s="286"/>
      <c r="FO594" s="286"/>
      <c r="FP594" s="286"/>
      <c r="FQ594" s="286"/>
      <c r="FR594" s="286"/>
      <c r="FS594" s="286"/>
      <c r="FT594" s="286"/>
      <c r="FU594" s="286"/>
      <c r="FV594" s="286"/>
      <c r="FW594" s="286"/>
      <c r="FX594" s="286"/>
      <c r="FY594" s="286"/>
      <c r="FZ594" s="286"/>
      <c r="GA594" s="286"/>
      <c r="GB594" s="286"/>
      <c r="GC594" s="286"/>
      <c r="GD594" s="286"/>
      <c r="GE594" s="286"/>
      <c r="GF594" s="286"/>
      <c r="GG594" s="286"/>
      <c r="GH594" s="286"/>
      <c r="GI594" s="286"/>
      <c r="GJ594" s="286"/>
      <c r="GK594" s="286"/>
      <c r="GL594" s="286"/>
      <c r="GM594" s="286"/>
      <c r="GN594" s="286"/>
      <c r="GO594" s="286"/>
      <c r="GP594" s="286"/>
      <c r="GQ594" s="286"/>
      <c r="GR594" s="286"/>
      <c r="GS594" s="286"/>
      <c r="GT594" s="286"/>
      <c r="GU594" s="286"/>
      <c r="GV594" s="286"/>
      <c r="GW594" s="286"/>
      <c r="GX594" s="286"/>
      <c r="GY594" s="286"/>
      <c r="GZ594" s="286"/>
      <c r="HA594" s="286"/>
      <c r="HB594" s="286"/>
      <c r="HC594" s="286"/>
      <c r="HD594" s="286"/>
      <c r="HE594" s="286"/>
      <c r="HF594" s="286"/>
      <c r="HG594" s="286"/>
      <c r="HH594" s="286"/>
      <c r="HI594" s="286"/>
      <c r="HJ594" s="286"/>
      <c r="HK594" s="286"/>
      <c r="HL594" s="286"/>
      <c r="HM594" s="286"/>
      <c r="HN594" s="286"/>
      <c r="HO594" s="286"/>
      <c r="HP594" s="286"/>
      <c r="HQ594" s="286"/>
      <c r="HR594" s="286"/>
      <c r="HS594" s="286"/>
      <c r="HT594" s="286"/>
      <c r="HU594" s="286"/>
      <c r="HV594" s="286"/>
      <c r="HW594" s="286"/>
      <c r="HX594" s="286"/>
      <c r="HY594" s="286"/>
      <c r="HZ594" s="286"/>
      <c r="IA594" s="286"/>
      <c r="IB594" s="286"/>
      <c r="IC594" s="286"/>
      <c r="ID594" s="286"/>
      <c r="IE594" s="286"/>
      <c r="IF594" s="286"/>
      <c r="IG594" s="286"/>
      <c r="IH594" s="286"/>
      <c r="II594" s="286"/>
      <c r="IJ594" s="286"/>
      <c r="IK594" s="286"/>
      <c r="IL594" s="286"/>
      <c r="IM594" s="286"/>
      <c r="IN594" s="286"/>
      <c r="IO594" s="286"/>
      <c r="IP594" s="286"/>
      <c r="IQ594" s="286"/>
      <c r="IR594" s="286"/>
      <c r="IS594" s="286"/>
      <c r="IT594" s="286"/>
      <c r="IU594" s="286"/>
      <c r="IV594" s="286"/>
      <c r="IW594" s="286"/>
      <c r="IX594" s="286"/>
      <c r="IY594" s="286"/>
      <c r="IZ594" s="286"/>
      <c r="JA594" s="286"/>
      <c r="JB594" s="286"/>
      <c r="JC594" s="286"/>
      <c r="JD594" s="286"/>
      <c r="JE594" s="286"/>
      <c r="JF594" s="286"/>
      <c r="JG594" s="286"/>
      <c r="JH594" s="286"/>
      <c r="JI594" s="286"/>
      <c r="JJ594" s="286"/>
      <c r="JK594" s="286"/>
      <c r="JL594" s="286"/>
      <c r="JM594" s="286"/>
      <c r="JN594" s="286"/>
      <c r="JO594" s="286"/>
      <c r="JP594" s="286"/>
      <c r="JQ594" s="286"/>
      <c r="JR594" s="286"/>
      <c r="JS594" s="286"/>
      <c r="JT594" s="286"/>
      <c r="JU594" s="286"/>
      <c r="JV594" s="286"/>
      <c r="JW594" s="286"/>
      <c r="JX594" s="286"/>
      <c r="JY594" s="286"/>
      <c r="JZ594" s="286"/>
      <c r="KA594" s="286"/>
      <c r="KB594" s="286"/>
      <c r="KC594" s="286"/>
      <c r="KD594" s="286"/>
      <c r="KE594" s="286"/>
      <c r="KF594" s="286"/>
      <c r="KG594" s="286"/>
      <c r="KH594" s="286"/>
      <c r="KI594" s="286"/>
      <c r="KJ594" s="286"/>
      <c r="KK594" s="286"/>
      <c r="KL594" s="286"/>
      <c r="KM594" s="286"/>
      <c r="KN594" s="286"/>
      <c r="KO594" s="286"/>
      <c r="KP594" s="286"/>
      <c r="KQ594" s="286"/>
      <c r="KR594" s="286"/>
      <c r="KS594" s="286"/>
      <c r="KT594" s="286"/>
      <c r="KU594" s="286"/>
      <c r="KV594" s="286"/>
      <c r="KW594" s="286"/>
      <c r="KX594" s="286"/>
      <c r="KY594" s="286"/>
      <c r="KZ594" s="286"/>
      <c r="LA594" s="286"/>
      <c r="LB594" s="286"/>
      <c r="LC594" s="286"/>
      <c r="LD594" s="286"/>
      <c r="LE594" s="286"/>
      <c r="LF594" s="286"/>
      <c r="LG594" s="286"/>
      <c r="LH594" s="286"/>
      <c r="LI594" s="286"/>
      <c r="LJ594" s="286"/>
      <c r="LK594" s="286"/>
      <c r="LL594" s="286"/>
      <c r="LM594" s="286"/>
      <c r="LN594" s="286"/>
      <c r="LO594" s="286"/>
      <c r="LP594" s="286"/>
      <c r="LQ594" s="286"/>
      <c r="LR594" s="286"/>
      <c r="LS594" s="286"/>
      <c r="LT594" s="286"/>
      <c r="LU594" s="286"/>
      <c r="LV594" s="286"/>
      <c r="LW594" s="286"/>
      <c r="LX594" s="286"/>
      <c r="LY594" s="286"/>
      <c r="LZ594" s="286"/>
      <c r="MA594" s="286"/>
      <c r="MB594" s="286"/>
      <c r="MC594" s="286"/>
      <c r="MD594" s="286"/>
      <c r="ME594" s="286"/>
      <c r="MF594" s="286"/>
      <c r="MG594" s="286"/>
      <c r="MH594" s="286"/>
      <c r="MI594" s="286"/>
      <c r="MJ594" s="286"/>
      <c r="MK594" s="286"/>
      <c r="ML594" s="286"/>
      <c r="MM594" s="286"/>
      <c r="MN594" s="286"/>
      <c r="MO594" s="286"/>
      <c r="MP594" s="286"/>
      <c r="MQ594" s="286"/>
      <c r="MR594" s="286"/>
      <c r="MS594" s="286"/>
      <c r="MT594" s="286"/>
      <c r="MU594" s="286"/>
      <c r="MV594" s="286"/>
      <c r="MW594" s="286"/>
      <c r="MX594" s="286"/>
      <c r="MY594" s="286"/>
      <c r="MZ594" s="286"/>
      <c r="NA594" s="286"/>
      <c r="NB594" s="286"/>
      <c r="NC594" s="286"/>
      <c r="ND594" s="286"/>
      <c r="NE594" s="286"/>
      <c r="NF594" s="286"/>
      <c r="NG594" s="286"/>
      <c r="NH594" s="286"/>
      <c r="NI594" s="286"/>
      <c r="NJ594" s="286"/>
      <c r="NK594" s="286"/>
      <c r="NL594" s="286"/>
      <c r="NM594" s="286"/>
      <c r="NN594" s="286"/>
      <c r="NO594" s="286"/>
      <c r="NP594" s="286"/>
      <c r="NQ594" s="286"/>
      <c r="NR594" s="286"/>
      <c r="NS594" s="286"/>
      <c r="NT594" s="286"/>
      <c r="NU594" s="286"/>
      <c r="NV594" s="286"/>
      <c r="NW594" s="286"/>
      <c r="NX594" s="286"/>
      <c r="NY594" s="286"/>
      <c r="NZ594" s="286"/>
      <c r="OA594" s="286"/>
      <c r="OB594" s="286"/>
      <c r="OC594" s="286"/>
      <c r="OD594" s="286"/>
      <c r="OE594" s="286"/>
      <c r="OF594" s="286"/>
      <c r="OG594" s="286"/>
      <c r="OH594" s="286"/>
      <c r="OI594" s="286"/>
      <c r="OJ594" s="286"/>
      <c r="OK594" s="286"/>
      <c r="OL594" s="286"/>
      <c r="OM594" s="286"/>
      <c r="ON594" s="286"/>
      <c r="OO594" s="286"/>
      <c r="OP594" s="286"/>
      <c r="OQ594" s="286"/>
      <c r="OR594" s="286"/>
      <c r="OS594" s="286"/>
      <c r="OT594" s="286"/>
      <c r="OU594" s="286"/>
      <c r="OV594" s="286"/>
      <c r="OW594" s="286"/>
      <c r="OX594" s="286"/>
      <c r="OY594" s="286"/>
      <c r="OZ594" s="286"/>
      <c r="PA594" s="286"/>
      <c r="PB594" s="286"/>
      <c r="PC594" s="286"/>
      <c r="PD594" s="286"/>
      <c r="PE594" s="286"/>
      <c r="PF594" s="286"/>
      <c r="PG594" s="286"/>
      <c r="PH594" s="286"/>
      <c r="PI594" s="286"/>
      <c r="PJ594" s="286"/>
      <c r="PK594" s="286"/>
      <c r="PL594" s="286"/>
      <c r="PM594" s="286"/>
      <c r="PN594" s="286"/>
      <c r="PO594" s="286"/>
      <c r="PP594" s="286"/>
      <c r="PQ594" s="286"/>
      <c r="PR594" s="286"/>
      <c r="PS594" s="286"/>
      <c r="PT594" s="286"/>
      <c r="PU594" s="286"/>
      <c r="PV594" s="286"/>
      <c r="PW594" s="286"/>
      <c r="PX594" s="286"/>
      <c r="PY594" s="286"/>
      <c r="PZ594" s="286"/>
      <c r="QA594" s="286"/>
      <c r="QB594" s="286"/>
      <c r="QC594" s="286"/>
      <c r="QD594" s="286"/>
      <c r="QE594" s="286"/>
      <c r="QF594" s="286"/>
      <c r="QG594" s="286"/>
      <c r="QH594" s="286"/>
      <c r="QI594" s="286"/>
      <c r="QJ594" s="286"/>
      <c r="QK594" s="286"/>
      <c r="QL594" s="286"/>
      <c r="QM594" s="286"/>
      <c r="QN594" s="286"/>
      <c r="QO594" s="286"/>
      <c r="QP594" s="286"/>
      <c r="QQ594" s="286"/>
      <c r="QR594" s="286"/>
      <c r="QS594" s="286"/>
      <c r="QT594" s="286"/>
      <c r="QU594" s="286"/>
      <c r="QV594" s="286"/>
      <c r="QW594" s="286"/>
      <c r="QX594" s="286"/>
      <c r="QY594" s="286"/>
      <c r="QZ594" s="286"/>
      <c r="RA594" s="286"/>
      <c r="RB594" s="286"/>
      <c r="RC594" s="286"/>
      <c r="RD594" s="286"/>
      <c r="RE594" s="286"/>
      <c r="RF594" s="286"/>
      <c r="RG594" s="286"/>
      <c r="RH594" s="286"/>
      <c r="RI594" s="286"/>
      <c r="RJ594" s="286"/>
      <c r="RK594" s="286"/>
      <c r="RL594" s="286"/>
      <c r="RM594" s="286"/>
      <c r="RN594" s="286"/>
      <c r="RO594" s="286"/>
      <c r="RP594" s="286"/>
      <c r="RQ594" s="286"/>
      <c r="RR594" s="286"/>
      <c r="RS594" s="286"/>
      <c r="RT594" s="286"/>
      <c r="RU594" s="286"/>
      <c r="RV594" s="286"/>
      <c r="RW594" s="286"/>
      <c r="RX594" s="286"/>
      <c r="RY594" s="286"/>
      <c r="RZ594" s="286"/>
      <c r="SA594" s="286"/>
      <c r="SB594" s="286"/>
      <c r="SC594" s="286"/>
      <c r="SD594" s="286"/>
      <c r="SE594" s="286"/>
      <c r="SF594" s="286"/>
      <c r="SG594" s="286"/>
      <c r="SH594" s="286"/>
      <c r="SI594" s="286"/>
      <c r="SJ594" s="286"/>
      <c r="SK594" s="286"/>
      <c r="SL594" s="286"/>
      <c r="SM594" s="286"/>
      <c r="SN594" s="286"/>
      <c r="SO594" s="286"/>
      <c r="SP594" s="286"/>
      <c r="SQ594" s="286"/>
      <c r="SR594" s="286"/>
      <c r="SS594" s="286"/>
      <c r="ST594" s="286"/>
      <c r="SU594" s="286"/>
      <c r="SV594" s="286"/>
      <c r="SW594" s="286"/>
      <c r="SX594" s="286"/>
      <c r="SY594" s="286"/>
      <c r="SZ594" s="286"/>
      <c r="TA594" s="286"/>
      <c r="TB594" s="286"/>
      <c r="TC594" s="286"/>
      <c r="TD594" s="286"/>
      <c r="TE594" s="286"/>
      <c r="TF594" s="286"/>
      <c r="TG594" s="286"/>
      <c r="TH594" s="286"/>
      <c r="TI594" s="286"/>
      <c r="TJ594" s="286"/>
      <c r="TK594" s="286"/>
      <c r="TL594" s="286"/>
      <c r="TM594" s="286"/>
      <c r="TN594" s="286"/>
      <c r="TO594" s="286"/>
      <c r="TP594" s="286"/>
      <c r="TQ594" s="286"/>
      <c r="TR594" s="286"/>
      <c r="TS594" s="286"/>
      <c r="TT594" s="286"/>
      <c r="TU594" s="286"/>
      <c r="TV594" s="286"/>
      <c r="TW594" s="286"/>
      <c r="TX594" s="286"/>
      <c r="TY594" s="286"/>
      <c r="TZ594" s="286"/>
      <c r="UA594" s="286"/>
      <c r="UB594" s="286"/>
      <c r="UC594" s="286"/>
      <c r="UD594" s="286"/>
      <c r="UE594" s="286"/>
      <c r="UF594" s="286"/>
      <c r="UG594" s="286"/>
      <c r="UH594" s="286"/>
      <c r="UI594" s="286"/>
      <c r="UJ594" s="286"/>
      <c r="UK594" s="286"/>
      <c r="UL594" s="286"/>
      <c r="UM594" s="286"/>
      <c r="UN594" s="286"/>
      <c r="UO594" s="286"/>
      <c r="UP594" s="286"/>
      <c r="UQ594" s="286"/>
      <c r="UR594" s="286"/>
      <c r="US594" s="286"/>
      <c r="UT594" s="286"/>
      <c r="UU594" s="286"/>
      <c r="UV594" s="286"/>
      <c r="UW594" s="286"/>
      <c r="UX594" s="286"/>
      <c r="UY594" s="286"/>
      <c r="UZ594" s="286"/>
      <c r="VA594" s="286"/>
      <c r="VB594" s="286"/>
      <c r="VC594" s="286"/>
      <c r="VD594" s="286"/>
      <c r="VE594" s="286"/>
      <c r="VF594" s="286"/>
      <c r="VG594" s="286"/>
      <c r="VH594" s="286"/>
      <c r="VI594" s="286"/>
      <c r="VJ594" s="286"/>
      <c r="VK594" s="286"/>
      <c r="VL594" s="286"/>
      <c r="VM594" s="286"/>
      <c r="VN594" s="286"/>
      <c r="VO594" s="286"/>
      <c r="VP594" s="286"/>
      <c r="VQ594" s="286"/>
      <c r="VR594" s="286"/>
      <c r="VS594" s="286"/>
      <c r="VT594" s="286"/>
      <c r="VU594" s="286"/>
      <c r="VV594" s="286"/>
      <c r="VW594" s="286"/>
      <c r="VX594" s="286"/>
      <c r="VY594" s="286"/>
      <c r="VZ594" s="286"/>
      <c r="WA594" s="286"/>
      <c r="WB594" s="286"/>
      <c r="WC594" s="286"/>
    </row>
    <row r="595" spans="1:601" s="285" customFormat="1" ht="58.5" customHeight="1">
      <c r="A595" s="1073"/>
      <c r="B595" s="680"/>
      <c r="C595" s="669"/>
      <c r="D595" s="671"/>
      <c r="E595" s="654" t="s">
        <v>1163</v>
      </c>
      <c r="F595" s="646" t="s">
        <v>60</v>
      </c>
      <c r="G595" s="657">
        <v>43830</v>
      </c>
      <c r="H595" s="646" t="s">
        <v>31</v>
      </c>
      <c r="I595" s="315" t="s">
        <v>501</v>
      </c>
      <c r="J595" s="315" t="s">
        <v>33</v>
      </c>
      <c r="K595" s="315" t="s">
        <v>1284</v>
      </c>
      <c r="L595" s="315" t="s">
        <v>649</v>
      </c>
      <c r="M595" s="288">
        <v>13762579.92</v>
      </c>
      <c r="N595" s="288">
        <v>13762579.92</v>
      </c>
      <c r="O595" s="288"/>
      <c r="P595" s="292"/>
      <c r="Q595" s="288"/>
      <c r="R595" s="288"/>
      <c r="S595" s="528">
        <v>3</v>
      </c>
      <c r="BA595" s="286"/>
      <c r="BB595" s="286"/>
      <c r="BC595" s="286"/>
      <c r="BD595" s="286"/>
      <c r="BE595" s="286"/>
      <c r="BF595" s="286"/>
      <c r="BG595" s="286"/>
      <c r="BH595" s="286"/>
      <c r="BI595" s="286"/>
      <c r="BJ595" s="286"/>
      <c r="BK595" s="286"/>
      <c r="BL595" s="286"/>
      <c r="BM595" s="286"/>
      <c r="BN595" s="286"/>
      <c r="BO595" s="286"/>
      <c r="BP595" s="286"/>
      <c r="BQ595" s="286"/>
      <c r="BR595" s="286"/>
      <c r="BS595" s="286"/>
      <c r="BT595" s="286"/>
      <c r="BU595" s="286"/>
      <c r="BV595" s="286"/>
      <c r="BW595" s="286"/>
      <c r="BX595" s="286"/>
      <c r="BY595" s="286"/>
      <c r="BZ595" s="286"/>
      <c r="CA595" s="286"/>
      <c r="CB595" s="286"/>
      <c r="CC595" s="286"/>
      <c r="CD595" s="286"/>
      <c r="CE595" s="286"/>
      <c r="CF595" s="286"/>
      <c r="CG595" s="286"/>
      <c r="CH595" s="286"/>
      <c r="CI595" s="286"/>
      <c r="CJ595" s="286"/>
      <c r="CK595" s="286"/>
      <c r="CL595" s="286"/>
      <c r="CM595" s="286"/>
      <c r="CN595" s="286"/>
      <c r="CO595" s="286"/>
      <c r="CP595" s="286"/>
      <c r="CQ595" s="286"/>
      <c r="CR595" s="286"/>
      <c r="CS595" s="286"/>
      <c r="CT595" s="286"/>
      <c r="CU595" s="286"/>
      <c r="CV595" s="286"/>
      <c r="CW595" s="286"/>
      <c r="CX595" s="286"/>
      <c r="CY595" s="286"/>
      <c r="CZ595" s="286"/>
      <c r="DA595" s="286"/>
      <c r="DB595" s="286"/>
      <c r="DC595" s="286"/>
      <c r="DD595" s="286"/>
      <c r="DE595" s="286"/>
      <c r="DF595" s="286"/>
      <c r="DG595" s="286"/>
      <c r="DH595" s="286"/>
      <c r="DI595" s="286"/>
      <c r="DJ595" s="286"/>
      <c r="DK595" s="286"/>
      <c r="DL595" s="286"/>
      <c r="DM595" s="286"/>
      <c r="DN595" s="286"/>
      <c r="DO595" s="286"/>
      <c r="DP595" s="286"/>
      <c r="DQ595" s="286"/>
      <c r="DR595" s="286"/>
      <c r="DS595" s="286"/>
      <c r="DT595" s="286"/>
      <c r="DU595" s="286"/>
      <c r="DV595" s="286"/>
      <c r="DW595" s="286"/>
      <c r="DX595" s="286"/>
      <c r="DY595" s="286"/>
      <c r="DZ595" s="286"/>
      <c r="EA595" s="286"/>
      <c r="EB595" s="286"/>
      <c r="EC595" s="286"/>
      <c r="ED595" s="286"/>
      <c r="EE595" s="286"/>
      <c r="EF595" s="286"/>
      <c r="EG595" s="286"/>
      <c r="EH595" s="286"/>
      <c r="EI595" s="286"/>
      <c r="EJ595" s="286"/>
      <c r="EK595" s="286"/>
      <c r="EL595" s="286"/>
      <c r="EM595" s="286"/>
      <c r="EN595" s="286"/>
      <c r="EO595" s="286"/>
      <c r="EP595" s="286"/>
      <c r="EQ595" s="286"/>
      <c r="ER595" s="286"/>
      <c r="ES595" s="286"/>
      <c r="ET595" s="286"/>
      <c r="EU595" s="286"/>
      <c r="EV595" s="286"/>
      <c r="EW595" s="286"/>
      <c r="EX595" s="286"/>
      <c r="EY595" s="286"/>
      <c r="EZ595" s="286"/>
      <c r="FA595" s="286"/>
      <c r="FB595" s="286"/>
      <c r="FC595" s="286"/>
      <c r="FD595" s="286"/>
      <c r="FE595" s="286"/>
      <c r="FF595" s="286"/>
      <c r="FG595" s="286"/>
      <c r="FH595" s="286"/>
      <c r="FI595" s="286"/>
      <c r="FJ595" s="286"/>
      <c r="FK595" s="286"/>
      <c r="FL595" s="286"/>
      <c r="FM595" s="286"/>
      <c r="FN595" s="286"/>
      <c r="FO595" s="286"/>
      <c r="FP595" s="286"/>
      <c r="FQ595" s="286"/>
      <c r="FR595" s="286"/>
      <c r="FS595" s="286"/>
      <c r="FT595" s="286"/>
      <c r="FU595" s="286"/>
      <c r="FV595" s="286"/>
      <c r="FW595" s="286"/>
      <c r="FX595" s="286"/>
      <c r="FY595" s="286"/>
      <c r="FZ595" s="286"/>
      <c r="GA595" s="286"/>
      <c r="GB595" s="286"/>
      <c r="GC595" s="286"/>
      <c r="GD595" s="286"/>
      <c r="GE595" s="286"/>
      <c r="GF595" s="286"/>
      <c r="GG595" s="286"/>
      <c r="GH595" s="286"/>
      <c r="GI595" s="286"/>
      <c r="GJ595" s="286"/>
      <c r="GK595" s="286"/>
      <c r="GL595" s="286"/>
      <c r="GM595" s="286"/>
      <c r="GN595" s="286"/>
      <c r="GO595" s="286"/>
      <c r="GP595" s="286"/>
      <c r="GQ595" s="286"/>
      <c r="GR595" s="286"/>
      <c r="GS595" s="286"/>
      <c r="GT595" s="286"/>
      <c r="GU595" s="286"/>
      <c r="GV595" s="286"/>
      <c r="GW595" s="286"/>
      <c r="GX595" s="286"/>
      <c r="GY595" s="286"/>
      <c r="GZ595" s="286"/>
      <c r="HA595" s="286"/>
      <c r="HB595" s="286"/>
      <c r="HC595" s="286"/>
      <c r="HD595" s="286"/>
      <c r="HE595" s="286"/>
      <c r="HF595" s="286"/>
      <c r="HG595" s="286"/>
      <c r="HH595" s="286"/>
      <c r="HI595" s="286"/>
      <c r="HJ595" s="286"/>
      <c r="HK595" s="286"/>
      <c r="HL595" s="286"/>
      <c r="HM595" s="286"/>
      <c r="HN595" s="286"/>
      <c r="HO595" s="286"/>
      <c r="HP595" s="286"/>
      <c r="HQ595" s="286"/>
      <c r="HR595" s="286"/>
      <c r="HS595" s="286"/>
      <c r="HT595" s="286"/>
      <c r="HU595" s="286"/>
      <c r="HV595" s="286"/>
      <c r="HW595" s="286"/>
      <c r="HX595" s="286"/>
      <c r="HY595" s="286"/>
      <c r="HZ595" s="286"/>
      <c r="IA595" s="286"/>
      <c r="IB595" s="286"/>
      <c r="IC595" s="286"/>
      <c r="ID595" s="286"/>
      <c r="IE595" s="286"/>
      <c r="IF595" s="286"/>
      <c r="IG595" s="286"/>
      <c r="IH595" s="286"/>
      <c r="II595" s="286"/>
      <c r="IJ595" s="286"/>
      <c r="IK595" s="286"/>
      <c r="IL595" s="286"/>
      <c r="IM595" s="286"/>
      <c r="IN595" s="286"/>
      <c r="IO595" s="286"/>
      <c r="IP595" s="286"/>
      <c r="IQ595" s="286"/>
      <c r="IR595" s="286"/>
      <c r="IS595" s="286"/>
      <c r="IT595" s="286"/>
      <c r="IU595" s="286"/>
      <c r="IV595" s="286"/>
      <c r="IW595" s="286"/>
      <c r="IX595" s="286"/>
      <c r="IY595" s="286"/>
      <c r="IZ595" s="286"/>
      <c r="JA595" s="286"/>
      <c r="JB595" s="286"/>
      <c r="JC595" s="286"/>
      <c r="JD595" s="286"/>
      <c r="JE595" s="286"/>
      <c r="JF595" s="286"/>
      <c r="JG595" s="286"/>
      <c r="JH595" s="286"/>
      <c r="JI595" s="286"/>
      <c r="JJ595" s="286"/>
      <c r="JK595" s="286"/>
      <c r="JL595" s="286"/>
      <c r="JM595" s="286"/>
      <c r="JN595" s="286"/>
      <c r="JO595" s="286"/>
      <c r="JP595" s="286"/>
      <c r="JQ595" s="286"/>
      <c r="JR595" s="286"/>
      <c r="JS595" s="286"/>
      <c r="JT595" s="286"/>
      <c r="JU595" s="286"/>
      <c r="JV595" s="286"/>
      <c r="JW595" s="286"/>
      <c r="JX595" s="286"/>
      <c r="JY595" s="286"/>
      <c r="JZ595" s="286"/>
      <c r="KA595" s="286"/>
      <c r="KB595" s="286"/>
      <c r="KC595" s="286"/>
      <c r="KD595" s="286"/>
      <c r="KE595" s="286"/>
      <c r="KF595" s="286"/>
      <c r="KG595" s="286"/>
      <c r="KH595" s="286"/>
      <c r="KI595" s="286"/>
      <c r="KJ595" s="286"/>
      <c r="KK595" s="286"/>
      <c r="KL595" s="286"/>
      <c r="KM595" s="286"/>
      <c r="KN595" s="286"/>
      <c r="KO595" s="286"/>
      <c r="KP595" s="286"/>
      <c r="KQ595" s="286"/>
      <c r="KR595" s="286"/>
      <c r="KS595" s="286"/>
      <c r="KT595" s="286"/>
      <c r="KU595" s="286"/>
      <c r="KV595" s="286"/>
      <c r="KW595" s="286"/>
      <c r="KX595" s="286"/>
      <c r="KY595" s="286"/>
      <c r="KZ595" s="286"/>
      <c r="LA595" s="286"/>
      <c r="LB595" s="286"/>
      <c r="LC595" s="286"/>
      <c r="LD595" s="286"/>
      <c r="LE595" s="286"/>
      <c r="LF595" s="286"/>
      <c r="LG595" s="286"/>
      <c r="LH595" s="286"/>
      <c r="LI595" s="286"/>
      <c r="LJ595" s="286"/>
      <c r="LK595" s="286"/>
      <c r="LL595" s="286"/>
      <c r="LM595" s="286"/>
      <c r="LN595" s="286"/>
      <c r="LO595" s="286"/>
      <c r="LP595" s="286"/>
      <c r="LQ595" s="286"/>
      <c r="LR595" s="286"/>
      <c r="LS595" s="286"/>
      <c r="LT595" s="286"/>
      <c r="LU595" s="286"/>
      <c r="LV595" s="286"/>
      <c r="LW595" s="286"/>
      <c r="LX595" s="286"/>
      <c r="LY595" s="286"/>
      <c r="LZ595" s="286"/>
      <c r="MA595" s="286"/>
      <c r="MB595" s="286"/>
      <c r="MC595" s="286"/>
      <c r="MD595" s="286"/>
      <c r="ME595" s="286"/>
      <c r="MF595" s="286"/>
      <c r="MG595" s="286"/>
      <c r="MH595" s="286"/>
      <c r="MI595" s="286"/>
      <c r="MJ595" s="286"/>
      <c r="MK595" s="286"/>
      <c r="ML595" s="286"/>
      <c r="MM595" s="286"/>
      <c r="MN595" s="286"/>
      <c r="MO595" s="286"/>
      <c r="MP595" s="286"/>
      <c r="MQ595" s="286"/>
      <c r="MR595" s="286"/>
      <c r="MS595" s="286"/>
      <c r="MT595" s="286"/>
      <c r="MU595" s="286"/>
      <c r="MV595" s="286"/>
      <c r="MW595" s="286"/>
      <c r="MX595" s="286"/>
      <c r="MY595" s="286"/>
      <c r="MZ595" s="286"/>
      <c r="NA595" s="286"/>
      <c r="NB595" s="286"/>
      <c r="NC595" s="286"/>
      <c r="ND595" s="286"/>
      <c r="NE595" s="286"/>
      <c r="NF595" s="286"/>
      <c r="NG595" s="286"/>
      <c r="NH595" s="286"/>
      <c r="NI595" s="286"/>
      <c r="NJ595" s="286"/>
      <c r="NK595" s="286"/>
      <c r="NL595" s="286"/>
      <c r="NM595" s="286"/>
      <c r="NN595" s="286"/>
      <c r="NO595" s="286"/>
      <c r="NP595" s="286"/>
      <c r="NQ595" s="286"/>
      <c r="NR595" s="286"/>
      <c r="NS595" s="286"/>
      <c r="NT595" s="286"/>
      <c r="NU595" s="286"/>
      <c r="NV595" s="286"/>
      <c r="NW595" s="286"/>
      <c r="NX595" s="286"/>
      <c r="NY595" s="286"/>
      <c r="NZ595" s="286"/>
      <c r="OA595" s="286"/>
      <c r="OB595" s="286"/>
      <c r="OC595" s="286"/>
      <c r="OD595" s="286"/>
      <c r="OE595" s="286"/>
      <c r="OF595" s="286"/>
      <c r="OG595" s="286"/>
      <c r="OH595" s="286"/>
      <c r="OI595" s="286"/>
      <c r="OJ595" s="286"/>
      <c r="OK595" s="286"/>
      <c r="OL595" s="286"/>
      <c r="OM595" s="286"/>
      <c r="ON595" s="286"/>
      <c r="OO595" s="286"/>
      <c r="OP595" s="286"/>
      <c r="OQ595" s="286"/>
      <c r="OR595" s="286"/>
      <c r="OS595" s="286"/>
      <c r="OT595" s="286"/>
      <c r="OU595" s="286"/>
      <c r="OV595" s="286"/>
      <c r="OW595" s="286"/>
      <c r="OX595" s="286"/>
      <c r="OY595" s="286"/>
      <c r="OZ595" s="286"/>
      <c r="PA595" s="286"/>
      <c r="PB595" s="286"/>
      <c r="PC595" s="286"/>
      <c r="PD595" s="286"/>
      <c r="PE595" s="286"/>
      <c r="PF595" s="286"/>
      <c r="PG595" s="286"/>
      <c r="PH595" s="286"/>
      <c r="PI595" s="286"/>
      <c r="PJ595" s="286"/>
      <c r="PK595" s="286"/>
      <c r="PL595" s="286"/>
      <c r="PM595" s="286"/>
      <c r="PN595" s="286"/>
      <c r="PO595" s="286"/>
      <c r="PP595" s="286"/>
      <c r="PQ595" s="286"/>
      <c r="PR595" s="286"/>
      <c r="PS595" s="286"/>
      <c r="PT595" s="286"/>
      <c r="PU595" s="286"/>
      <c r="PV595" s="286"/>
      <c r="PW595" s="286"/>
      <c r="PX595" s="286"/>
      <c r="PY595" s="286"/>
      <c r="PZ595" s="286"/>
      <c r="QA595" s="286"/>
      <c r="QB595" s="286"/>
      <c r="QC595" s="286"/>
      <c r="QD595" s="286"/>
      <c r="QE595" s="286"/>
      <c r="QF595" s="286"/>
      <c r="QG595" s="286"/>
      <c r="QH595" s="286"/>
      <c r="QI595" s="286"/>
      <c r="QJ595" s="286"/>
      <c r="QK595" s="286"/>
      <c r="QL595" s="286"/>
      <c r="QM595" s="286"/>
      <c r="QN595" s="286"/>
      <c r="QO595" s="286"/>
      <c r="QP595" s="286"/>
      <c r="QQ595" s="286"/>
      <c r="QR595" s="286"/>
      <c r="QS595" s="286"/>
      <c r="QT595" s="286"/>
      <c r="QU595" s="286"/>
      <c r="QV595" s="286"/>
      <c r="QW595" s="286"/>
      <c r="QX595" s="286"/>
      <c r="QY595" s="286"/>
      <c r="QZ595" s="286"/>
      <c r="RA595" s="286"/>
      <c r="RB595" s="286"/>
      <c r="RC595" s="286"/>
      <c r="RD595" s="286"/>
      <c r="RE595" s="286"/>
      <c r="RF595" s="286"/>
      <c r="RG595" s="286"/>
      <c r="RH595" s="286"/>
      <c r="RI595" s="286"/>
      <c r="RJ595" s="286"/>
      <c r="RK595" s="286"/>
      <c r="RL595" s="286"/>
      <c r="RM595" s="286"/>
      <c r="RN595" s="286"/>
      <c r="RO595" s="286"/>
      <c r="RP595" s="286"/>
      <c r="RQ595" s="286"/>
      <c r="RR595" s="286"/>
      <c r="RS595" s="286"/>
      <c r="RT595" s="286"/>
      <c r="RU595" s="286"/>
      <c r="RV595" s="286"/>
      <c r="RW595" s="286"/>
      <c r="RX595" s="286"/>
      <c r="RY595" s="286"/>
      <c r="RZ595" s="286"/>
      <c r="SA595" s="286"/>
      <c r="SB595" s="286"/>
      <c r="SC595" s="286"/>
      <c r="SD595" s="286"/>
      <c r="SE595" s="286"/>
      <c r="SF595" s="286"/>
      <c r="SG595" s="286"/>
      <c r="SH595" s="286"/>
      <c r="SI595" s="286"/>
      <c r="SJ595" s="286"/>
      <c r="SK595" s="286"/>
      <c r="SL595" s="286"/>
      <c r="SM595" s="286"/>
      <c r="SN595" s="286"/>
      <c r="SO595" s="286"/>
      <c r="SP595" s="286"/>
      <c r="SQ595" s="286"/>
      <c r="SR595" s="286"/>
      <c r="SS595" s="286"/>
      <c r="ST595" s="286"/>
      <c r="SU595" s="286"/>
      <c r="SV595" s="286"/>
      <c r="SW595" s="286"/>
      <c r="SX595" s="286"/>
      <c r="SY595" s="286"/>
      <c r="SZ595" s="286"/>
      <c r="TA595" s="286"/>
      <c r="TB595" s="286"/>
      <c r="TC595" s="286"/>
      <c r="TD595" s="286"/>
      <c r="TE595" s="286"/>
      <c r="TF595" s="286"/>
      <c r="TG595" s="286"/>
      <c r="TH595" s="286"/>
      <c r="TI595" s="286"/>
      <c r="TJ595" s="286"/>
      <c r="TK595" s="286"/>
      <c r="TL595" s="286"/>
      <c r="TM595" s="286"/>
      <c r="TN595" s="286"/>
      <c r="TO595" s="286"/>
      <c r="TP595" s="286"/>
      <c r="TQ595" s="286"/>
      <c r="TR595" s="286"/>
      <c r="TS595" s="286"/>
      <c r="TT595" s="286"/>
      <c r="TU595" s="286"/>
      <c r="TV595" s="286"/>
      <c r="TW595" s="286"/>
      <c r="TX595" s="286"/>
      <c r="TY595" s="286"/>
      <c r="TZ595" s="286"/>
      <c r="UA595" s="286"/>
      <c r="UB595" s="286"/>
      <c r="UC595" s="286"/>
      <c r="UD595" s="286"/>
      <c r="UE595" s="286"/>
      <c r="UF595" s="286"/>
      <c r="UG595" s="286"/>
      <c r="UH595" s="286"/>
      <c r="UI595" s="286"/>
      <c r="UJ595" s="286"/>
      <c r="UK595" s="286"/>
      <c r="UL595" s="286"/>
      <c r="UM595" s="286"/>
      <c r="UN595" s="286"/>
      <c r="UO595" s="286"/>
      <c r="UP595" s="286"/>
      <c r="UQ595" s="286"/>
      <c r="UR595" s="286"/>
      <c r="US595" s="286"/>
      <c r="UT595" s="286"/>
      <c r="UU595" s="286"/>
      <c r="UV595" s="286"/>
      <c r="UW595" s="286"/>
      <c r="UX595" s="286"/>
      <c r="UY595" s="286"/>
      <c r="UZ595" s="286"/>
      <c r="VA595" s="286"/>
      <c r="VB595" s="286"/>
      <c r="VC595" s="286"/>
      <c r="VD595" s="286"/>
      <c r="VE595" s="286"/>
      <c r="VF595" s="286"/>
      <c r="VG595" s="286"/>
      <c r="VH595" s="286"/>
      <c r="VI595" s="286"/>
      <c r="VJ595" s="286"/>
      <c r="VK595" s="286"/>
      <c r="VL595" s="286"/>
      <c r="VM595" s="286"/>
      <c r="VN595" s="286"/>
      <c r="VO595" s="286"/>
      <c r="VP595" s="286"/>
      <c r="VQ595" s="286"/>
      <c r="VR595" s="286"/>
      <c r="VS595" s="286"/>
      <c r="VT595" s="286"/>
      <c r="VU595" s="286"/>
      <c r="VV595" s="286"/>
      <c r="VW595" s="286"/>
      <c r="VX595" s="286"/>
      <c r="VY595" s="286"/>
      <c r="VZ595" s="286"/>
      <c r="WA595" s="286"/>
      <c r="WB595" s="286"/>
      <c r="WC595" s="286"/>
    </row>
    <row r="596" spans="1:601" s="285" customFormat="1" ht="113.25" customHeight="1">
      <c r="A596" s="1073"/>
      <c r="B596" s="680"/>
      <c r="C596" s="669"/>
      <c r="D596" s="653"/>
      <c r="E596" s="655"/>
      <c r="F596" s="656"/>
      <c r="G596" s="658"/>
      <c r="H596" s="656"/>
      <c r="I596" s="309" t="s">
        <v>501</v>
      </c>
      <c r="J596" s="309" t="s">
        <v>33</v>
      </c>
      <c r="K596" s="315" t="s">
        <v>1284</v>
      </c>
      <c r="L596" s="309" t="s">
        <v>642</v>
      </c>
      <c r="M596" s="288">
        <v>5154610</v>
      </c>
      <c r="N596" s="288">
        <v>5154606.24</v>
      </c>
      <c r="O596" s="288">
        <v>9266395.4000000004</v>
      </c>
      <c r="P596" s="289">
        <v>0</v>
      </c>
      <c r="Q596" s="290">
        <v>0</v>
      </c>
      <c r="R596" s="288">
        <v>0</v>
      </c>
      <c r="S596" s="528">
        <v>3</v>
      </c>
      <c r="BA596" s="286"/>
      <c r="BB596" s="286"/>
      <c r="BC596" s="286"/>
      <c r="BD596" s="286"/>
      <c r="BE596" s="286"/>
      <c r="BF596" s="286"/>
      <c r="BG596" s="286"/>
      <c r="BH596" s="286"/>
      <c r="BI596" s="286"/>
      <c r="BJ596" s="286"/>
      <c r="BK596" s="286"/>
      <c r="BL596" s="286"/>
      <c r="BM596" s="286"/>
      <c r="BN596" s="286"/>
      <c r="BO596" s="286"/>
      <c r="BP596" s="286"/>
      <c r="BQ596" s="286"/>
      <c r="BR596" s="286"/>
      <c r="BS596" s="286"/>
      <c r="BT596" s="286"/>
      <c r="BU596" s="286"/>
      <c r="BV596" s="286"/>
      <c r="BW596" s="286"/>
      <c r="BX596" s="286"/>
      <c r="BY596" s="286"/>
      <c r="BZ596" s="286"/>
      <c r="CA596" s="286"/>
      <c r="CB596" s="286"/>
      <c r="CC596" s="286"/>
      <c r="CD596" s="286"/>
      <c r="CE596" s="286"/>
      <c r="CF596" s="286"/>
      <c r="CG596" s="286"/>
      <c r="CH596" s="286"/>
      <c r="CI596" s="286"/>
      <c r="CJ596" s="286"/>
      <c r="CK596" s="286"/>
      <c r="CL596" s="286"/>
      <c r="CM596" s="286"/>
      <c r="CN596" s="286"/>
      <c r="CO596" s="286"/>
      <c r="CP596" s="286"/>
      <c r="CQ596" s="286"/>
      <c r="CR596" s="286"/>
      <c r="CS596" s="286"/>
      <c r="CT596" s="286"/>
      <c r="CU596" s="286"/>
      <c r="CV596" s="286"/>
      <c r="CW596" s="286"/>
      <c r="CX596" s="286"/>
      <c r="CY596" s="286"/>
      <c r="CZ596" s="286"/>
      <c r="DA596" s="286"/>
      <c r="DB596" s="286"/>
      <c r="DC596" s="286"/>
      <c r="DD596" s="286"/>
      <c r="DE596" s="286"/>
      <c r="DF596" s="286"/>
      <c r="DG596" s="286"/>
      <c r="DH596" s="286"/>
      <c r="DI596" s="286"/>
      <c r="DJ596" s="286"/>
      <c r="DK596" s="286"/>
      <c r="DL596" s="286"/>
      <c r="DM596" s="286"/>
      <c r="DN596" s="286"/>
      <c r="DO596" s="286"/>
      <c r="DP596" s="286"/>
      <c r="DQ596" s="286"/>
      <c r="DR596" s="286"/>
      <c r="DS596" s="286"/>
      <c r="DT596" s="286"/>
      <c r="DU596" s="286"/>
      <c r="DV596" s="286"/>
      <c r="DW596" s="286"/>
      <c r="DX596" s="286"/>
      <c r="DY596" s="286"/>
      <c r="DZ596" s="286"/>
      <c r="EA596" s="286"/>
      <c r="EB596" s="286"/>
      <c r="EC596" s="286"/>
      <c r="ED596" s="286"/>
      <c r="EE596" s="286"/>
      <c r="EF596" s="286"/>
      <c r="EG596" s="286"/>
      <c r="EH596" s="286"/>
      <c r="EI596" s="286"/>
      <c r="EJ596" s="286"/>
      <c r="EK596" s="286"/>
      <c r="EL596" s="286"/>
      <c r="EM596" s="286"/>
      <c r="EN596" s="286"/>
      <c r="EO596" s="286"/>
      <c r="EP596" s="286"/>
      <c r="EQ596" s="286"/>
      <c r="ER596" s="286"/>
      <c r="ES596" s="286"/>
      <c r="ET596" s="286"/>
      <c r="EU596" s="286"/>
      <c r="EV596" s="286"/>
      <c r="EW596" s="286"/>
      <c r="EX596" s="286"/>
      <c r="EY596" s="286"/>
      <c r="EZ596" s="286"/>
      <c r="FA596" s="286"/>
      <c r="FB596" s="286"/>
      <c r="FC596" s="286"/>
      <c r="FD596" s="286"/>
      <c r="FE596" s="286"/>
      <c r="FF596" s="286"/>
      <c r="FG596" s="286"/>
      <c r="FH596" s="286"/>
      <c r="FI596" s="286"/>
      <c r="FJ596" s="286"/>
      <c r="FK596" s="286"/>
      <c r="FL596" s="286"/>
      <c r="FM596" s="286"/>
      <c r="FN596" s="286"/>
      <c r="FO596" s="286"/>
      <c r="FP596" s="286"/>
      <c r="FQ596" s="286"/>
      <c r="FR596" s="286"/>
      <c r="FS596" s="286"/>
      <c r="FT596" s="286"/>
      <c r="FU596" s="286"/>
      <c r="FV596" s="286"/>
      <c r="FW596" s="286"/>
      <c r="FX596" s="286"/>
      <c r="FY596" s="286"/>
      <c r="FZ596" s="286"/>
      <c r="GA596" s="286"/>
      <c r="GB596" s="286"/>
      <c r="GC596" s="286"/>
      <c r="GD596" s="286"/>
      <c r="GE596" s="286"/>
      <c r="GF596" s="286"/>
      <c r="GG596" s="286"/>
      <c r="GH596" s="286"/>
      <c r="GI596" s="286"/>
      <c r="GJ596" s="286"/>
      <c r="GK596" s="286"/>
      <c r="GL596" s="286"/>
      <c r="GM596" s="286"/>
      <c r="GN596" s="286"/>
      <c r="GO596" s="286"/>
      <c r="GP596" s="286"/>
      <c r="GQ596" s="286"/>
      <c r="GR596" s="286"/>
      <c r="GS596" s="286"/>
      <c r="GT596" s="286"/>
      <c r="GU596" s="286"/>
      <c r="GV596" s="286"/>
      <c r="GW596" s="286"/>
      <c r="GX596" s="286"/>
      <c r="GY596" s="286"/>
      <c r="GZ596" s="286"/>
      <c r="HA596" s="286"/>
      <c r="HB596" s="286"/>
      <c r="HC596" s="286"/>
      <c r="HD596" s="286"/>
      <c r="HE596" s="286"/>
      <c r="HF596" s="286"/>
      <c r="HG596" s="286"/>
      <c r="HH596" s="286"/>
      <c r="HI596" s="286"/>
      <c r="HJ596" s="286"/>
      <c r="HK596" s="286"/>
      <c r="HL596" s="286"/>
      <c r="HM596" s="286"/>
      <c r="HN596" s="286"/>
      <c r="HO596" s="286"/>
      <c r="HP596" s="286"/>
      <c r="HQ596" s="286"/>
      <c r="HR596" s="286"/>
      <c r="HS596" s="286"/>
      <c r="HT596" s="286"/>
      <c r="HU596" s="286"/>
      <c r="HV596" s="286"/>
      <c r="HW596" s="286"/>
      <c r="HX596" s="286"/>
      <c r="HY596" s="286"/>
      <c r="HZ596" s="286"/>
      <c r="IA596" s="286"/>
      <c r="IB596" s="286"/>
      <c r="IC596" s="286"/>
      <c r="ID596" s="286"/>
      <c r="IE596" s="286"/>
      <c r="IF596" s="286"/>
      <c r="IG596" s="286"/>
      <c r="IH596" s="286"/>
      <c r="II596" s="286"/>
      <c r="IJ596" s="286"/>
      <c r="IK596" s="286"/>
      <c r="IL596" s="286"/>
      <c r="IM596" s="286"/>
      <c r="IN596" s="286"/>
      <c r="IO596" s="286"/>
      <c r="IP596" s="286"/>
      <c r="IQ596" s="286"/>
      <c r="IR596" s="286"/>
      <c r="IS596" s="286"/>
      <c r="IT596" s="286"/>
      <c r="IU596" s="286"/>
      <c r="IV596" s="286"/>
      <c r="IW596" s="286"/>
      <c r="IX596" s="286"/>
      <c r="IY596" s="286"/>
      <c r="IZ596" s="286"/>
      <c r="JA596" s="286"/>
      <c r="JB596" s="286"/>
      <c r="JC596" s="286"/>
      <c r="JD596" s="286"/>
      <c r="JE596" s="286"/>
      <c r="JF596" s="286"/>
      <c r="JG596" s="286"/>
      <c r="JH596" s="286"/>
      <c r="JI596" s="286"/>
      <c r="JJ596" s="286"/>
      <c r="JK596" s="286"/>
      <c r="JL596" s="286"/>
      <c r="JM596" s="286"/>
      <c r="JN596" s="286"/>
      <c r="JO596" s="286"/>
      <c r="JP596" s="286"/>
      <c r="JQ596" s="286"/>
      <c r="JR596" s="286"/>
      <c r="JS596" s="286"/>
      <c r="JT596" s="286"/>
      <c r="JU596" s="286"/>
      <c r="JV596" s="286"/>
      <c r="JW596" s="286"/>
      <c r="JX596" s="286"/>
      <c r="JY596" s="286"/>
      <c r="JZ596" s="286"/>
      <c r="KA596" s="286"/>
      <c r="KB596" s="286"/>
      <c r="KC596" s="286"/>
      <c r="KD596" s="286"/>
      <c r="KE596" s="286"/>
      <c r="KF596" s="286"/>
      <c r="KG596" s="286"/>
      <c r="KH596" s="286"/>
      <c r="KI596" s="286"/>
      <c r="KJ596" s="286"/>
      <c r="KK596" s="286"/>
      <c r="KL596" s="286"/>
      <c r="KM596" s="286"/>
      <c r="KN596" s="286"/>
      <c r="KO596" s="286"/>
      <c r="KP596" s="286"/>
      <c r="KQ596" s="286"/>
      <c r="KR596" s="286"/>
      <c r="KS596" s="286"/>
      <c r="KT596" s="286"/>
      <c r="KU596" s="286"/>
      <c r="KV596" s="286"/>
      <c r="KW596" s="286"/>
      <c r="KX596" s="286"/>
      <c r="KY596" s="286"/>
      <c r="KZ596" s="286"/>
      <c r="LA596" s="286"/>
      <c r="LB596" s="286"/>
      <c r="LC596" s="286"/>
      <c r="LD596" s="286"/>
      <c r="LE596" s="286"/>
      <c r="LF596" s="286"/>
      <c r="LG596" s="286"/>
      <c r="LH596" s="286"/>
      <c r="LI596" s="286"/>
      <c r="LJ596" s="286"/>
      <c r="LK596" s="286"/>
      <c r="LL596" s="286"/>
      <c r="LM596" s="286"/>
      <c r="LN596" s="286"/>
      <c r="LO596" s="286"/>
      <c r="LP596" s="286"/>
      <c r="LQ596" s="286"/>
      <c r="LR596" s="286"/>
      <c r="LS596" s="286"/>
      <c r="LT596" s="286"/>
      <c r="LU596" s="286"/>
      <c r="LV596" s="286"/>
      <c r="LW596" s="286"/>
      <c r="LX596" s="286"/>
      <c r="LY596" s="286"/>
      <c r="LZ596" s="286"/>
      <c r="MA596" s="286"/>
      <c r="MB596" s="286"/>
      <c r="MC596" s="286"/>
      <c r="MD596" s="286"/>
      <c r="ME596" s="286"/>
      <c r="MF596" s="286"/>
      <c r="MG596" s="286"/>
      <c r="MH596" s="286"/>
      <c r="MI596" s="286"/>
      <c r="MJ596" s="286"/>
      <c r="MK596" s="286"/>
      <c r="ML596" s="286"/>
      <c r="MM596" s="286"/>
      <c r="MN596" s="286"/>
      <c r="MO596" s="286"/>
      <c r="MP596" s="286"/>
      <c r="MQ596" s="286"/>
      <c r="MR596" s="286"/>
      <c r="MS596" s="286"/>
      <c r="MT596" s="286"/>
      <c r="MU596" s="286"/>
      <c r="MV596" s="286"/>
      <c r="MW596" s="286"/>
      <c r="MX596" s="286"/>
      <c r="MY596" s="286"/>
      <c r="MZ596" s="286"/>
      <c r="NA596" s="286"/>
      <c r="NB596" s="286"/>
      <c r="NC596" s="286"/>
      <c r="ND596" s="286"/>
      <c r="NE596" s="286"/>
      <c r="NF596" s="286"/>
      <c r="NG596" s="286"/>
      <c r="NH596" s="286"/>
      <c r="NI596" s="286"/>
      <c r="NJ596" s="286"/>
      <c r="NK596" s="286"/>
      <c r="NL596" s="286"/>
      <c r="NM596" s="286"/>
      <c r="NN596" s="286"/>
      <c r="NO596" s="286"/>
      <c r="NP596" s="286"/>
      <c r="NQ596" s="286"/>
      <c r="NR596" s="286"/>
      <c r="NS596" s="286"/>
      <c r="NT596" s="286"/>
      <c r="NU596" s="286"/>
      <c r="NV596" s="286"/>
      <c r="NW596" s="286"/>
      <c r="NX596" s="286"/>
      <c r="NY596" s="286"/>
      <c r="NZ596" s="286"/>
      <c r="OA596" s="286"/>
      <c r="OB596" s="286"/>
      <c r="OC596" s="286"/>
      <c r="OD596" s="286"/>
      <c r="OE596" s="286"/>
      <c r="OF596" s="286"/>
      <c r="OG596" s="286"/>
      <c r="OH596" s="286"/>
      <c r="OI596" s="286"/>
      <c r="OJ596" s="286"/>
      <c r="OK596" s="286"/>
      <c r="OL596" s="286"/>
      <c r="OM596" s="286"/>
      <c r="ON596" s="286"/>
      <c r="OO596" s="286"/>
      <c r="OP596" s="286"/>
      <c r="OQ596" s="286"/>
      <c r="OR596" s="286"/>
      <c r="OS596" s="286"/>
      <c r="OT596" s="286"/>
      <c r="OU596" s="286"/>
      <c r="OV596" s="286"/>
      <c r="OW596" s="286"/>
      <c r="OX596" s="286"/>
      <c r="OY596" s="286"/>
      <c r="OZ596" s="286"/>
      <c r="PA596" s="286"/>
      <c r="PB596" s="286"/>
      <c r="PC596" s="286"/>
      <c r="PD596" s="286"/>
      <c r="PE596" s="286"/>
      <c r="PF596" s="286"/>
      <c r="PG596" s="286"/>
      <c r="PH596" s="286"/>
      <c r="PI596" s="286"/>
      <c r="PJ596" s="286"/>
      <c r="PK596" s="286"/>
      <c r="PL596" s="286"/>
      <c r="PM596" s="286"/>
      <c r="PN596" s="286"/>
      <c r="PO596" s="286"/>
      <c r="PP596" s="286"/>
      <c r="PQ596" s="286"/>
      <c r="PR596" s="286"/>
      <c r="PS596" s="286"/>
      <c r="PT596" s="286"/>
      <c r="PU596" s="286"/>
      <c r="PV596" s="286"/>
      <c r="PW596" s="286"/>
      <c r="PX596" s="286"/>
      <c r="PY596" s="286"/>
      <c r="PZ596" s="286"/>
      <c r="QA596" s="286"/>
      <c r="QB596" s="286"/>
      <c r="QC596" s="286"/>
      <c r="QD596" s="286"/>
      <c r="QE596" s="286"/>
      <c r="QF596" s="286"/>
      <c r="QG596" s="286"/>
      <c r="QH596" s="286"/>
      <c r="QI596" s="286"/>
      <c r="QJ596" s="286"/>
      <c r="QK596" s="286"/>
      <c r="QL596" s="286"/>
      <c r="QM596" s="286"/>
      <c r="QN596" s="286"/>
      <c r="QO596" s="286"/>
      <c r="QP596" s="286"/>
      <c r="QQ596" s="286"/>
      <c r="QR596" s="286"/>
      <c r="QS596" s="286"/>
      <c r="QT596" s="286"/>
      <c r="QU596" s="286"/>
      <c r="QV596" s="286"/>
      <c r="QW596" s="286"/>
      <c r="QX596" s="286"/>
      <c r="QY596" s="286"/>
      <c r="QZ596" s="286"/>
      <c r="RA596" s="286"/>
      <c r="RB596" s="286"/>
      <c r="RC596" s="286"/>
      <c r="RD596" s="286"/>
      <c r="RE596" s="286"/>
      <c r="RF596" s="286"/>
      <c r="RG596" s="286"/>
      <c r="RH596" s="286"/>
      <c r="RI596" s="286"/>
      <c r="RJ596" s="286"/>
      <c r="RK596" s="286"/>
      <c r="RL596" s="286"/>
      <c r="RM596" s="286"/>
      <c r="RN596" s="286"/>
      <c r="RO596" s="286"/>
      <c r="RP596" s="286"/>
      <c r="RQ596" s="286"/>
      <c r="RR596" s="286"/>
      <c r="RS596" s="286"/>
      <c r="RT596" s="286"/>
      <c r="RU596" s="286"/>
      <c r="RV596" s="286"/>
      <c r="RW596" s="286"/>
      <c r="RX596" s="286"/>
      <c r="RY596" s="286"/>
      <c r="RZ596" s="286"/>
      <c r="SA596" s="286"/>
      <c r="SB596" s="286"/>
      <c r="SC596" s="286"/>
      <c r="SD596" s="286"/>
      <c r="SE596" s="286"/>
      <c r="SF596" s="286"/>
      <c r="SG596" s="286"/>
      <c r="SH596" s="286"/>
      <c r="SI596" s="286"/>
      <c r="SJ596" s="286"/>
      <c r="SK596" s="286"/>
      <c r="SL596" s="286"/>
      <c r="SM596" s="286"/>
      <c r="SN596" s="286"/>
      <c r="SO596" s="286"/>
      <c r="SP596" s="286"/>
      <c r="SQ596" s="286"/>
      <c r="SR596" s="286"/>
      <c r="SS596" s="286"/>
      <c r="ST596" s="286"/>
      <c r="SU596" s="286"/>
      <c r="SV596" s="286"/>
      <c r="SW596" s="286"/>
      <c r="SX596" s="286"/>
      <c r="SY596" s="286"/>
      <c r="SZ596" s="286"/>
      <c r="TA596" s="286"/>
      <c r="TB596" s="286"/>
      <c r="TC596" s="286"/>
      <c r="TD596" s="286"/>
      <c r="TE596" s="286"/>
      <c r="TF596" s="286"/>
      <c r="TG596" s="286"/>
      <c r="TH596" s="286"/>
      <c r="TI596" s="286"/>
      <c r="TJ596" s="286"/>
      <c r="TK596" s="286"/>
      <c r="TL596" s="286"/>
      <c r="TM596" s="286"/>
      <c r="TN596" s="286"/>
      <c r="TO596" s="286"/>
      <c r="TP596" s="286"/>
      <c r="TQ596" s="286"/>
      <c r="TR596" s="286"/>
      <c r="TS596" s="286"/>
      <c r="TT596" s="286"/>
      <c r="TU596" s="286"/>
      <c r="TV596" s="286"/>
      <c r="TW596" s="286"/>
      <c r="TX596" s="286"/>
      <c r="TY596" s="286"/>
      <c r="TZ596" s="286"/>
      <c r="UA596" s="286"/>
      <c r="UB596" s="286"/>
      <c r="UC596" s="286"/>
      <c r="UD596" s="286"/>
      <c r="UE596" s="286"/>
      <c r="UF596" s="286"/>
      <c r="UG596" s="286"/>
      <c r="UH596" s="286"/>
      <c r="UI596" s="286"/>
      <c r="UJ596" s="286"/>
      <c r="UK596" s="286"/>
      <c r="UL596" s="286"/>
      <c r="UM596" s="286"/>
      <c r="UN596" s="286"/>
      <c r="UO596" s="286"/>
      <c r="UP596" s="286"/>
      <c r="UQ596" s="286"/>
      <c r="UR596" s="286"/>
      <c r="US596" s="286"/>
      <c r="UT596" s="286"/>
      <c r="UU596" s="286"/>
      <c r="UV596" s="286"/>
      <c r="UW596" s="286"/>
      <c r="UX596" s="286"/>
      <c r="UY596" s="286"/>
      <c r="UZ596" s="286"/>
      <c r="VA596" s="286"/>
      <c r="VB596" s="286"/>
      <c r="VC596" s="286"/>
      <c r="VD596" s="286"/>
      <c r="VE596" s="286"/>
      <c r="VF596" s="286"/>
      <c r="VG596" s="286"/>
      <c r="VH596" s="286"/>
      <c r="VI596" s="286"/>
      <c r="VJ596" s="286"/>
      <c r="VK596" s="286"/>
      <c r="VL596" s="286"/>
      <c r="VM596" s="286"/>
      <c r="VN596" s="286"/>
      <c r="VO596" s="286"/>
      <c r="VP596" s="286"/>
      <c r="VQ596" s="286"/>
      <c r="VR596" s="286"/>
      <c r="VS596" s="286"/>
      <c r="VT596" s="286"/>
      <c r="VU596" s="286"/>
      <c r="VV596" s="286"/>
      <c r="VW596" s="286"/>
      <c r="VX596" s="286"/>
      <c r="VY596" s="286"/>
      <c r="VZ596" s="286"/>
      <c r="WA596" s="286"/>
      <c r="WB596" s="286"/>
      <c r="WC596" s="286"/>
    </row>
    <row r="597" spans="1:601" s="285" customFormat="1" ht="159.75" customHeight="1">
      <c r="A597" s="1073"/>
      <c r="B597" s="681"/>
      <c r="C597" s="651"/>
      <c r="D597" s="317" t="s">
        <v>1285</v>
      </c>
      <c r="E597" s="435" t="s">
        <v>1286</v>
      </c>
      <c r="F597" s="427" t="s">
        <v>60</v>
      </c>
      <c r="G597" s="428" t="s">
        <v>1287</v>
      </c>
      <c r="H597" s="427" t="s">
        <v>31</v>
      </c>
      <c r="I597" s="309" t="s">
        <v>501</v>
      </c>
      <c r="J597" s="309" t="s">
        <v>33</v>
      </c>
      <c r="K597" s="315" t="s">
        <v>1284</v>
      </c>
      <c r="L597" s="309" t="s">
        <v>1288</v>
      </c>
      <c r="M597" s="288">
        <v>9823888.5700000003</v>
      </c>
      <c r="N597" s="288">
        <v>9823888.5700000003</v>
      </c>
      <c r="O597" s="288">
        <v>24193300</v>
      </c>
      <c r="P597" s="289">
        <v>27236500</v>
      </c>
      <c r="Q597" s="290">
        <v>28181500</v>
      </c>
      <c r="R597" s="288">
        <v>28181500</v>
      </c>
      <c r="S597" s="528">
        <v>3</v>
      </c>
      <c r="BA597" s="286"/>
      <c r="BB597" s="286"/>
      <c r="BC597" s="286"/>
      <c r="BD597" s="286"/>
      <c r="BE597" s="286"/>
      <c r="BF597" s="286"/>
      <c r="BG597" s="286"/>
      <c r="BH597" s="286"/>
      <c r="BI597" s="286"/>
      <c r="BJ597" s="286"/>
      <c r="BK597" s="286"/>
      <c r="BL597" s="286"/>
      <c r="BM597" s="286"/>
      <c r="BN597" s="286"/>
      <c r="BO597" s="286"/>
      <c r="BP597" s="286"/>
      <c r="BQ597" s="286"/>
      <c r="BR597" s="286"/>
      <c r="BS597" s="286"/>
      <c r="BT597" s="286"/>
      <c r="BU597" s="286"/>
      <c r="BV597" s="286"/>
      <c r="BW597" s="286"/>
      <c r="BX597" s="286"/>
      <c r="BY597" s="286"/>
      <c r="BZ597" s="286"/>
      <c r="CA597" s="286"/>
      <c r="CB597" s="286"/>
      <c r="CC597" s="286"/>
      <c r="CD597" s="286"/>
      <c r="CE597" s="286"/>
      <c r="CF597" s="286"/>
      <c r="CG597" s="286"/>
      <c r="CH597" s="286"/>
      <c r="CI597" s="286"/>
      <c r="CJ597" s="286"/>
      <c r="CK597" s="286"/>
      <c r="CL597" s="286"/>
      <c r="CM597" s="286"/>
      <c r="CN597" s="286"/>
      <c r="CO597" s="286"/>
      <c r="CP597" s="286"/>
      <c r="CQ597" s="286"/>
      <c r="CR597" s="286"/>
      <c r="CS597" s="286"/>
      <c r="CT597" s="286"/>
      <c r="CU597" s="286"/>
      <c r="CV597" s="286"/>
      <c r="CW597" s="286"/>
      <c r="CX597" s="286"/>
      <c r="CY597" s="286"/>
      <c r="CZ597" s="286"/>
      <c r="DA597" s="286"/>
      <c r="DB597" s="286"/>
      <c r="DC597" s="286"/>
      <c r="DD597" s="286"/>
      <c r="DE597" s="286"/>
      <c r="DF597" s="286"/>
      <c r="DG597" s="286"/>
      <c r="DH597" s="286"/>
      <c r="DI597" s="286"/>
      <c r="DJ597" s="286"/>
      <c r="DK597" s="286"/>
      <c r="DL597" s="286"/>
      <c r="DM597" s="286"/>
      <c r="DN597" s="286"/>
      <c r="DO597" s="286"/>
      <c r="DP597" s="286"/>
      <c r="DQ597" s="286"/>
      <c r="DR597" s="286"/>
      <c r="DS597" s="286"/>
      <c r="DT597" s="286"/>
      <c r="DU597" s="286"/>
      <c r="DV597" s="286"/>
      <c r="DW597" s="286"/>
      <c r="DX597" s="286"/>
      <c r="DY597" s="286"/>
      <c r="DZ597" s="286"/>
      <c r="EA597" s="286"/>
      <c r="EB597" s="286"/>
      <c r="EC597" s="286"/>
      <c r="ED597" s="286"/>
      <c r="EE597" s="286"/>
      <c r="EF597" s="286"/>
      <c r="EG597" s="286"/>
      <c r="EH597" s="286"/>
      <c r="EI597" s="286"/>
      <c r="EJ597" s="286"/>
      <c r="EK597" s="286"/>
      <c r="EL597" s="286"/>
      <c r="EM597" s="286"/>
      <c r="EN597" s="286"/>
      <c r="EO597" s="286"/>
      <c r="EP597" s="286"/>
      <c r="EQ597" s="286"/>
      <c r="ER597" s="286"/>
      <c r="ES597" s="286"/>
      <c r="ET597" s="286"/>
      <c r="EU597" s="286"/>
      <c r="EV597" s="286"/>
      <c r="EW597" s="286"/>
      <c r="EX597" s="286"/>
      <c r="EY597" s="286"/>
      <c r="EZ597" s="286"/>
      <c r="FA597" s="286"/>
      <c r="FB597" s="286"/>
      <c r="FC597" s="286"/>
      <c r="FD597" s="286"/>
      <c r="FE597" s="286"/>
      <c r="FF597" s="286"/>
      <c r="FG597" s="286"/>
      <c r="FH597" s="286"/>
      <c r="FI597" s="286"/>
      <c r="FJ597" s="286"/>
      <c r="FK597" s="286"/>
      <c r="FL597" s="286"/>
      <c r="FM597" s="286"/>
      <c r="FN597" s="286"/>
      <c r="FO597" s="286"/>
      <c r="FP597" s="286"/>
      <c r="FQ597" s="286"/>
      <c r="FR597" s="286"/>
      <c r="FS597" s="286"/>
      <c r="FT597" s="286"/>
      <c r="FU597" s="286"/>
      <c r="FV597" s="286"/>
      <c r="FW597" s="286"/>
      <c r="FX597" s="286"/>
      <c r="FY597" s="286"/>
      <c r="FZ597" s="286"/>
      <c r="GA597" s="286"/>
      <c r="GB597" s="286"/>
      <c r="GC597" s="286"/>
      <c r="GD597" s="286"/>
      <c r="GE597" s="286"/>
      <c r="GF597" s="286"/>
      <c r="GG597" s="286"/>
      <c r="GH597" s="286"/>
      <c r="GI597" s="286"/>
      <c r="GJ597" s="286"/>
      <c r="GK597" s="286"/>
      <c r="GL597" s="286"/>
      <c r="GM597" s="286"/>
      <c r="GN597" s="286"/>
      <c r="GO597" s="286"/>
      <c r="GP597" s="286"/>
      <c r="GQ597" s="286"/>
      <c r="GR597" s="286"/>
      <c r="GS597" s="286"/>
      <c r="GT597" s="286"/>
      <c r="GU597" s="286"/>
      <c r="GV597" s="286"/>
      <c r="GW597" s="286"/>
      <c r="GX597" s="286"/>
      <c r="GY597" s="286"/>
      <c r="GZ597" s="286"/>
      <c r="HA597" s="286"/>
      <c r="HB597" s="286"/>
      <c r="HC597" s="286"/>
      <c r="HD597" s="286"/>
      <c r="HE597" s="286"/>
      <c r="HF597" s="286"/>
      <c r="HG597" s="286"/>
      <c r="HH597" s="286"/>
      <c r="HI597" s="286"/>
      <c r="HJ597" s="286"/>
      <c r="HK597" s="286"/>
      <c r="HL597" s="286"/>
      <c r="HM597" s="286"/>
      <c r="HN597" s="286"/>
      <c r="HO597" s="286"/>
      <c r="HP597" s="286"/>
      <c r="HQ597" s="286"/>
      <c r="HR597" s="286"/>
      <c r="HS597" s="286"/>
      <c r="HT597" s="286"/>
      <c r="HU597" s="286"/>
      <c r="HV597" s="286"/>
      <c r="HW597" s="286"/>
      <c r="HX597" s="286"/>
      <c r="HY597" s="286"/>
      <c r="HZ597" s="286"/>
      <c r="IA597" s="286"/>
      <c r="IB597" s="286"/>
      <c r="IC597" s="286"/>
      <c r="ID597" s="286"/>
      <c r="IE597" s="286"/>
      <c r="IF597" s="286"/>
      <c r="IG597" s="286"/>
      <c r="IH597" s="286"/>
      <c r="II597" s="286"/>
      <c r="IJ597" s="286"/>
      <c r="IK597" s="286"/>
      <c r="IL597" s="286"/>
      <c r="IM597" s="286"/>
      <c r="IN597" s="286"/>
      <c r="IO597" s="286"/>
      <c r="IP597" s="286"/>
      <c r="IQ597" s="286"/>
      <c r="IR597" s="286"/>
      <c r="IS597" s="286"/>
      <c r="IT597" s="286"/>
      <c r="IU597" s="286"/>
      <c r="IV597" s="286"/>
      <c r="IW597" s="286"/>
      <c r="IX597" s="286"/>
      <c r="IY597" s="286"/>
      <c r="IZ597" s="286"/>
      <c r="JA597" s="286"/>
      <c r="JB597" s="286"/>
      <c r="JC597" s="286"/>
      <c r="JD597" s="286"/>
      <c r="JE597" s="286"/>
      <c r="JF597" s="286"/>
      <c r="JG597" s="286"/>
      <c r="JH597" s="286"/>
      <c r="JI597" s="286"/>
      <c r="JJ597" s="286"/>
      <c r="JK597" s="286"/>
      <c r="JL597" s="286"/>
      <c r="JM597" s="286"/>
      <c r="JN597" s="286"/>
      <c r="JO597" s="286"/>
      <c r="JP597" s="286"/>
      <c r="JQ597" s="286"/>
      <c r="JR597" s="286"/>
      <c r="JS597" s="286"/>
      <c r="JT597" s="286"/>
      <c r="JU597" s="286"/>
      <c r="JV597" s="286"/>
      <c r="JW597" s="286"/>
      <c r="JX597" s="286"/>
      <c r="JY597" s="286"/>
      <c r="JZ597" s="286"/>
      <c r="KA597" s="286"/>
      <c r="KB597" s="286"/>
      <c r="KC597" s="286"/>
      <c r="KD597" s="286"/>
      <c r="KE597" s="286"/>
      <c r="KF597" s="286"/>
      <c r="KG597" s="286"/>
      <c r="KH597" s="286"/>
      <c r="KI597" s="286"/>
      <c r="KJ597" s="286"/>
      <c r="KK597" s="286"/>
      <c r="KL597" s="286"/>
      <c r="KM597" s="286"/>
      <c r="KN597" s="286"/>
      <c r="KO597" s="286"/>
      <c r="KP597" s="286"/>
      <c r="KQ597" s="286"/>
      <c r="KR597" s="286"/>
      <c r="KS597" s="286"/>
      <c r="KT597" s="286"/>
      <c r="KU597" s="286"/>
      <c r="KV597" s="286"/>
      <c r="KW597" s="286"/>
      <c r="KX597" s="286"/>
      <c r="KY597" s="286"/>
      <c r="KZ597" s="286"/>
      <c r="LA597" s="286"/>
      <c r="LB597" s="286"/>
      <c r="LC597" s="286"/>
      <c r="LD597" s="286"/>
      <c r="LE597" s="286"/>
      <c r="LF597" s="286"/>
      <c r="LG597" s="286"/>
      <c r="LH597" s="286"/>
      <c r="LI597" s="286"/>
      <c r="LJ597" s="286"/>
      <c r="LK597" s="286"/>
      <c r="LL597" s="286"/>
      <c r="LM597" s="286"/>
      <c r="LN597" s="286"/>
      <c r="LO597" s="286"/>
      <c r="LP597" s="286"/>
      <c r="LQ597" s="286"/>
      <c r="LR597" s="286"/>
      <c r="LS597" s="286"/>
      <c r="LT597" s="286"/>
      <c r="LU597" s="286"/>
      <c r="LV597" s="286"/>
      <c r="LW597" s="286"/>
      <c r="LX597" s="286"/>
      <c r="LY597" s="286"/>
      <c r="LZ597" s="286"/>
      <c r="MA597" s="286"/>
      <c r="MB597" s="286"/>
      <c r="MC597" s="286"/>
      <c r="MD597" s="286"/>
      <c r="ME597" s="286"/>
      <c r="MF597" s="286"/>
      <c r="MG597" s="286"/>
      <c r="MH597" s="286"/>
      <c r="MI597" s="286"/>
      <c r="MJ597" s="286"/>
      <c r="MK597" s="286"/>
      <c r="ML597" s="286"/>
      <c r="MM597" s="286"/>
      <c r="MN597" s="286"/>
      <c r="MO597" s="286"/>
      <c r="MP597" s="286"/>
      <c r="MQ597" s="286"/>
      <c r="MR597" s="286"/>
      <c r="MS597" s="286"/>
      <c r="MT597" s="286"/>
      <c r="MU597" s="286"/>
      <c r="MV597" s="286"/>
      <c r="MW597" s="286"/>
      <c r="MX597" s="286"/>
      <c r="MY597" s="286"/>
      <c r="MZ597" s="286"/>
      <c r="NA597" s="286"/>
      <c r="NB597" s="286"/>
      <c r="NC597" s="286"/>
      <c r="ND597" s="286"/>
      <c r="NE597" s="286"/>
      <c r="NF597" s="286"/>
      <c r="NG597" s="286"/>
      <c r="NH597" s="286"/>
      <c r="NI597" s="286"/>
      <c r="NJ597" s="286"/>
      <c r="NK597" s="286"/>
      <c r="NL597" s="286"/>
      <c r="NM597" s="286"/>
      <c r="NN597" s="286"/>
      <c r="NO597" s="286"/>
      <c r="NP597" s="286"/>
      <c r="NQ597" s="286"/>
      <c r="NR597" s="286"/>
      <c r="NS597" s="286"/>
      <c r="NT597" s="286"/>
      <c r="NU597" s="286"/>
      <c r="NV597" s="286"/>
      <c r="NW597" s="286"/>
      <c r="NX597" s="286"/>
      <c r="NY597" s="286"/>
      <c r="NZ597" s="286"/>
      <c r="OA597" s="286"/>
      <c r="OB597" s="286"/>
      <c r="OC597" s="286"/>
      <c r="OD597" s="286"/>
      <c r="OE597" s="286"/>
      <c r="OF597" s="286"/>
      <c r="OG597" s="286"/>
      <c r="OH597" s="286"/>
      <c r="OI597" s="286"/>
      <c r="OJ597" s="286"/>
      <c r="OK597" s="286"/>
      <c r="OL597" s="286"/>
      <c r="OM597" s="286"/>
      <c r="ON597" s="286"/>
      <c r="OO597" s="286"/>
      <c r="OP597" s="286"/>
      <c r="OQ597" s="286"/>
      <c r="OR597" s="286"/>
      <c r="OS597" s="286"/>
      <c r="OT597" s="286"/>
      <c r="OU597" s="286"/>
      <c r="OV597" s="286"/>
      <c r="OW597" s="286"/>
      <c r="OX597" s="286"/>
      <c r="OY597" s="286"/>
      <c r="OZ597" s="286"/>
      <c r="PA597" s="286"/>
      <c r="PB597" s="286"/>
      <c r="PC597" s="286"/>
      <c r="PD597" s="286"/>
      <c r="PE597" s="286"/>
      <c r="PF597" s="286"/>
      <c r="PG597" s="286"/>
      <c r="PH597" s="286"/>
      <c r="PI597" s="286"/>
      <c r="PJ597" s="286"/>
      <c r="PK597" s="286"/>
      <c r="PL597" s="286"/>
      <c r="PM597" s="286"/>
      <c r="PN597" s="286"/>
      <c r="PO597" s="286"/>
      <c r="PP597" s="286"/>
      <c r="PQ597" s="286"/>
      <c r="PR597" s="286"/>
      <c r="PS597" s="286"/>
      <c r="PT597" s="286"/>
      <c r="PU597" s="286"/>
      <c r="PV597" s="286"/>
      <c r="PW597" s="286"/>
      <c r="PX597" s="286"/>
      <c r="PY597" s="286"/>
      <c r="PZ597" s="286"/>
      <c r="QA597" s="286"/>
      <c r="QB597" s="286"/>
      <c r="QC597" s="286"/>
      <c r="QD597" s="286"/>
      <c r="QE597" s="286"/>
      <c r="QF597" s="286"/>
      <c r="QG597" s="286"/>
      <c r="QH597" s="286"/>
      <c r="QI597" s="286"/>
      <c r="QJ597" s="286"/>
      <c r="QK597" s="286"/>
      <c r="QL597" s="286"/>
      <c r="QM597" s="286"/>
      <c r="QN597" s="286"/>
      <c r="QO597" s="286"/>
      <c r="QP597" s="286"/>
      <c r="QQ597" s="286"/>
      <c r="QR597" s="286"/>
      <c r="QS597" s="286"/>
      <c r="QT597" s="286"/>
      <c r="QU597" s="286"/>
      <c r="QV597" s="286"/>
      <c r="QW597" s="286"/>
      <c r="QX597" s="286"/>
      <c r="QY597" s="286"/>
      <c r="QZ597" s="286"/>
      <c r="RA597" s="286"/>
      <c r="RB597" s="286"/>
      <c r="RC597" s="286"/>
      <c r="RD597" s="286"/>
      <c r="RE597" s="286"/>
      <c r="RF597" s="286"/>
      <c r="RG597" s="286"/>
      <c r="RH597" s="286"/>
      <c r="RI597" s="286"/>
      <c r="RJ597" s="286"/>
      <c r="RK597" s="286"/>
      <c r="RL597" s="286"/>
      <c r="RM597" s="286"/>
      <c r="RN597" s="286"/>
      <c r="RO597" s="286"/>
      <c r="RP597" s="286"/>
      <c r="RQ597" s="286"/>
      <c r="RR597" s="286"/>
      <c r="RS597" s="286"/>
      <c r="RT597" s="286"/>
      <c r="RU597" s="286"/>
      <c r="RV597" s="286"/>
      <c r="RW597" s="286"/>
      <c r="RX597" s="286"/>
      <c r="RY597" s="286"/>
      <c r="RZ597" s="286"/>
      <c r="SA597" s="286"/>
      <c r="SB597" s="286"/>
      <c r="SC597" s="286"/>
      <c r="SD597" s="286"/>
      <c r="SE597" s="286"/>
      <c r="SF597" s="286"/>
      <c r="SG597" s="286"/>
      <c r="SH597" s="286"/>
      <c r="SI597" s="286"/>
      <c r="SJ597" s="286"/>
      <c r="SK597" s="286"/>
      <c r="SL597" s="286"/>
      <c r="SM597" s="286"/>
      <c r="SN597" s="286"/>
      <c r="SO597" s="286"/>
      <c r="SP597" s="286"/>
      <c r="SQ597" s="286"/>
      <c r="SR597" s="286"/>
      <c r="SS597" s="286"/>
      <c r="ST597" s="286"/>
      <c r="SU597" s="286"/>
      <c r="SV597" s="286"/>
      <c r="SW597" s="286"/>
      <c r="SX597" s="286"/>
      <c r="SY597" s="286"/>
      <c r="SZ597" s="286"/>
      <c r="TA597" s="286"/>
      <c r="TB597" s="286"/>
      <c r="TC597" s="286"/>
      <c r="TD597" s="286"/>
      <c r="TE597" s="286"/>
      <c r="TF597" s="286"/>
      <c r="TG597" s="286"/>
      <c r="TH597" s="286"/>
      <c r="TI597" s="286"/>
      <c r="TJ597" s="286"/>
      <c r="TK597" s="286"/>
      <c r="TL597" s="286"/>
      <c r="TM597" s="286"/>
      <c r="TN597" s="286"/>
      <c r="TO597" s="286"/>
      <c r="TP597" s="286"/>
      <c r="TQ597" s="286"/>
      <c r="TR597" s="286"/>
      <c r="TS597" s="286"/>
      <c r="TT597" s="286"/>
      <c r="TU597" s="286"/>
      <c r="TV597" s="286"/>
      <c r="TW597" s="286"/>
      <c r="TX597" s="286"/>
      <c r="TY597" s="286"/>
      <c r="TZ597" s="286"/>
      <c r="UA597" s="286"/>
      <c r="UB597" s="286"/>
      <c r="UC597" s="286"/>
      <c r="UD597" s="286"/>
      <c r="UE597" s="286"/>
      <c r="UF597" s="286"/>
      <c r="UG597" s="286"/>
      <c r="UH597" s="286"/>
      <c r="UI597" s="286"/>
      <c r="UJ597" s="286"/>
      <c r="UK597" s="286"/>
      <c r="UL597" s="286"/>
      <c r="UM597" s="286"/>
      <c r="UN597" s="286"/>
      <c r="UO597" s="286"/>
      <c r="UP597" s="286"/>
      <c r="UQ597" s="286"/>
      <c r="UR597" s="286"/>
      <c r="US597" s="286"/>
      <c r="UT597" s="286"/>
      <c r="UU597" s="286"/>
      <c r="UV597" s="286"/>
      <c r="UW597" s="286"/>
      <c r="UX597" s="286"/>
      <c r="UY597" s="286"/>
      <c r="UZ597" s="286"/>
      <c r="VA597" s="286"/>
      <c r="VB597" s="286"/>
      <c r="VC597" s="286"/>
      <c r="VD597" s="286"/>
      <c r="VE597" s="286"/>
      <c r="VF597" s="286"/>
      <c r="VG597" s="286"/>
      <c r="VH597" s="286"/>
      <c r="VI597" s="286"/>
      <c r="VJ597" s="286"/>
      <c r="VK597" s="286"/>
      <c r="VL597" s="286"/>
      <c r="VM597" s="286"/>
      <c r="VN597" s="286"/>
      <c r="VO597" s="286"/>
      <c r="VP597" s="286"/>
      <c r="VQ597" s="286"/>
      <c r="VR597" s="286"/>
      <c r="VS597" s="286"/>
      <c r="VT597" s="286"/>
      <c r="VU597" s="286"/>
      <c r="VV597" s="286"/>
      <c r="VW597" s="286"/>
      <c r="VX597" s="286"/>
      <c r="VY597" s="286"/>
      <c r="VZ597" s="286"/>
      <c r="WA597" s="286"/>
      <c r="WB597" s="286"/>
      <c r="WC597" s="286"/>
    </row>
    <row r="598" spans="1:601" s="285" customFormat="1" ht="67.5" customHeight="1">
      <c r="A598" s="1073"/>
      <c r="B598" s="670" t="s">
        <v>1289</v>
      </c>
      <c r="C598" s="650" t="s">
        <v>1290</v>
      </c>
      <c r="D598" s="652" t="s">
        <v>1059</v>
      </c>
      <c r="E598" s="654" t="s">
        <v>1291</v>
      </c>
      <c r="F598" s="646" t="s">
        <v>60</v>
      </c>
      <c r="G598" s="696">
        <v>44138</v>
      </c>
      <c r="H598" s="657">
        <v>45152</v>
      </c>
      <c r="I598" s="381" t="s">
        <v>501</v>
      </c>
      <c r="J598" s="381" t="s">
        <v>33</v>
      </c>
      <c r="K598" s="386" t="s">
        <v>1292</v>
      </c>
      <c r="L598" s="381" t="s">
        <v>35</v>
      </c>
      <c r="M598" s="284">
        <f t="shared" ref="M598:R598" si="75">M599</f>
        <v>1618331.51</v>
      </c>
      <c r="N598" s="284">
        <f t="shared" si="75"/>
        <v>1618331.51</v>
      </c>
      <c r="O598" s="284">
        <f t="shared" si="75"/>
        <v>0</v>
      </c>
      <c r="P598" s="387">
        <f t="shared" si="75"/>
        <v>0</v>
      </c>
      <c r="Q598" s="284">
        <f t="shared" si="75"/>
        <v>0</v>
      </c>
      <c r="R598" s="284">
        <f t="shared" si="75"/>
        <v>0</v>
      </c>
      <c r="S598" s="535"/>
      <c r="BA598" s="286"/>
      <c r="BB598" s="286"/>
      <c r="BC598" s="286"/>
      <c r="BD598" s="286"/>
      <c r="BE598" s="286"/>
      <c r="BF598" s="286"/>
      <c r="BG598" s="286"/>
      <c r="BH598" s="286"/>
      <c r="BI598" s="286"/>
      <c r="BJ598" s="286"/>
      <c r="BK598" s="286"/>
      <c r="BL598" s="286"/>
      <c r="BM598" s="286"/>
      <c r="BN598" s="286"/>
      <c r="BO598" s="286"/>
      <c r="BP598" s="286"/>
      <c r="BQ598" s="286"/>
      <c r="BR598" s="286"/>
      <c r="BS598" s="286"/>
      <c r="BT598" s="286"/>
      <c r="BU598" s="286"/>
      <c r="BV598" s="286"/>
      <c r="BW598" s="286"/>
      <c r="BX598" s="286"/>
      <c r="BY598" s="286"/>
      <c r="BZ598" s="286"/>
      <c r="CA598" s="286"/>
      <c r="CB598" s="286"/>
      <c r="CC598" s="286"/>
      <c r="CD598" s="286"/>
      <c r="CE598" s="286"/>
      <c r="CF598" s="286"/>
      <c r="CG598" s="286"/>
      <c r="CH598" s="286"/>
      <c r="CI598" s="286"/>
      <c r="CJ598" s="286"/>
      <c r="CK598" s="286"/>
      <c r="CL598" s="286"/>
      <c r="CM598" s="286"/>
      <c r="CN598" s="286"/>
      <c r="CO598" s="286"/>
      <c r="CP598" s="286"/>
      <c r="CQ598" s="286"/>
      <c r="CR598" s="286"/>
      <c r="CS598" s="286"/>
      <c r="CT598" s="286"/>
      <c r="CU598" s="286"/>
      <c r="CV598" s="286"/>
      <c r="CW598" s="286"/>
      <c r="CX598" s="286"/>
      <c r="CY598" s="286"/>
      <c r="CZ598" s="286"/>
      <c r="DA598" s="286"/>
      <c r="DB598" s="286"/>
      <c r="DC598" s="286"/>
      <c r="DD598" s="286"/>
      <c r="DE598" s="286"/>
      <c r="DF598" s="286"/>
      <c r="DG598" s="286"/>
      <c r="DH598" s="286"/>
      <c r="DI598" s="286"/>
      <c r="DJ598" s="286"/>
      <c r="DK598" s="286"/>
      <c r="DL598" s="286"/>
      <c r="DM598" s="286"/>
      <c r="DN598" s="286"/>
      <c r="DO598" s="286"/>
      <c r="DP598" s="286"/>
      <c r="DQ598" s="286"/>
      <c r="DR598" s="286"/>
      <c r="DS598" s="286"/>
      <c r="DT598" s="286"/>
      <c r="DU598" s="286"/>
      <c r="DV598" s="286"/>
      <c r="DW598" s="286"/>
      <c r="DX598" s="286"/>
      <c r="DY598" s="286"/>
      <c r="DZ598" s="286"/>
      <c r="EA598" s="286"/>
      <c r="EB598" s="286"/>
      <c r="EC598" s="286"/>
      <c r="ED598" s="286"/>
      <c r="EE598" s="286"/>
      <c r="EF598" s="286"/>
      <c r="EG598" s="286"/>
      <c r="EH598" s="286"/>
      <c r="EI598" s="286"/>
      <c r="EJ598" s="286"/>
      <c r="EK598" s="286"/>
      <c r="EL598" s="286"/>
      <c r="EM598" s="286"/>
      <c r="EN598" s="286"/>
      <c r="EO598" s="286"/>
      <c r="EP598" s="286"/>
      <c r="EQ598" s="286"/>
      <c r="ER598" s="286"/>
      <c r="ES598" s="286"/>
      <c r="ET598" s="286"/>
      <c r="EU598" s="286"/>
      <c r="EV598" s="286"/>
      <c r="EW598" s="286"/>
      <c r="EX598" s="286"/>
      <c r="EY598" s="286"/>
      <c r="EZ598" s="286"/>
      <c r="FA598" s="286"/>
      <c r="FB598" s="286"/>
      <c r="FC598" s="286"/>
      <c r="FD598" s="286"/>
      <c r="FE598" s="286"/>
      <c r="FF598" s="286"/>
      <c r="FG598" s="286"/>
      <c r="FH598" s="286"/>
      <c r="FI598" s="286"/>
      <c r="FJ598" s="286"/>
      <c r="FK598" s="286"/>
      <c r="FL598" s="286"/>
      <c r="FM598" s="286"/>
      <c r="FN598" s="286"/>
      <c r="FO598" s="286"/>
      <c r="FP598" s="286"/>
      <c r="FQ598" s="286"/>
      <c r="FR598" s="286"/>
      <c r="FS598" s="286"/>
      <c r="FT598" s="286"/>
      <c r="FU598" s="286"/>
      <c r="FV598" s="286"/>
      <c r="FW598" s="286"/>
      <c r="FX598" s="286"/>
      <c r="FY598" s="286"/>
      <c r="FZ598" s="286"/>
      <c r="GA598" s="286"/>
      <c r="GB598" s="286"/>
      <c r="GC598" s="286"/>
      <c r="GD598" s="286"/>
      <c r="GE598" s="286"/>
      <c r="GF598" s="286"/>
      <c r="GG598" s="286"/>
      <c r="GH598" s="286"/>
      <c r="GI598" s="286"/>
      <c r="GJ598" s="286"/>
      <c r="GK598" s="286"/>
      <c r="GL598" s="286"/>
      <c r="GM598" s="286"/>
      <c r="GN598" s="286"/>
      <c r="GO598" s="286"/>
      <c r="GP598" s="286"/>
      <c r="GQ598" s="286"/>
      <c r="GR598" s="286"/>
      <c r="GS598" s="286"/>
      <c r="GT598" s="286"/>
      <c r="GU598" s="286"/>
      <c r="GV598" s="286"/>
      <c r="GW598" s="286"/>
      <c r="GX598" s="286"/>
      <c r="GY598" s="286"/>
      <c r="GZ598" s="286"/>
      <c r="HA598" s="286"/>
      <c r="HB598" s="286"/>
      <c r="HC598" s="286"/>
      <c r="HD598" s="286"/>
      <c r="HE598" s="286"/>
      <c r="HF598" s="286"/>
      <c r="HG598" s="286"/>
      <c r="HH598" s="286"/>
      <c r="HI598" s="286"/>
      <c r="HJ598" s="286"/>
      <c r="HK598" s="286"/>
      <c r="HL598" s="286"/>
      <c r="HM598" s="286"/>
      <c r="HN598" s="286"/>
      <c r="HO598" s="286"/>
      <c r="HP598" s="286"/>
      <c r="HQ598" s="286"/>
      <c r="HR598" s="286"/>
      <c r="HS598" s="286"/>
      <c r="HT598" s="286"/>
      <c r="HU598" s="286"/>
      <c r="HV598" s="286"/>
      <c r="HW598" s="286"/>
      <c r="HX598" s="286"/>
      <c r="HY598" s="286"/>
      <c r="HZ598" s="286"/>
      <c r="IA598" s="286"/>
      <c r="IB598" s="286"/>
      <c r="IC598" s="286"/>
      <c r="ID598" s="286"/>
      <c r="IE598" s="286"/>
      <c r="IF598" s="286"/>
      <c r="IG598" s="286"/>
      <c r="IH598" s="286"/>
      <c r="II598" s="286"/>
      <c r="IJ598" s="286"/>
      <c r="IK598" s="286"/>
      <c r="IL598" s="286"/>
      <c r="IM598" s="286"/>
      <c r="IN598" s="286"/>
      <c r="IO598" s="286"/>
      <c r="IP598" s="286"/>
      <c r="IQ598" s="286"/>
      <c r="IR598" s="286"/>
      <c r="IS598" s="286"/>
      <c r="IT598" s="286"/>
      <c r="IU598" s="286"/>
      <c r="IV598" s="286"/>
      <c r="IW598" s="286"/>
      <c r="IX598" s="286"/>
      <c r="IY598" s="286"/>
      <c r="IZ598" s="286"/>
      <c r="JA598" s="286"/>
      <c r="JB598" s="286"/>
      <c r="JC598" s="286"/>
      <c r="JD598" s="286"/>
      <c r="JE598" s="286"/>
      <c r="JF598" s="286"/>
      <c r="JG598" s="286"/>
      <c r="JH598" s="286"/>
      <c r="JI598" s="286"/>
      <c r="JJ598" s="286"/>
      <c r="JK598" s="286"/>
      <c r="JL598" s="286"/>
      <c r="JM598" s="286"/>
      <c r="JN598" s="286"/>
      <c r="JO598" s="286"/>
      <c r="JP598" s="286"/>
      <c r="JQ598" s="286"/>
      <c r="JR598" s="286"/>
      <c r="JS598" s="286"/>
      <c r="JT598" s="286"/>
      <c r="JU598" s="286"/>
      <c r="JV598" s="286"/>
      <c r="JW598" s="286"/>
      <c r="JX598" s="286"/>
      <c r="JY598" s="286"/>
      <c r="JZ598" s="286"/>
      <c r="KA598" s="286"/>
      <c r="KB598" s="286"/>
      <c r="KC598" s="286"/>
      <c r="KD598" s="286"/>
      <c r="KE598" s="286"/>
      <c r="KF598" s="286"/>
      <c r="KG598" s="286"/>
      <c r="KH598" s="286"/>
      <c r="KI598" s="286"/>
      <c r="KJ598" s="286"/>
      <c r="KK598" s="286"/>
      <c r="KL598" s="286"/>
      <c r="KM598" s="286"/>
      <c r="KN598" s="286"/>
      <c r="KO598" s="286"/>
      <c r="KP598" s="286"/>
      <c r="KQ598" s="286"/>
      <c r="KR598" s="286"/>
      <c r="KS598" s="286"/>
      <c r="KT598" s="286"/>
      <c r="KU598" s="286"/>
      <c r="KV598" s="286"/>
      <c r="KW598" s="286"/>
      <c r="KX598" s="286"/>
      <c r="KY598" s="286"/>
      <c r="KZ598" s="286"/>
      <c r="LA598" s="286"/>
      <c r="LB598" s="286"/>
      <c r="LC598" s="286"/>
      <c r="LD598" s="286"/>
      <c r="LE598" s="286"/>
      <c r="LF598" s="286"/>
      <c r="LG598" s="286"/>
      <c r="LH598" s="286"/>
      <c r="LI598" s="286"/>
      <c r="LJ598" s="286"/>
      <c r="LK598" s="286"/>
      <c r="LL598" s="286"/>
      <c r="LM598" s="286"/>
      <c r="LN598" s="286"/>
      <c r="LO598" s="286"/>
      <c r="LP598" s="286"/>
      <c r="LQ598" s="286"/>
      <c r="LR598" s="286"/>
      <c r="LS598" s="286"/>
      <c r="LT598" s="286"/>
      <c r="LU598" s="286"/>
      <c r="LV598" s="286"/>
      <c r="LW598" s="286"/>
      <c r="LX598" s="286"/>
      <c r="LY598" s="286"/>
      <c r="LZ598" s="286"/>
      <c r="MA598" s="286"/>
      <c r="MB598" s="286"/>
      <c r="MC598" s="286"/>
      <c r="MD598" s="286"/>
      <c r="ME598" s="286"/>
      <c r="MF598" s="286"/>
      <c r="MG598" s="286"/>
      <c r="MH598" s="286"/>
      <c r="MI598" s="286"/>
      <c r="MJ598" s="286"/>
      <c r="MK598" s="286"/>
      <c r="ML598" s="286"/>
      <c r="MM598" s="286"/>
      <c r="MN598" s="286"/>
      <c r="MO598" s="286"/>
      <c r="MP598" s="286"/>
      <c r="MQ598" s="286"/>
      <c r="MR598" s="286"/>
      <c r="MS598" s="286"/>
      <c r="MT598" s="286"/>
      <c r="MU598" s="286"/>
      <c r="MV598" s="286"/>
      <c r="MW598" s="286"/>
      <c r="MX598" s="286"/>
      <c r="MY598" s="286"/>
      <c r="MZ598" s="286"/>
      <c r="NA598" s="286"/>
      <c r="NB598" s="286"/>
      <c r="NC598" s="286"/>
      <c r="ND598" s="286"/>
      <c r="NE598" s="286"/>
      <c r="NF598" s="286"/>
      <c r="NG598" s="286"/>
      <c r="NH598" s="286"/>
      <c r="NI598" s="286"/>
      <c r="NJ598" s="286"/>
      <c r="NK598" s="286"/>
      <c r="NL598" s="286"/>
      <c r="NM598" s="286"/>
      <c r="NN598" s="286"/>
      <c r="NO598" s="286"/>
      <c r="NP598" s="286"/>
      <c r="NQ598" s="286"/>
      <c r="NR598" s="286"/>
      <c r="NS598" s="286"/>
      <c r="NT598" s="286"/>
      <c r="NU598" s="286"/>
      <c r="NV598" s="286"/>
      <c r="NW598" s="286"/>
      <c r="NX598" s="286"/>
      <c r="NY598" s="286"/>
      <c r="NZ598" s="286"/>
      <c r="OA598" s="286"/>
      <c r="OB598" s="286"/>
      <c r="OC598" s="286"/>
      <c r="OD598" s="286"/>
      <c r="OE598" s="286"/>
      <c r="OF598" s="286"/>
      <c r="OG598" s="286"/>
      <c r="OH598" s="286"/>
      <c r="OI598" s="286"/>
      <c r="OJ598" s="286"/>
      <c r="OK598" s="286"/>
      <c r="OL598" s="286"/>
      <c r="OM598" s="286"/>
      <c r="ON598" s="286"/>
      <c r="OO598" s="286"/>
      <c r="OP598" s="286"/>
      <c r="OQ598" s="286"/>
      <c r="OR598" s="286"/>
      <c r="OS598" s="286"/>
      <c r="OT598" s="286"/>
      <c r="OU598" s="286"/>
      <c r="OV598" s="286"/>
      <c r="OW598" s="286"/>
      <c r="OX598" s="286"/>
      <c r="OY598" s="286"/>
      <c r="OZ598" s="286"/>
      <c r="PA598" s="286"/>
      <c r="PB598" s="286"/>
      <c r="PC598" s="286"/>
      <c r="PD598" s="286"/>
      <c r="PE598" s="286"/>
      <c r="PF598" s="286"/>
      <c r="PG598" s="286"/>
      <c r="PH598" s="286"/>
      <c r="PI598" s="286"/>
      <c r="PJ598" s="286"/>
      <c r="PK598" s="286"/>
      <c r="PL598" s="286"/>
      <c r="PM598" s="286"/>
      <c r="PN598" s="286"/>
      <c r="PO598" s="286"/>
      <c r="PP598" s="286"/>
      <c r="PQ598" s="286"/>
      <c r="PR598" s="286"/>
      <c r="PS598" s="286"/>
      <c r="PT598" s="286"/>
      <c r="PU598" s="286"/>
      <c r="PV598" s="286"/>
      <c r="PW598" s="286"/>
      <c r="PX598" s="286"/>
      <c r="PY598" s="286"/>
      <c r="PZ598" s="286"/>
      <c r="QA598" s="286"/>
      <c r="QB598" s="286"/>
      <c r="QC598" s="286"/>
      <c r="QD598" s="286"/>
      <c r="QE598" s="286"/>
      <c r="QF598" s="286"/>
      <c r="QG598" s="286"/>
      <c r="QH598" s="286"/>
      <c r="QI598" s="286"/>
      <c r="QJ598" s="286"/>
      <c r="QK598" s="286"/>
      <c r="QL598" s="286"/>
      <c r="QM598" s="286"/>
      <c r="QN598" s="286"/>
      <c r="QO598" s="286"/>
      <c r="QP598" s="286"/>
      <c r="QQ598" s="286"/>
      <c r="QR598" s="286"/>
      <c r="QS598" s="286"/>
      <c r="QT598" s="286"/>
      <c r="QU598" s="286"/>
      <c r="QV598" s="286"/>
      <c r="QW598" s="286"/>
      <c r="QX598" s="286"/>
      <c r="QY598" s="286"/>
      <c r="QZ598" s="286"/>
      <c r="RA598" s="286"/>
      <c r="RB598" s="286"/>
      <c r="RC598" s="286"/>
      <c r="RD598" s="286"/>
      <c r="RE598" s="286"/>
      <c r="RF598" s="286"/>
      <c r="RG598" s="286"/>
      <c r="RH598" s="286"/>
      <c r="RI598" s="286"/>
      <c r="RJ598" s="286"/>
      <c r="RK598" s="286"/>
      <c r="RL598" s="286"/>
      <c r="RM598" s="286"/>
      <c r="RN598" s="286"/>
      <c r="RO598" s="286"/>
      <c r="RP598" s="286"/>
      <c r="RQ598" s="286"/>
      <c r="RR598" s="286"/>
      <c r="RS598" s="286"/>
      <c r="RT598" s="286"/>
      <c r="RU598" s="286"/>
      <c r="RV598" s="286"/>
      <c r="RW598" s="286"/>
      <c r="RX598" s="286"/>
      <c r="RY598" s="286"/>
      <c r="RZ598" s="286"/>
      <c r="SA598" s="286"/>
      <c r="SB598" s="286"/>
      <c r="SC598" s="286"/>
      <c r="SD598" s="286"/>
      <c r="SE598" s="286"/>
      <c r="SF598" s="286"/>
      <c r="SG598" s="286"/>
      <c r="SH598" s="286"/>
      <c r="SI598" s="286"/>
      <c r="SJ598" s="286"/>
      <c r="SK598" s="286"/>
      <c r="SL598" s="286"/>
      <c r="SM598" s="286"/>
      <c r="SN598" s="286"/>
      <c r="SO598" s="286"/>
      <c r="SP598" s="286"/>
      <c r="SQ598" s="286"/>
      <c r="SR598" s="286"/>
      <c r="SS598" s="286"/>
      <c r="ST598" s="286"/>
      <c r="SU598" s="286"/>
      <c r="SV598" s="286"/>
      <c r="SW598" s="286"/>
      <c r="SX598" s="286"/>
      <c r="SY598" s="286"/>
      <c r="SZ598" s="286"/>
      <c r="TA598" s="286"/>
      <c r="TB598" s="286"/>
      <c r="TC598" s="286"/>
      <c r="TD598" s="286"/>
      <c r="TE598" s="286"/>
      <c r="TF598" s="286"/>
      <c r="TG598" s="286"/>
      <c r="TH598" s="286"/>
      <c r="TI598" s="286"/>
      <c r="TJ598" s="286"/>
      <c r="TK598" s="286"/>
      <c r="TL598" s="286"/>
      <c r="TM598" s="286"/>
      <c r="TN598" s="286"/>
      <c r="TO598" s="286"/>
      <c r="TP598" s="286"/>
      <c r="TQ598" s="286"/>
      <c r="TR598" s="286"/>
      <c r="TS598" s="286"/>
      <c r="TT598" s="286"/>
      <c r="TU598" s="286"/>
      <c r="TV598" s="286"/>
      <c r="TW598" s="286"/>
      <c r="TX598" s="286"/>
      <c r="TY598" s="286"/>
      <c r="TZ598" s="286"/>
      <c r="UA598" s="286"/>
      <c r="UB598" s="286"/>
      <c r="UC598" s="286"/>
      <c r="UD598" s="286"/>
      <c r="UE598" s="286"/>
      <c r="UF598" s="286"/>
      <c r="UG598" s="286"/>
      <c r="UH598" s="286"/>
      <c r="UI598" s="286"/>
      <c r="UJ598" s="286"/>
      <c r="UK598" s="286"/>
      <c r="UL598" s="286"/>
      <c r="UM598" s="286"/>
      <c r="UN598" s="286"/>
      <c r="UO598" s="286"/>
      <c r="UP598" s="286"/>
      <c r="UQ598" s="286"/>
      <c r="UR598" s="286"/>
      <c r="US598" s="286"/>
      <c r="UT598" s="286"/>
      <c r="UU598" s="286"/>
      <c r="UV598" s="286"/>
      <c r="UW598" s="286"/>
      <c r="UX598" s="286"/>
      <c r="UY598" s="286"/>
      <c r="UZ598" s="286"/>
      <c r="VA598" s="286"/>
      <c r="VB598" s="286"/>
      <c r="VC598" s="286"/>
      <c r="VD598" s="286"/>
      <c r="VE598" s="286"/>
      <c r="VF598" s="286"/>
      <c r="VG598" s="286"/>
      <c r="VH598" s="286"/>
      <c r="VI598" s="286"/>
      <c r="VJ598" s="286"/>
      <c r="VK598" s="286"/>
      <c r="VL598" s="286"/>
      <c r="VM598" s="286"/>
      <c r="VN598" s="286"/>
      <c r="VO598" s="286"/>
      <c r="VP598" s="286"/>
      <c r="VQ598" s="286"/>
      <c r="VR598" s="286"/>
      <c r="VS598" s="286"/>
      <c r="VT598" s="286"/>
      <c r="VU598" s="286"/>
      <c r="VV598" s="286"/>
      <c r="VW598" s="286"/>
      <c r="VX598" s="286"/>
      <c r="VY598" s="286"/>
      <c r="VZ598" s="286"/>
      <c r="WA598" s="286"/>
      <c r="WB598" s="286"/>
      <c r="WC598" s="286"/>
    </row>
    <row r="599" spans="1:601" s="285" customFormat="1" ht="71.25" customHeight="1">
      <c r="A599" s="1073"/>
      <c r="B599" s="681"/>
      <c r="C599" s="651"/>
      <c r="D599" s="653"/>
      <c r="E599" s="709"/>
      <c r="F599" s="656"/>
      <c r="G599" s="697"/>
      <c r="H599" s="656"/>
      <c r="I599" s="309" t="s">
        <v>501</v>
      </c>
      <c r="J599" s="309" t="s">
        <v>33</v>
      </c>
      <c r="K599" s="315" t="s">
        <v>1292</v>
      </c>
      <c r="L599" s="309" t="s">
        <v>598</v>
      </c>
      <c r="M599" s="288">
        <v>1618331.51</v>
      </c>
      <c r="N599" s="288">
        <v>1618331.51</v>
      </c>
      <c r="O599" s="288"/>
      <c r="P599" s="289"/>
      <c r="Q599" s="290"/>
      <c r="R599" s="290"/>
      <c r="S599" s="528">
        <v>3</v>
      </c>
      <c r="BA599" s="286"/>
      <c r="BB599" s="286"/>
      <c r="BC599" s="286"/>
      <c r="BD599" s="286"/>
      <c r="BE599" s="286"/>
      <c r="BF599" s="286"/>
      <c r="BG599" s="286"/>
      <c r="BH599" s="286"/>
      <c r="BI599" s="286"/>
      <c r="BJ599" s="286"/>
      <c r="BK599" s="286"/>
      <c r="BL599" s="286"/>
      <c r="BM599" s="286"/>
      <c r="BN599" s="286"/>
      <c r="BO599" s="286"/>
      <c r="BP599" s="286"/>
      <c r="BQ599" s="286"/>
      <c r="BR599" s="286"/>
      <c r="BS599" s="286"/>
      <c r="BT599" s="286"/>
      <c r="BU599" s="286"/>
      <c r="BV599" s="286"/>
      <c r="BW599" s="286"/>
      <c r="BX599" s="286"/>
      <c r="BY599" s="286"/>
      <c r="BZ599" s="286"/>
      <c r="CA599" s="286"/>
      <c r="CB599" s="286"/>
      <c r="CC599" s="286"/>
      <c r="CD599" s="286"/>
      <c r="CE599" s="286"/>
      <c r="CF599" s="286"/>
      <c r="CG599" s="286"/>
      <c r="CH599" s="286"/>
      <c r="CI599" s="286"/>
      <c r="CJ599" s="286"/>
      <c r="CK599" s="286"/>
      <c r="CL599" s="286"/>
      <c r="CM599" s="286"/>
      <c r="CN599" s="286"/>
      <c r="CO599" s="286"/>
      <c r="CP599" s="286"/>
      <c r="CQ599" s="286"/>
      <c r="CR599" s="286"/>
      <c r="CS599" s="286"/>
      <c r="CT599" s="286"/>
      <c r="CU599" s="286"/>
      <c r="CV599" s="286"/>
      <c r="CW599" s="286"/>
      <c r="CX599" s="286"/>
      <c r="CY599" s="286"/>
      <c r="CZ599" s="286"/>
      <c r="DA599" s="286"/>
      <c r="DB599" s="286"/>
      <c r="DC599" s="286"/>
      <c r="DD599" s="286"/>
      <c r="DE599" s="286"/>
      <c r="DF599" s="286"/>
      <c r="DG599" s="286"/>
      <c r="DH599" s="286"/>
      <c r="DI599" s="286"/>
      <c r="DJ599" s="286"/>
      <c r="DK599" s="286"/>
      <c r="DL599" s="286"/>
      <c r="DM599" s="286"/>
      <c r="DN599" s="286"/>
      <c r="DO599" s="286"/>
      <c r="DP599" s="286"/>
      <c r="DQ599" s="286"/>
      <c r="DR599" s="286"/>
      <c r="DS599" s="286"/>
      <c r="DT599" s="286"/>
      <c r="DU599" s="286"/>
      <c r="DV599" s="286"/>
      <c r="DW599" s="286"/>
      <c r="DX599" s="286"/>
      <c r="DY599" s="286"/>
      <c r="DZ599" s="286"/>
      <c r="EA599" s="286"/>
      <c r="EB599" s="286"/>
      <c r="EC599" s="286"/>
      <c r="ED599" s="286"/>
      <c r="EE599" s="286"/>
      <c r="EF599" s="286"/>
      <c r="EG599" s="286"/>
      <c r="EH599" s="286"/>
      <c r="EI599" s="286"/>
      <c r="EJ599" s="286"/>
      <c r="EK599" s="286"/>
      <c r="EL599" s="286"/>
      <c r="EM599" s="286"/>
      <c r="EN599" s="286"/>
      <c r="EO599" s="286"/>
      <c r="EP599" s="286"/>
      <c r="EQ599" s="286"/>
      <c r="ER599" s="286"/>
      <c r="ES599" s="286"/>
      <c r="ET599" s="286"/>
      <c r="EU599" s="286"/>
      <c r="EV599" s="286"/>
      <c r="EW599" s="286"/>
      <c r="EX599" s="286"/>
      <c r="EY599" s="286"/>
      <c r="EZ599" s="286"/>
      <c r="FA599" s="286"/>
      <c r="FB599" s="286"/>
      <c r="FC599" s="286"/>
      <c r="FD599" s="286"/>
      <c r="FE599" s="286"/>
      <c r="FF599" s="286"/>
      <c r="FG599" s="286"/>
      <c r="FH599" s="286"/>
      <c r="FI599" s="286"/>
      <c r="FJ599" s="286"/>
      <c r="FK599" s="286"/>
      <c r="FL599" s="286"/>
      <c r="FM599" s="286"/>
      <c r="FN599" s="286"/>
      <c r="FO599" s="286"/>
      <c r="FP599" s="286"/>
      <c r="FQ599" s="286"/>
      <c r="FR599" s="286"/>
      <c r="FS599" s="286"/>
      <c r="FT599" s="286"/>
      <c r="FU599" s="286"/>
      <c r="FV599" s="286"/>
      <c r="FW599" s="286"/>
      <c r="FX599" s="286"/>
      <c r="FY599" s="286"/>
      <c r="FZ599" s="286"/>
      <c r="GA599" s="286"/>
      <c r="GB599" s="286"/>
      <c r="GC599" s="286"/>
      <c r="GD599" s="286"/>
      <c r="GE599" s="286"/>
      <c r="GF599" s="286"/>
      <c r="GG599" s="286"/>
      <c r="GH599" s="286"/>
      <c r="GI599" s="286"/>
      <c r="GJ599" s="286"/>
      <c r="GK599" s="286"/>
      <c r="GL599" s="286"/>
      <c r="GM599" s="286"/>
      <c r="GN599" s="286"/>
      <c r="GO599" s="286"/>
      <c r="GP599" s="286"/>
      <c r="GQ599" s="286"/>
      <c r="GR599" s="286"/>
      <c r="GS599" s="286"/>
      <c r="GT599" s="286"/>
      <c r="GU599" s="286"/>
      <c r="GV599" s="286"/>
      <c r="GW599" s="286"/>
      <c r="GX599" s="286"/>
      <c r="GY599" s="286"/>
      <c r="GZ599" s="286"/>
      <c r="HA599" s="286"/>
      <c r="HB599" s="286"/>
      <c r="HC599" s="286"/>
      <c r="HD599" s="286"/>
      <c r="HE599" s="286"/>
      <c r="HF599" s="286"/>
      <c r="HG599" s="286"/>
      <c r="HH599" s="286"/>
      <c r="HI599" s="286"/>
      <c r="HJ599" s="286"/>
      <c r="HK599" s="286"/>
      <c r="HL599" s="286"/>
      <c r="HM599" s="286"/>
      <c r="HN599" s="286"/>
      <c r="HO599" s="286"/>
      <c r="HP599" s="286"/>
      <c r="HQ599" s="286"/>
      <c r="HR599" s="286"/>
      <c r="HS599" s="286"/>
      <c r="HT599" s="286"/>
      <c r="HU599" s="286"/>
      <c r="HV599" s="286"/>
      <c r="HW599" s="286"/>
      <c r="HX599" s="286"/>
      <c r="HY599" s="286"/>
      <c r="HZ599" s="286"/>
      <c r="IA599" s="286"/>
      <c r="IB599" s="286"/>
      <c r="IC599" s="286"/>
      <c r="ID599" s="286"/>
      <c r="IE599" s="286"/>
      <c r="IF599" s="286"/>
      <c r="IG599" s="286"/>
      <c r="IH599" s="286"/>
      <c r="II599" s="286"/>
      <c r="IJ599" s="286"/>
      <c r="IK599" s="286"/>
      <c r="IL599" s="286"/>
      <c r="IM599" s="286"/>
      <c r="IN599" s="286"/>
      <c r="IO599" s="286"/>
      <c r="IP599" s="286"/>
      <c r="IQ599" s="286"/>
      <c r="IR599" s="286"/>
      <c r="IS599" s="286"/>
      <c r="IT599" s="286"/>
      <c r="IU599" s="286"/>
      <c r="IV599" s="286"/>
      <c r="IW599" s="286"/>
      <c r="IX599" s="286"/>
      <c r="IY599" s="286"/>
      <c r="IZ599" s="286"/>
      <c r="JA599" s="286"/>
      <c r="JB599" s="286"/>
      <c r="JC599" s="286"/>
      <c r="JD599" s="286"/>
      <c r="JE599" s="286"/>
      <c r="JF599" s="286"/>
      <c r="JG599" s="286"/>
      <c r="JH599" s="286"/>
      <c r="JI599" s="286"/>
      <c r="JJ599" s="286"/>
      <c r="JK599" s="286"/>
      <c r="JL599" s="286"/>
      <c r="JM599" s="286"/>
      <c r="JN599" s="286"/>
      <c r="JO599" s="286"/>
      <c r="JP599" s="286"/>
      <c r="JQ599" s="286"/>
      <c r="JR599" s="286"/>
      <c r="JS599" s="286"/>
      <c r="JT599" s="286"/>
      <c r="JU599" s="286"/>
      <c r="JV599" s="286"/>
      <c r="JW599" s="286"/>
      <c r="JX599" s="286"/>
      <c r="JY599" s="286"/>
      <c r="JZ599" s="286"/>
      <c r="KA599" s="286"/>
      <c r="KB599" s="286"/>
      <c r="KC599" s="286"/>
      <c r="KD599" s="286"/>
      <c r="KE599" s="286"/>
      <c r="KF599" s="286"/>
      <c r="KG599" s="286"/>
      <c r="KH599" s="286"/>
      <c r="KI599" s="286"/>
      <c r="KJ599" s="286"/>
      <c r="KK599" s="286"/>
      <c r="KL599" s="286"/>
      <c r="KM599" s="286"/>
      <c r="KN599" s="286"/>
      <c r="KO599" s="286"/>
      <c r="KP599" s="286"/>
      <c r="KQ599" s="286"/>
      <c r="KR599" s="286"/>
      <c r="KS599" s="286"/>
      <c r="KT599" s="286"/>
      <c r="KU599" s="286"/>
      <c r="KV599" s="286"/>
      <c r="KW599" s="286"/>
      <c r="KX599" s="286"/>
      <c r="KY599" s="286"/>
      <c r="KZ599" s="286"/>
      <c r="LA599" s="286"/>
      <c r="LB599" s="286"/>
      <c r="LC599" s="286"/>
      <c r="LD599" s="286"/>
      <c r="LE599" s="286"/>
      <c r="LF599" s="286"/>
      <c r="LG599" s="286"/>
      <c r="LH599" s="286"/>
      <c r="LI599" s="286"/>
      <c r="LJ599" s="286"/>
      <c r="LK599" s="286"/>
      <c r="LL599" s="286"/>
      <c r="LM599" s="286"/>
      <c r="LN599" s="286"/>
      <c r="LO599" s="286"/>
      <c r="LP599" s="286"/>
      <c r="LQ599" s="286"/>
      <c r="LR599" s="286"/>
      <c r="LS599" s="286"/>
      <c r="LT599" s="286"/>
      <c r="LU599" s="286"/>
      <c r="LV599" s="286"/>
      <c r="LW599" s="286"/>
      <c r="LX599" s="286"/>
      <c r="LY599" s="286"/>
      <c r="LZ599" s="286"/>
      <c r="MA599" s="286"/>
      <c r="MB599" s="286"/>
      <c r="MC599" s="286"/>
      <c r="MD599" s="286"/>
      <c r="ME599" s="286"/>
      <c r="MF599" s="286"/>
      <c r="MG599" s="286"/>
      <c r="MH599" s="286"/>
      <c r="MI599" s="286"/>
      <c r="MJ599" s="286"/>
      <c r="MK599" s="286"/>
      <c r="ML599" s="286"/>
      <c r="MM599" s="286"/>
      <c r="MN599" s="286"/>
      <c r="MO599" s="286"/>
      <c r="MP599" s="286"/>
      <c r="MQ599" s="286"/>
      <c r="MR599" s="286"/>
      <c r="MS599" s="286"/>
      <c r="MT599" s="286"/>
      <c r="MU599" s="286"/>
      <c r="MV599" s="286"/>
      <c r="MW599" s="286"/>
      <c r="MX599" s="286"/>
      <c r="MY599" s="286"/>
      <c r="MZ599" s="286"/>
      <c r="NA599" s="286"/>
      <c r="NB599" s="286"/>
      <c r="NC599" s="286"/>
      <c r="ND599" s="286"/>
      <c r="NE599" s="286"/>
      <c r="NF599" s="286"/>
      <c r="NG599" s="286"/>
      <c r="NH599" s="286"/>
      <c r="NI599" s="286"/>
      <c r="NJ599" s="286"/>
      <c r="NK599" s="286"/>
      <c r="NL599" s="286"/>
      <c r="NM599" s="286"/>
      <c r="NN599" s="286"/>
      <c r="NO599" s="286"/>
      <c r="NP599" s="286"/>
      <c r="NQ599" s="286"/>
      <c r="NR599" s="286"/>
      <c r="NS599" s="286"/>
      <c r="NT599" s="286"/>
      <c r="NU599" s="286"/>
      <c r="NV599" s="286"/>
      <c r="NW599" s="286"/>
      <c r="NX599" s="286"/>
      <c r="NY599" s="286"/>
      <c r="NZ599" s="286"/>
      <c r="OA599" s="286"/>
      <c r="OB599" s="286"/>
      <c r="OC599" s="286"/>
      <c r="OD599" s="286"/>
      <c r="OE599" s="286"/>
      <c r="OF599" s="286"/>
      <c r="OG599" s="286"/>
      <c r="OH599" s="286"/>
      <c r="OI599" s="286"/>
      <c r="OJ599" s="286"/>
      <c r="OK599" s="286"/>
      <c r="OL599" s="286"/>
      <c r="OM599" s="286"/>
      <c r="ON599" s="286"/>
      <c r="OO599" s="286"/>
      <c r="OP599" s="286"/>
      <c r="OQ599" s="286"/>
      <c r="OR599" s="286"/>
      <c r="OS599" s="286"/>
      <c r="OT599" s="286"/>
      <c r="OU599" s="286"/>
      <c r="OV599" s="286"/>
      <c r="OW599" s="286"/>
      <c r="OX599" s="286"/>
      <c r="OY599" s="286"/>
      <c r="OZ599" s="286"/>
      <c r="PA599" s="286"/>
      <c r="PB599" s="286"/>
      <c r="PC599" s="286"/>
      <c r="PD599" s="286"/>
      <c r="PE599" s="286"/>
      <c r="PF599" s="286"/>
      <c r="PG599" s="286"/>
      <c r="PH599" s="286"/>
      <c r="PI599" s="286"/>
      <c r="PJ599" s="286"/>
      <c r="PK599" s="286"/>
      <c r="PL599" s="286"/>
      <c r="PM599" s="286"/>
      <c r="PN599" s="286"/>
      <c r="PO599" s="286"/>
      <c r="PP599" s="286"/>
      <c r="PQ599" s="286"/>
      <c r="PR599" s="286"/>
      <c r="PS599" s="286"/>
      <c r="PT599" s="286"/>
      <c r="PU599" s="286"/>
      <c r="PV599" s="286"/>
      <c r="PW599" s="286"/>
      <c r="PX599" s="286"/>
      <c r="PY599" s="286"/>
      <c r="PZ599" s="286"/>
      <c r="QA599" s="286"/>
      <c r="QB599" s="286"/>
      <c r="QC599" s="286"/>
      <c r="QD599" s="286"/>
      <c r="QE599" s="286"/>
      <c r="QF599" s="286"/>
      <c r="QG599" s="286"/>
      <c r="QH599" s="286"/>
      <c r="QI599" s="286"/>
      <c r="QJ599" s="286"/>
      <c r="QK599" s="286"/>
      <c r="QL599" s="286"/>
      <c r="QM599" s="286"/>
      <c r="QN599" s="286"/>
      <c r="QO599" s="286"/>
      <c r="QP599" s="286"/>
      <c r="QQ599" s="286"/>
      <c r="QR599" s="286"/>
      <c r="QS599" s="286"/>
      <c r="QT599" s="286"/>
      <c r="QU599" s="286"/>
      <c r="QV599" s="286"/>
      <c r="QW599" s="286"/>
      <c r="QX599" s="286"/>
      <c r="QY599" s="286"/>
      <c r="QZ599" s="286"/>
      <c r="RA599" s="286"/>
      <c r="RB599" s="286"/>
      <c r="RC599" s="286"/>
      <c r="RD599" s="286"/>
      <c r="RE599" s="286"/>
      <c r="RF599" s="286"/>
      <c r="RG599" s="286"/>
      <c r="RH599" s="286"/>
      <c r="RI599" s="286"/>
      <c r="RJ599" s="286"/>
      <c r="RK599" s="286"/>
      <c r="RL599" s="286"/>
      <c r="RM599" s="286"/>
      <c r="RN599" s="286"/>
      <c r="RO599" s="286"/>
      <c r="RP599" s="286"/>
      <c r="RQ599" s="286"/>
      <c r="RR599" s="286"/>
      <c r="RS599" s="286"/>
      <c r="RT599" s="286"/>
      <c r="RU599" s="286"/>
      <c r="RV599" s="286"/>
      <c r="RW599" s="286"/>
      <c r="RX599" s="286"/>
      <c r="RY599" s="286"/>
      <c r="RZ599" s="286"/>
      <c r="SA599" s="286"/>
      <c r="SB599" s="286"/>
      <c r="SC599" s="286"/>
      <c r="SD599" s="286"/>
      <c r="SE599" s="286"/>
      <c r="SF599" s="286"/>
      <c r="SG599" s="286"/>
      <c r="SH599" s="286"/>
      <c r="SI599" s="286"/>
      <c r="SJ599" s="286"/>
      <c r="SK599" s="286"/>
      <c r="SL599" s="286"/>
      <c r="SM599" s="286"/>
      <c r="SN599" s="286"/>
      <c r="SO599" s="286"/>
      <c r="SP599" s="286"/>
      <c r="SQ599" s="286"/>
      <c r="SR599" s="286"/>
      <c r="SS599" s="286"/>
      <c r="ST599" s="286"/>
      <c r="SU599" s="286"/>
      <c r="SV599" s="286"/>
      <c r="SW599" s="286"/>
      <c r="SX599" s="286"/>
      <c r="SY599" s="286"/>
      <c r="SZ599" s="286"/>
      <c r="TA599" s="286"/>
      <c r="TB599" s="286"/>
      <c r="TC599" s="286"/>
      <c r="TD599" s="286"/>
      <c r="TE599" s="286"/>
      <c r="TF599" s="286"/>
      <c r="TG599" s="286"/>
      <c r="TH599" s="286"/>
      <c r="TI599" s="286"/>
      <c r="TJ599" s="286"/>
      <c r="TK599" s="286"/>
      <c r="TL599" s="286"/>
      <c r="TM599" s="286"/>
      <c r="TN599" s="286"/>
      <c r="TO599" s="286"/>
      <c r="TP599" s="286"/>
      <c r="TQ599" s="286"/>
      <c r="TR599" s="286"/>
      <c r="TS599" s="286"/>
      <c r="TT599" s="286"/>
      <c r="TU599" s="286"/>
      <c r="TV599" s="286"/>
      <c r="TW599" s="286"/>
      <c r="TX599" s="286"/>
      <c r="TY599" s="286"/>
      <c r="TZ599" s="286"/>
      <c r="UA599" s="286"/>
      <c r="UB599" s="286"/>
      <c r="UC599" s="286"/>
      <c r="UD599" s="286"/>
      <c r="UE599" s="286"/>
      <c r="UF599" s="286"/>
      <c r="UG599" s="286"/>
      <c r="UH599" s="286"/>
      <c r="UI599" s="286"/>
      <c r="UJ599" s="286"/>
      <c r="UK599" s="286"/>
      <c r="UL599" s="286"/>
      <c r="UM599" s="286"/>
      <c r="UN599" s="286"/>
      <c r="UO599" s="286"/>
      <c r="UP599" s="286"/>
      <c r="UQ599" s="286"/>
      <c r="UR599" s="286"/>
      <c r="US599" s="286"/>
      <c r="UT599" s="286"/>
      <c r="UU599" s="286"/>
      <c r="UV599" s="286"/>
      <c r="UW599" s="286"/>
      <c r="UX599" s="286"/>
      <c r="UY599" s="286"/>
      <c r="UZ599" s="286"/>
      <c r="VA599" s="286"/>
      <c r="VB599" s="286"/>
      <c r="VC599" s="286"/>
      <c r="VD599" s="286"/>
      <c r="VE599" s="286"/>
      <c r="VF599" s="286"/>
      <c r="VG599" s="286"/>
      <c r="VH599" s="286"/>
      <c r="VI599" s="286"/>
      <c r="VJ599" s="286"/>
      <c r="VK599" s="286"/>
      <c r="VL599" s="286"/>
      <c r="VM599" s="286"/>
      <c r="VN599" s="286"/>
      <c r="VO599" s="286"/>
      <c r="VP599" s="286"/>
      <c r="VQ599" s="286"/>
      <c r="VR599" s="286"/>
      <c r="VS599" s="286"/>
      <c r="VT599" s="286"/>
      <c r="VU599" s="286"/>
      <c r="VV599" s="286"/>
      <c r="VW599" s="286"/>
      <c r="VX599" s="286"/>
      <c r="VY599" s="286"/>
      <c r="VZ599" s="286"/>
      <c r="WA599" s="286"/>
      <c r="WB599" s="286"/>
      <c r="WC599" s="286"/>
    </row>
    <row r="600" spans="1:601" s="285" customFormat="1" ht="96" customHeight="1">
      <c r="A600" s="1073"/>
      <c r="B600" s="670" t="s">
        <v>1293</v>
      </c>
      <c r="C600" s="650" t="s">
        <v>1294</v>
      </c>
      <c r="D600" s="652" t="s">
        <v>1285</v>
      </c>
      <c r="E600" s="654" t="s">
        <v>1295</v>
      </c>
      <c r="F600" s="646" t="s">
        <v>60</v>
      </c>
      <c r="G600" s="696">
        <v>45152</v>
      </c>
      <c r="H600" s="646" t="s">
        <v>31</v>
      </c>
      <c r="I600" s="381" t="s">
        <v>501</v>
      </c>
      <c r="J600" s="381" t="s">
        <v>33</v>
      </c>
      <c r="K600" s="386" t="s">
        <v>1296</v>
      </c>
      <c r="L600" s="381" t="s">
        <v>35</v>
      </c>
      <c r="M600" s="284"/>
      <c r="N600" s="284"/>
      <c r="O600" s="284">
        <f>O601</f>
        <v>562600</v>
      </c>
      <c r="P600" s="387">
        <f t="shared" ref="P600:R600" si="76">P601</f>
        <v>0</v>
      </c>
      <c r="Q600" s="284">
        <f t="shared" si="76"/>
        <v>0</v>
      </c>
      <c r="R600" s="284">
        <f t="shared" si="76"/>
        <v>0</v>
      </c>
      <c r="S600" s="535"/>
      <c r="BA600" s="286"/>
      <c r="BB600" s="286"/>
      <c r="BC600" s="286"/>
      <c r="BD600" s="286"/>
      <c r="BE600" s="286"/>
      <c r="BF600" s="286"/>
      <c r="BG600" s="286"/>
      <c r="BH600" s="286"/>
      <c r="BI600" s="286"/>
      <c r="BJ600" s="286"/>
      <c r="BK600" s="286"/>
      <c r="BL600" s="286"/>
      <c r="BM600" s="286"/>
      <c r="BN600" s="286"/>
      <c r="BO600" s="286"/>
      <c r="BP600" s="286"/>
      <c r="BQ600" s="286"/>
      <c r="BR600" s="286"/>
      <c r="BS600" s="286"/>
      <c r="BT600" s="286"/>
      <c r="BU600" s="286"/>
      <c r="BV600" s="286"/>
      <c r="BW600" s="286"/>
      <c r="BX600" s="286"/>
      <c r="BY600" s="286"/>
      <c r="BZ600" s="286"/>
      <c r="CA600" s="286"/>
      <c r="CB600" s="286"/>
      <c r="CC600" s="286"/>
      <c r="CD600" s="286"/>
      <c r="CE600" s="286"/>
      <c r="CF600" s="286"/>
      <c r="CG600" s="286"/>
      <c r="CH600" s="286"/>
      <c r="CI600" s="286"/>
      <c r="CJ600" s="286"/>
      <c r="CK600" s="286"/>
      <c r="CL600" s="286"/>
      <c r="CM600" s="286"/>
      <c r="CN600" s="286"/>
      <c r="CO600" s="286"/>
      <c r="CP600" s="286"/>
      <c r="CQ600" s="286"/>
      <c r="CR600" s="286"/>
      <c r="CS600" s="286"/>
      <c r="CT600" s="286"/>
      <c r="CU600" s="286"/>
      <c r="CV600" s="286"/>
      <c r="CW600" s="286"/>
      <c r="CX600" s="286"/>
      <c r="CY600" s="286"/>
      <c r="CZ600" s="286"/>
      <c r="DA600" s="286"/>
      <c r="DB600" s="286"/>
      <c r="DC600" s="286"/>
      <c r="DD600" s="286"/>
      <c r="DE600" s="286"/>
      <c r="DF600" s="286"/>
      <c r="DG600" s="286"/>
      <c r="DH600" s="286"/>
      <c r="DI600" s="286"/>
      <c r="DJ600" s="286"/>
      <c r="DK600" s="286"/>
      <c r="DL600" s="286"/>
      <c r="DM600" s="286"/>
      <c r="DN600" s="286"/>
      <c r="DO600" s="286"/>
      <c r="DP600" s="286"/>
      <c r="DQ600" s="286"/>
      <c r="DR600" s="286"/>
      <c r="DS600" s="286"/>
      <c r="DT600" s="286"/>
      <c r="DU600" s="286"/>
      <c r="DV600" s="286"/>
      <c r="DW600" s="286"/>
      <c r="DX600" s="286"/>
      <c r="DY600" s="286"/>
      <c r="DZ600" s="286"/>
      <c r="EA600" s="286"/>
      <c r="EB600" s="286"/>
      <c r="EC600" s="286"/>
      <c r="ED600" s="286"/>
      <c r="EE600" s="286"/>
      <c r="EF600" s="286"/>
      <c r="EG600" s="286"/>
      <c r="EH600" s="286"/>
      <c r="EI600" s="286"/>
      <c r="EJ600" s="286"/>
      <c r="EK600" s="286"/>
      <c r="EL600" s="286"/>
      <c r="EM600" s="286"/>
      <c r="EN600" s="286"/>
      <c r="EO600" s="286"/>
      <c r="EP600" s="286"/>
      <c r="EQ600" s="286"/>
      <c r="ER600" s="286"/>
      <c r="ES600" s="286"/>
      <c r="ET600" s="286"/>
      <c r="EU600" s="286"/>
      <c r="EV600" s="286"/>
      <c r="EW600" s="286"/>
      <c r="EX600" s="286"/>
      <c r="EY600" s="286"/>
      <c r="EZ600" s="286"/>
      <c r="FA600" s="286"/>
      <c r="FB600" s="286"/>
      <c r="FC600" s="286"/>
      <c r="FD600" s="286"/>
      <c r="FE600" s="286"/>
      <c r="FF600" s="286"/>
      <c r="FG600" s="286"/>
      <c r="FH600" s="286"/>
      <c r="FI600" s="286"/>
      <c r="FJ600" s="286"/>
      <c r="FK600" s="286"/>
      <c r="FL600" s="286"/>
      <c r="FM600" s="286"/>
      <c r="FN600" s="286"/>
      <c r="FO600" s="286"/>
      <c r="FP600" s="286"/>
      <c r="FQ600" s="286"/>
      <c r="FR600" s="286"/>
      <c r="FS600" s="286"/>
      <c r="FT600" s="286"/>
      <c r="FU600" s="286"/>
      <c r="FV600" s="286"/>
      <c r="FW600" s="286"/>
      <c r="FX600" s="286"/>
      <c r="FY600" s="286"/>
      <c r="FZ600" s="286"/>
      <c r="GA600" s="286"/>
      <c r="GB600" s="286"/>
      <c r="GC600" s="286"/>
      <c r="GD600" s="286"/>
      <c r="GE600" s="286"/>
      <c r="GF600" s="286"/>
      <c r="GG600" s="286"/>
      <c r="GH600" s="286"/>
      <c r="GI600" s="286"/>
      <c r="GJ600" s="286"/>
      <c r="GK600" s="286"/>
      <c r="GL600" s="286"/>
      <c r="GM600" s="286"/>
      <c r="GN600" s="286"/>
      <c r="GO600" s="286"/>
      <c r="GP600" s="286"/>
      <c r="GQ600" s="286"/>
      <c r="GR600" s="286"/>
      <c r="GS600" s="286"/>
      <c r="GT600" s="286"/>
      <c r="GU600" s="286"/>
      <c r="GV600" s="286"/>
      <c r="GW600" s="286"/>
      <c r="GX600" s="286"/>
      <c r="GY600" s="286"/>
      <c r="GZ600" s="286"/>
      <c r="HA600" s="286"/>
      <c r="HB600" s="286"/>
      <c r="HC600" s="286"/>
      <c r="HD600" s="286"/>
      <c r="HE600" s="286"/>
      <c r="HF600" s="286"/>
      <c r="HG600" s="286"/>
      <c r="HH600" s="286"/>
      <c r="HI600" s="286"/>
      <c r="HJ600" s="286"/>
      <c r="HK600" s="286"/>
      <c r="HL600" s="286"/>
      <c r="HM600" s="286"/>
      <c r="HN600" s="286"/>
      <c r="HO600" s="286"/>
      <c r="HP600" s="286"/>
      <c r="HQ600" s="286"/>
      <c r="HR600" s="286"/>
      <c r="HS600" s="286"/>
      <c r="HT600" s="286"/>
      <c r="HU600" s="286"/>
      <c r="HV600" s="286"/>
      <c r="HW600" s="286"/>
      <c r="HX600" s="286"/>
      <c r="HY600" s="286"/>
      <c r="HZ600" s="286"/>
      <c r="IA600" s="286"/>
      <c r="IB600" s="286"/>
      <c r="IC600" s="286"/>
      <c r="ID600" s="286"/>
      <c r="IE600" s="286"/>
      <c r="IF600" s="286"/>
      <c r="IG600" s="286"/>
      <c r="IH600" s="286"/>
      <c r="II600" s="286"/>
      <c r="IJ600" s="286"/>
      <c r="IK600" s="286"/>
      <c r="IL600" s="286"/>
      <c r="IM600" s="286"/>
      <c r="IN600" s="286"/>
      <c r="IO600" s="286"/>
      <c r="IP600" s="286"/>
      <c r="IQ600" s="286"/>
      <c r="IR600" s="286"/>
      <c r="IS600" s="286"/>
      <c r="IT600" s="286"/>
      <c r="IU600" s="286"/>
      <c r="IV600" s="286"/>
      <c r="IW600" s="286"/>
      <c r="IX600" s="286"/>
      <c r="IY600" s="286"/>
      <c r="IZ600" s="286"/>
      <c r="JA600" s="286"/>
      <c r="JB600" s="286"/>
      <c r="JC600" s="286"/>
      <c r="JD600" s="286"/>
      <c r="JE600" s="286"/>
      <c r="JF600" s="286"/>
      <c r="JG600" s="286"/>
      <c r="JH600" s="286"/>
      <c r="JI600" s="286"/>
      <c r="JJ600" s="286"/>
      <c r="JK600" s="286"/>
      <c r="JL600" s="286"/>
      <c r="JM600" s="286"/>
      <c r="JN600" s="286"/>
      <c r="JO600" s="286"/>
      <c r="JP600" s="286"/>
      <c r="JQ600" s="286"/>
      <c r="JR600" s="286"/>
      <c r="JS600" s="286"/>
      <c r="JT600" s="286"/>
      <c r="JU600" s="286"/>
      <c r="JV600" s="286"/>
      <c r="JW600" s="286"/>
      <c r="JX600" s="286"/>
      <c r="JY600" s="286"/>
      <c r="JZ600" s="286"/>
      <c r="KA600" s="286"/>
      <c r="KB600" s="286"/>
      <c r="KC600" s="286"/>
      <c r="KD600" s="286"/>
      <c r="KE600" s="286"/>
      <c r="KF600" s="286"/>
      <c r="KG600" s="286"/>
      <c r="KH600" s="286"/>
      <c r="KI600" s="286"/>
      <c r="KJ600" s="286"/>
      <c r="KK600" s="286"/>
      <c r="KL600" s="286"/>
      <c r="KM600" s="286"/>
      <c r="KN600" s="286"/>
      <c r="KO600" s="286"/>
      <c r="KP600" s="286"/>
      <c r="KQ600" s="286"/>
      <c r="KR600" s="286"/>
      <c r="KS600" s="286"/>
      <c r="KT600" s="286"/>
      <c r="KU600" s="286"/>
      <c r="KV600" s="286"/>
      <c r="KW600" s="286"/>
      <c r="KX600" s="286"/>
      <c r="KY600" s="286"/>
      <c r="KZ600" s="286"/>
      <c r="LA600" s="286"/>
      <c r="LB600" s="286"/>
      <c r="LC600" s="286"/>
      <c r="LD600" s="286"/>
      <c r="LE600" s="286"/>
      <c r="LF600" s="286"/>
      <c r="LG600" s="286"/>
      <c r="LH600" s="286"/>
      <c r="LI600" s="286"/>
      <c r="LJ600" s="286"/>
      <c r="LK600" s="286"/>
      <c r="LL600" s="286"/>
      <c r="LM600" s="286"/>
      <c r="LN600" s="286"/>
      <c r="LO600" s="286"/>
      <c r="LP600" s="286"/>
      <c r="LQ600" s="286"/>
      <c r="LR600" s="286"/>
      <c r="LS600" s="286"/>
      <c r="LT600" s="286"/>
      <c r="LU600" s="286"/>
      <c r="LV600" s="286"/>
      <c r="LW600" s="286"/>
      <c r="LX600" s="286"/>
      <c r="LY600" s="286"/>
      <c r="LZ600" s="286"/>
      <c r="MA600" s="286"/>
      <c r="MB600" s="286"/>
      <c r="MC600" s="286"/>
      <c r="MD600" s="286"/>
      <c r="ME600" s="286"/>
      <c r="MF600" s="286"/>
      <c r="MG600" s="286"/>
      <c r="MH600" s="286"/>
      <c r="MI600" s="286"/>
      <c r="MJ600" s="286"/>
      <c r="MK600" s="286"/>
      <c r="ML600" s="286"/>
      <c r="MM600" s="286"/>
      <c r="MN600" s="286"/>
      <c r="MO600" s="286"/>
      <c r="MP600" s="286"/>
      <c r="MQ600" s="286"/>
      <c r="MR600" s="286"/>
      <c r="MS600" s="286"/>
      <c r="MT600" s="286"/>
      <c r="MU600" s="286"/>
      <c r="MV600" s="286"/>
      <c r="MW600" s="286"/>
      <c r="MX600" s="286"/>
      <c r="MY600" s="286"/>
      <c r="MZ600" s="286"/>
      <c r="NA600" s="286"/>
      <c r="NB600" s="286"/>
      <c r="NC600" s="286"/>
      <c r="ND600" s="286"/>
      <c r="NE600" s="286"/>
      <c r="NF600" s="286"/>
      <c r="NG600" s="286"/>
      <c r="NH600" s="286"/>
      <c r="NI600" s="286"/>
      <c r="NJ600" s="286"/>
      <c r="NK600" s="286"/>
      <c r="NL600" s="286"/>
      <c r="NM600" s="286"/>
      <c r="NN600" s="286"/>
      <c r="NO600" s="286"/>
      <c r="NP600" s="286"/>
      <c r="NQ600" s="286"/>
      <c r="NR600" s="286"/>
      <c r="NS600" s="286"/>
      <c r="NT600" s="286"/>
      <c r="NU600" s="286"/>
      <c r="NV600" s="286"/>
      <c r="NW600" s="286"/>
      <c r="NX600" s="286"/>
      <c r="NY600" s="286"/>
      <c r="NZ600" s="286"/>
      <c r="OA600" s="286"/>
      <c r="OB600" s="286"/>
      <c r="OC600" s="286"/>
      <c r="OD600" s="286"/>
      <c r="OE600" s="286"/>
      <c r="OF600" s="286"/>
      <c r="OG600" s="286"/>
      <c r="OH600" s="286"/>
      <c r="OI600" s="286"/>
      <c r="OJ600" s="286"/>
      <c r="OK600" s="286"/>
      <c r="OL600" s="286"/>
      <c r="OM600" s="286"/>
      <c r="ON600" s="286"/>
      <c r="OO600" s="286"/>
      <c r="OP600" s="286"/>
      <c r="OQ600" s="286"/>
      <c r="OR600" s="286"/>
      <c r="OS600" s="286"/>
      <c r="OT600" s="286"/>
      <c r="OU600" s="286"/>
      <c r="OV600" s="286"/>
      <c r="OW600" s="286"/>
      <c r="OX600" s="286"/>
      <c r="OY600" s="286"/>
      <c r="OZ600" s="286"/>
      <c r="PA600" s="286"/>
      <c r="PB600" s="286"/>
      <c r="PC600" s="286"/>
      <c r="PD600" s="286"/>
      <c r="PE600" s="286"/>
      <c r="PF600" s="286"/>
      <c r="PG600" s="286"/>
      <c r="PH600" s="286"/>
      <c r="PI600" s="286"/>
      <c r="PJ600" s="286"/>
      <c r="PK600" s="286"/>
      <c r="PL600" s="286"/>
      <c r="PM600" s="286"/>
      <c r="PN600" s="286"/>
      <c r="PO600" s="286"/>
      <c r="PP600" s="286"/>
      <c r="PQ600" s="286"/>
      <c r="PR600" s="286"/>
      <c r="PS600" s="286"/>
      <c r="PT600" s="286"/>
      <c r="PU600" s="286"/>
      <c r="PV600" s="286"/>
      <c r="PW600" s="286"/>
      <c r="PX600" s="286"/>
      <c r="PY600" s="286"/>
      <c r="PZ600" s="286"/>
      <c r="QA600" s="286"/>
      <c r="QB600" s="286"/>
      <c r="QC600" s="286"/>
      <c r="QD600" s="286"/>
      <c r="QE600" s="286"/>
      <c r="QF600" s="286"/>
      <c r="QG600" s="286"/>
      <c r="QH600" s="286"/>
      <c r="QI600" s="286"/>
      <c r="QJ600" s="286"/>
      <c r="QK600" s="286"/>
      <c r="QL600" s="286"/>
      <c r="QM600" s="286"/>
      <c r="QN600" s="286"/>
      <c r="QO600" s="286"/>
      <c r="QP600" s="286"/>
      <c r="QQ600" s="286"/>
      <c r="QR600" s="286"/>
      <c r="QS600" s="286"/>
      <c r="QT600" s="286"/>
      <c r="QU600" s="286"/>
      <c r="QV600" s="286"/>
      <c r="QW600" s="286"/>
      <c r="QX600" s="286"/>
      <c r="QY600" s="286"/>
      <c r="QZ600" s="286"/>
      <c r="RA600" s="286"/>
      <c r="RB600" s="286"/>
      <c r="RC600" s="286"/>
      <c r="RD600" s="286"/>
      <c r="RE600" s="286"/>
      <c r="RF600" s="286"/>
      <c r="RG600" s="286"/>
      <c r="RH600" s="286"/>
      <c r="RI600" s="286"/>
      <c r="RJ600" s="286"/>
      <c r="RK600" s="286"/>
      <c r="RL600" s="286"/>
      <c r="RM600" s="286"/>
      <c r="RN600" s="286"/>
      <c r="RO600" s="286"/>
      <c r="RP600" s="286"/>
      <c r="RQ600" s="286"/>
      <c r="RR600" s="286"/>
      <c r="RS600" s="286"/>
      <c r="RT600" s="286"/>
      <c r="RU600" s="286"/>
      <c r="RV600" s="286"/>
      <c r="RW600" s="286"/>
      <c r="RX600" s="286"/>
      <c r="RY600" s="286"/>
      <c r="RZ600" s="286"/>
      <c r="SA600" s="286"/>
      <c r="SB600" s="286"/>
      <c r="SC600" s="286"/>
      <c r="SD600" s="286"/>
      <c r="SE600" s="286"/>
      <c r="SF600" s="286"/>
      <c r="SG600" s="286"/>
      <c r="SH600" s="286"/>
      <c r="SI600" s="286"/>
      <c r="SJ600" s="286"/>
      <c r="SK600" s="286"/>
      <c r="SL600" s="286"/>
      <c r="SM600" s="286"/>
      <c r="SN600" s="286"/>
      <c r="SO600" s="286"/>
      <c r="SP600" s="286"/>
      <c r="SQ600" s="286"/>
      <c r="SR600" s="286"/>
      <c r="SS600" s="286"/>
      <c r="ST600" s="286"/>
      <c r="SU600" s="286"/>
      <c r="SV600" s="286"/>
      <c r="SW600" s="286"/>
      <c r="SX600" s="286"/>
      <c r="SY600" s="286"/>
      <c r="SZ600" s="286"/>
      <c r="TA600" s="286"/>
      <c r="TB600" s="286"/>
      <c r="TC600" s="286"/>
      <c r="TD600" s="286"/>
      <c r="TE600" s="286"/>
      <c r="TF600" s="286"/>
      <c r="TG600" s="286"/>
      <c r="TH600" s="286"/>
      <c r="TI600" s="286"/>
      <c r="TJ600" s="286"/>
      <c r="TK600" s="286"/>
      <c r="TL600" s="286"/>
      <c r="TM600" s="286"/>
      <c r="TN600" s="286"/>
      <c r="TO600" s="286"/>
      <c r="TP600" s="286"/>
      <c r="TQ600" s="286"/>
      <c r="TR600" s="286"/>
      <c r="TS600" s="286"/>
      <c r="TT600" s="286"/>
      <c r="TU600" s="286"/>
      <c r="TV600" s="286"/>
      <c r="TW600" s="286"/>
      <c r="TX600" s="286"/>
      <c r="TY600" s="286"/>
      <c r="TZ600" s="286"/>
      <c r="UA600" s="286"/>
      <c r="UB600" s="286"/>
      <c r="UC600" s="286"/>
      <c r="UD600" s="286"/>
      <c r="UE600" s="286"/>
      <c r="UF600" s="286"/>
      <c r="UG600" s="286"/>
      <c r="UH600" s="286"/>
      <c r="UI600" s="286"/>
      <c r="UJ600" s="286"/>
      <c r="UK600" s="286"/>
      <c r="UL600" s="286"/>
      <c r="UM600" s="286"/>
      <c r="UN600" s="286"/>
      <c r="UO600" s="286"/>
      <c r="UP600" s="286"/>
      <c r="UQ600" s="286"/>
      <c r="UR600" s="286"/>
      <c r="US600" s="286"/>
      <c r="UT600" s="286"/>
      <c r="UU600" s="286"/>
      <c r="UV600" s="286"/>
      <c r="UW600" s="286"/>
      <c r="UX600" s="286"/>
      <c r="UY600" s="286"/>
      <c r="UZ600" s="286"/>
      <c r="VA600" s="286"/>
      <c r="VB600" s="286"/>
      <c r="VC600" s="286"/>
      <c r="VD600" s="286"/>
      <c r="VE600" s="286"/>
      <c r="VF600" s="286"/>
      <c r="VG600" s="286"/>
      <c r="VH600" s="286"/>
      <c r="VI600" s="286"/>
      <c r="VJ600" s="286"/>
      <c r="VK600" s="286"/>
      <c r="VL600" s="286"/>
      <c r="VM600" s="286"/>
      <c r="VN600" s="286"/>
      <c r="VO600" s="286"/>
      <c r="VP600" s="286"/>
      <c r="VQ600" s="286"/>
      <c r="VR600" s="286"/>
      <c r="VS600" s="286"/>
      <c r="VT600" s="286"/>
      <c r="VU600" s="286"/>
      <c r="VV600" s="286"/>
      <c r="VW600" s="286"/>
      <c r="VX600" s="286"/>
      <c r="VY600" s="286"/>
      <c r="VZ600" s="286"/>
      <c r="WA600" s="286"/>
      <c r="WB600" s="286"/>
      <c r="WC600" s="286"/>
    </row>
    <row r="601" spans="1:601" s="285" customFormat="1" ht="105" customHeight="1">
      <c r="A601" s="1073"/>
      <c r="B601" s="681"/>
      <c r="C601" s="651"/>
      <c r="D601" s="653"/>
      <c r="E601" s="709"/>
      <c r="F601" s="656"/>
      <c r="G601" s="697"/>
      <c r="H601" s="656"/>
      <c r="I601" s="309" t="s">
        <v>501</v>
      </c>
      <c r="J601" s="309" t="s">
        <v>33</v>
      </c>
      <c r="K601" s="315" t="s">
        <v>1296</v>
      </c>
      <c r="L601" s="309" t="s">
        <v>1297</v>
      </c>
      <c r="M601" s="288"/>
      <c r="N601" s="288"/>
      <c r="O601" s="288">
        <v>562600</v>
      </c>
      <c r="P601" s="289"/>
      <c r="Q601" s="290"/>
      <c r="R601" s="290"/>
      <c r="S601" s="528">
        <v>3</v>
      </c>
      <c r="BA601" s="286"/>
      <c r="BB601" s="286"/>
      <c r="BC601" s="286"/>
      <c r="BD601" s="286"/>
      <c r="BE601" s="286"/>
      <c r="BF601" s="286"/>
      <c r="BG601" s="286"/>
      <c r="BH601" s="286"/>
      <c r="BI601" s="286"/>
      <c r="BJ601" s="286"/>
      <c r="BK601" s="286"/>
      <c r="BL601" s="286"/>
      <c r="BM601" s="286"/>
      <c r="BN601" s="286"/>
      <c r="BO601" s="286"/>
      <c r="BP601" s="286"/>
      <c r="BQ601" s="286"/>
      <c r="BR601" s="286"/>
      <c r="BS601" s="286"/>
      <c r="BT601" s="286"/>
      <c r="BU601" s="286"/>
      <c r="BV601" s="286"/>
      <c r="BW601" s="286"/>
      <c r="BX601" s="286"/>
      <c r="BY601" s="286"/>
      <c r="BZ601" s="286"/>
      <c r="CA601" s="286"/>
      <c r="CB601" s="286"/>
      <c r="CC601" s="286"/>
      <c r="CD601" s="286"/>
      <c r="CE601" s="286"/>
      <c r="CF601" s="286"/>
      <c r="CG601" s="286"/>
      <c r="CH601" s="286"/>
      <c r="CI601" s="286"/>
      <c r="CJ601" s="286"/>
      <c r="CK601" s="286"/>
      <c r="CL601" s="286"/>
      <c r="CM601" s="286"/>
      <c r="CN601" s="286"/>
      <c r="CO601" s="286"/>
      <c r="CP601" s="286"/>
      <c r="CQ601" s="286"/>
      <c r="CR601" s="286"/>
      <c r="CS601" s="286"/>
      <c r="CT601" s="286"/>
      <c r="CU601" s="286"/>
      <c r="CV601" s="286"/>
      <c r="CW601" s="286"/>
      <c r="CX601" s="286"/>
      <c r="CY601" s="286"/>
      <c r="CZ601" s="286"/>
      <c r="DA601" s="286"/>
      <c r="DB601" s="286"/>
      <c r="DC601" s="286"/>
      <c r="DD601" s="286"/>
      <c r="DE601" s="286"/>
      <c r="DF601" s="286"/>
      <c r="DG601" s="286"/>
      <c r="DH601" s="286"/>
      <c r="DI601" s="286"/>
      <c r="DJ601" s="286"/>
      <c r="DK601" s="286"/>
      <c r="DL601" s="286"/>
      <c r="DM601" s="286"/>
      <c r="DN601" s="286"/>
      <c r="DO601" s="286"/>
      <c r="DP601" s="286"/>
      <c r="DQ601" s="286"/>
      <c r="DR601" s="286"/>
      <c r="DS601" s="286"/>
      <c r="DT601" s="286"/>
      <c r="DU601" s="286"/>
      <c r="DV601" s="286"/>
      <c r="DW601" s="286"/>
      <c r="DX601" s="286"/>
      <c r="DY601" s="286"/>
      <c r="DZ601" s="286"/>
      <c r="EA601" s="286"/>
      <c r="EB601" s="286"/>
      <c r="EC601" s="286"/>
      <c r="ED601" s="286"/>
      <c r="EE601" s="286"/>
      <c r="EF601" s="286"/>
      <c r="EG601" s="286"/>
      <c r="EH601" s="286"/>
      <c r="EI601" s="286"/>
      <c r="EJ601" s="286"/>
      <c r="EK601" s="286"/>
      <c r="EL601" s="286"/>
      <c r="EM601" s="286"/>
      <c r="EN601" s="286"/>
      <c r="EO601" s="286"/>
      <c r="EP601" s="286"/>
      <c r="EQ601" s="286"/>
      <c r="ER601" s="286"/>
      <c r="ES601" s="286"/>
      <c r="ET601" s="286"/>
      <c r="EU601" s="286"/>
      <c r="EV601" s="286"/>
      <c r="EW601" s="286"/>
      <c r="EX601" s="286"/>
      <c r="EY601" s="286"/>
      <c r="EZ601" s="286"/>
      <c r="FA601" s="286"/>
      <c r="FB601" s="286"/>
      <c r="FC601" s="286"/>
      <c r="FD601" s="286"/>
      <c r="FE601" s="286"/>
      <c r="FF601" s="286"/>
      <c r="FG601" s="286"/>
      <c r="FH601" s="286"/>
      <c r="FI601" s="286"/>
      <c r="FJ601" s="286"/>
      <c r="FK601" s="286"/>
      <c r="FL601" s="286"/>
      <c r="FM601" s="286"/>
      <c r="FN601" s="286"/>
      <c r="FO601" s="286"/>
      <c r="FP601" s="286"/>
      <c r="FQ601" s="286"/>
      <c r="FR601" s="286"/>
      <c r="FS601" s="286"/>
      <c r="FT601" s="286"/>
      <c r="FU601" s="286"/>
      <c r="FV601" s="286"/>
      <c r="FW601" s="286"/>
      <c r="FX601" s="286"/>
      <c r="FY601" s="286"/>
      <c r="FZ601" s="286"/>
      <c r="GA601" s="286"/>
      <c r="GB601" s="286"/>
      <c r="GC601" s="286"/>
      <c r="GD601" s="286"/>
      <c r="GE601" s="286"/>
      <c r="GF601" s="286"/>
      <c r="GG601" s="286"/>
      <c r="GH601" s="286"/>
      <c r="GI601" s="286"/>
      <c r="GJ601" s="286"/>
      <c r="GK601" s="286"/>
      <c r="GL601" s="286"/>
      <c r="GM601" s="286"/>
      <c r="GN601" s="286"/>
      <c r="GO601" s="286"/>
      <c r="GP601" s="286"/>
      <c r="GQ601" s="286"/>
      <c r="GR601" s="286"/>
      <c r="GS601" s="286"/>
      <c r="GT601" s="286"/>
      <c r="GU601" s="286"/>
      <c r="GV601" s="286"/>
      <c r="GW601" s="286"/>
      <c r="GX601" s="286"/>
      <c r="GY601" s="286"/>
      <c r="GZ601" s="286"/>
      <c r="HA601" s="286"/>
      <c r="HB601" s="286"/>
      <c r="HC601" s="286"/>
      <c r="HD601" s="286"/>
      <c r="HE601" s="286"/>
      <c r="HF601" s="286"/>
      <c r="HG601" s="286"/>
      <c r="HH601" s="286"/>
      <c r="HI601" s="286"/>
      <c r="HJ601" s="286"/>
      <c r="HK601" s="286"/>
      <c r="HL601" s="286"/>
      <c r="HM601" s="286"/>
      <c r="HN601" s="286"/>
      <c r="HO601" s="286"/>
      <c r="HP601" s="286"/>
      <c r="HQ601" s="286"/>
      <c r="HR601" s="286"/>
      <c r="HS601" s="286"/>
      <c r="HT601" s="286"/>
      <c r="HU601" s="286"/>
      <c r="HV601" s="286"/>
      <c r="HW601" s="286"/>
      <c r="HX601" s="286"/>
      <c r="HY601" s="286"/>
      <c r="HZ601" s="286"/>
      <c r="IA601" s="286"/>
      <c r="IB601" s="286"/>
      <c r="IC601" s="286"/>
      <c r="ID601" s="286"/>
      <c r="IE601" s="286"/>
      <c r="IF601" s="286"/>
      <c r="IG601" s="286"/>
      <c r="IH601" s="286"/>
      <c r="II601" s="286"/>
      <c r="IJ601" s="286"/>
      <c r="IK601" s="286"/>
      <c r="IL601" s="286"/>
      <c r="IM601" s="286"/>
      <c r="IN601" s="286"/>
      <c r="IO601" s="286"/>
      <c r="IP601" s="286"/>
      <c r="IQ601" s="286"/>
      <c r="IR601" s="286"/>
      <c r="IS601" s="286"/>
      <c r="IT601" s="286"/>
      <c r="IU601" s="286"/>
      <c r="IV601" s="286"/>
      <c r="IW601" s="286"/>
      <c r="IX601" s="286"/>
      <c r="IY601" s="286"/>
      <c r="IZ601" s="286"/>
      <c r="JA601" s="286"/>
      <c r="JB601" s="286"/>
      <c r="JC601" s="286"/>
      <c r="JD601" s="286"/>
      <c r="JE601" s="286"/>
      <c r="JF601" s="286"/>
      <c r="JG601" s="286"/>
      <c r="JH601" s="286"/>
      <c r="JI601" s="286"/>
      <c r="JJ601" s="286"/>
      <c r="JK601" s="286"/>
      <c r="JL601" s="286"/>
      <c r="JM601" s="286"/>
      <c r="JN601" s="286"/>
      <c r="JO601" s="286"/>
      <c r="JP601" s="286"/>
      <c r="JQ601" s="286"/>
      <c r="JR601" s="286"/>
      <c r="JS601" s="286"/>
      <c r="JT601" s="286"/>
      <c r="JU601" s="286"/>
      <c r="JV601" s="286"/>
      <c r="JW601" s="286"/>
      <c r="JX601" s="286"/>
      <c r="JY601" s="286"/>
      <c r="JZ601" s="286"/>
      <c r="KA601" s="286"/>
      <c r="KB601" s="286"/>
      <c r="KC601" s="286"/>
      <c r="KD601" s="286"/>
      <c r="KE601" s="286"/>
      <c r="KF601" s="286"/>
      <c r="KG601" s="286"/>
      <c r="KH601" s="286"/>
      <c r="KI601" s="286"/>
      <c r="KJ601" s="286"/>
      <c r="KK601" s="286"/>
      <c r="KL601" s="286"/>
      <c r="KM601" s="286"/>
      <c r="KN601" s="286"/>
      <c r="KO601" s="286"/>
      <c r="KP601" s="286"/>
      <c r="KQ601" s="286"/>
      <c r="KR601" s="286"/>
      <c r="KS601" s="286"/>
      <c r="KT601" s="286"/>
      <c r="KU601" s="286"/>
      <c r="KV601" s="286"/>
      <c r="KW601" s="286"/>
      <c r="KX601" s="286"/>
      <c r="KY601" s="286"/>
      <c r="KZ601" s="286"/>
      <c r="LA601" s="286"/>
      <c r="LB601" s="286"/>
      <c r="LC601" s="286"/>
      <c r="LD601" s="286"/>
      <c r="LE601" s="286"/>
      <c r="LF601" s="286"/>
      <c r="LG601" s="286"/>
      <c r="LH601" s="286"/>
      <c r="LI601" s="286"/>
      <c r="LJ601" s="286"/>
      <c r="LK601" s="286"/>
      <c r="LL601" s="286"/>
      <c r="LM601" s="286"/>
      <c r="LN601" s="286"/>
      <c r="LO601" s="286"/>
      <c r="LP601" s="286"/>
      <c r="LQ601" s="286"/>
      <c r="LR601" s="286"/>
      <c r="LS601" s="286"/>
      <c r="LT601" s="286"/>
      <c r="LU601" s="286"/>
      <c r="LV601" s="286"/>
      <c r="LW601" s="286"/>
      <c r="LX601" s="286"/>
      <c r="LY601" s="286"/>
      <c r="LZ601" s="286"/>
      <c r="MA601" s="286"/>
      <c r="MB601" s="286"/>
      <c r="MC601" s="286"/>
      <c r="MD601" s="286"/>
      <c r="ME601" s="286"/>
      <c r="MF601" s="286"/>
      <c r="MG601" s="286"/>
      <c r="MH601" s="286"/>
      <c r="MI601" s="286"/>
      <c r="MJ601" s="286"/>
      <c r="MK601" s="286"/>
      <c r="ML601" s="286"/>
      <c r="MM601" s="286"/>
      <c r="MN601" s="286"/>
      <c r="MO601" s="286"/>
      <c r="MP601" s="286"/>
      <c r="MQ601" s="286"/>
      <c r="MR601" s="286"/>
      <c r="MS601" s="286"/>
      <c r="MT601" s="286"/>
      <c r="MU601" s="286"/>
      <c r="MV601" s="286"/>
      <c r="MW601" s="286"/>
      <c r="MX601" s="286"/>
      <c r="MY601" s="286"/>
      <c r="MZ601" s="286"/>
      <c r="NA601" s="286"/>
      <c r="NB601" s="286"/>
      <c r="NC601" s="286"/>
      <c r="ND601" s="286"/>
      <c r="NE601" s="286"/>
      <c r="NF601" s="286"/>
      <c r="NG601" s="286"/>
      <c r="NH601" s="286"/>
      <c r="NI601" s="286"/>
      <c r="NJ601" s="286"/>
      <c r="NK601" s="286"/>
      <c r="NL601" s="286"/>
      <c r="NM601" s="286"/>
      <c r="NN601" s="286"/>
      <c r="NO601" s="286"/>
      <c r="NP601" s="286"/>
      <c r="NQ601" s="286"/>
      <c r="NR601" s="286"/>
      <c r="NS601" s="286"/>
      <c r="NT601" s="286"/>
      <c r="NU601" s="286"/>
      <c r="NV601" s="286"/>
      <c r="NW601" s="286"/>
      <c r="NX601" s="286"/>
      <c r="NY601" s="286"/>
      <c r="NZ601" s="286"/>
      <c r="OA601" s="286"/>
      <c r="OB601" s="286"/>
      <c r="OC601" s="286"/>
      <c r="OD601" s="286"/>
      <c r="OE601" s="286"/>
      <c r="OF601" s="286"/>
      <c r="OG601" s="286"/>
      <c r="OH601" s="286"/>
      <c r="OI601" s="286"/>
      <c r="OJ601" s="286"/>
      <c r="OK601" s="286"/>
      <c r="OL601" s="286"/>
      <c r="OM601" s="286"/>
      <c r="ON601" s="286"/>
      <c r="OO601" s="286"/>
      <c r="OP601" s="286"/>
      <c r="OQ601" s="286"/>
      <c r="OR601" s="286"/>
      <c r="OS601" s="286"/>
      <c r="OT601" s="286"/>
      <c r="OU601" s="286"/>
      <c r="OV601" s="286"/>
      <c r="OW601" s="286"/>
      <c r="OX601" s="286"/>
      <c r="OY601" s="286"/>
      <c r="OZ601" s="286"/>
      <c r="PA601" s="286"/>
      <c r="PB601" s="286"/>
      <c r="PC601" s="286"/>
      <c r="PD601" s="286"/>
      <c r="PE601" s="286"/>
      <c r="PF601" s="286"/>
      <c r="PG601" s="286"/>
      <c r="PH601" s="286"/>
      <c r="PI601" s="286"/>
      <c r="PJ601" s="286"/>
      <c r="PK601" s="286"/>
      <c r="PL601" s="286"/>
      <c r="PM601" s="286"/>
      <c r="PN601" s="286"/>
      <c r="PO601" s="286"/>
      <c r="PP601" s="286"/>
      <c r="PQ601" s="286"/>
      <c r="PR601" s="286"/>
      <c r="PS601" s="286"/>
      <c r="PT601" s="286"/>
      <c r="PU601" s="286"/>
      <c r="PV601" s="286"/>
      <c r="PW601" s="286"/>
      <c r="PX601" s="286"/>
      <c r="PY601" s="286"/>
      <c r="PZ601" s="286"/>
      <c r="QA601" s="286"/>
      <c r="QB601" s="286"/>
      <c r="QC601" s="286"/>
      <c r="QD601" s="286"/>
      <c r="QE601" s="286"/>
      <c r="QF601" s="286"/>
      <c r="QG601" s="286"/>
      <c r="QH601" s="286"/>
      <c r="QI601" s="286"/>
      <c r="QJ601" s="286"/>
      <c r="QK601" s="286"/>
      <c r="QL601" s="286"/>
      <c r="QM601" s="286"/>
      <c r="QN601" s="286"/>
      <c r="QO601" s="286"/>
      <c r="QP601" s="286"/>
      <c r="QQ601" s="286"/>
      <c r="QR601" s="286"/>
      <c r="QS601" s="286"/>
      <c r="QT601" s="286"/>
      <c r="QU601" s="286"/>
      <c r="QV601" s="286"/>
      <c r="QW601" s="286"/>
      <c r="QX601" s="286"/>
      <c r="QY601" s="286"/>
      <c r="QZ601" s="286"/>
      <c r="RA601" s="286"/>
      <c r="RB601" s="286"/>
      <c r="RC601" s="286"/>
      <c r="RD601" s="286"/>
      <c r="RE601" s="286"/>
      <c r="RF601" s="286"/>
      <c r="RG601" s="286"/>
      <c r="RH601" s="286"/>
      <c r="RI601" s="286"/>
      <c r="RJ601" s="286"/>
      <c r="RK601" s="286"/>
      <c r="RL601" s="286"/>
      <c r="RM601" s="286"/>
      <c r="RN601" s="286"/>
      <c r="RO601" s="286"/>
      <c r="RP601" s="286"/>
      <c r="RQ601" s="286"/>
      <c r="RR601" s="286"/>
      <c r="RS601" s="286"/>
      <c r="RT601" s="286"/>
      <c r="RU601" s="286"/>
      <c r="RV601" s="286"/>
      <c r="RW601" s="286"/>
      <c r="RX601" s="286"/>
      <c r="RY601" s="286"/>
      <c r="RZ601" s="286"/>
      <c r="SA601" s="286"/>
      <c r="SB601" s="286"/>
      <c r="SC601" s="286"/>
      <c r="SD601" s="286"/>
      <c r="SE601" s="286"/>
      <c r="SF601" s="286"/>
      <c r="SG601" s="286"/>
      <c r="SH601" s="286"/>
      <c r="SI601" s="286"/>
      <c r="SJ601" s="286"/>
      <c r="SK601" s="286"/>
      <c r="SL601" s="286"/>
      <c r="SM601" s="286"/>
      <c r="SN601" s="286"/>
      <c r="SO601" s="286"/>
      <c r="SP601" s="286"/>
      <c r="SQ601" s="286"/>
      <c r="SR601" s="286"/>
      <c r="SS601" s="286"/>
      <c r="ST601" s="286"/>
      <c r="SU601" s="286"/>
      <c r="SV601" s="286"/>
      <c r="SW601" s="286"/>
      <c r="SX601" s="286"/>
      <c r="SY601" s="286"/>
      <c r="SZ601" s="286"/>
      <c r="TA601" s="286"/>
      <c r="TB601" s="286"/>
      <c r="TC601" s="286"/>
      <c r="TD601" s="286"/>
      <c r="TE601" s="286"/>
      <c r="TF601" s="286"/>
      <c r="TG601" s="286"/>
      <c r="TH601" s="286"/>
      <c r="TI601" s="286"/>
      <c r="TJ601" s="286"/>
      <c r="TK601" s="286"/>
      <c r="TL601" s="286"/>
      <c r="TM601" s="286"/>
      <c r="TN601" s="286"/>
      <c r="TO601" s="286"/>
      <c r="TP601" s="286"/>
      <c r="TQ601" s="286"/>
      <c r="TR601" s="286"/>
      <c r="TS601" s="286"/>
      <c r="TT601" s="286"/>
      <c r="TU601" s="286"/>
      <c r="TV601" s="286"/>
      <c r="TW601" s="286"/>
      <c r="TX601" s="286"/>
      <c r="TY601" s="286"/>
      <c r="TZ601" s="286"/>
      <c r="UA601" s="286"/>
      <c r="UB601" s="286"/>
      <c r="UC601" s="286"/>
      <c r="UD601" s="286"/>
      <c r="UE601" s="286"/>
      <c r="UF601" s="286"/>
      <c r="UG601" s="286"/>
      <c r="UH601" s="286"/>
      <c r="UI601" s="286"/>
      <c r="UJ601" s="286"/>
      <c r="UK601" s="286"/>
      <c r="UL601" s="286"/>
      <c r="UM601" s="286"/>
      <c r="UN601" s="286"/>
      <c r="UO601" s="286"/>
      <c r="UP601" s="286"/>
      <c r="UQ601" s="286"/>
      <c r="UR601" s="286"/>
      <c r="US601" s="286"/>
      <c r="UT601" s="286"/>
      <c r="UU601" s="286"/>
      <c r="UV601" s="286"/>
      <c r="UW601" s="286"/>
      <c r="UX601" s="286"/>
      <c r="UY601" s="286"/>
      <c r="UZ601" s="286"/>
      <c r="VA601" s="286"/>
      <c r="VB601" s="286"/>
      <c r="VC601" s="286"/>
      <c r="VD601" s="286"/>
      <c r="VE601" s="286"/>
      <c r="VF601" s="286"/>
      <c r="VG601" s="286"/>
      <c r="VH601" s="286"/>
      <c r="VI601" s="286"/>
      <c r="VJ601" s="286"/>
      <c r="VK601" s="286"/>
      <c r="VL601" s="286"/>
      <c r="VM601" s="286"/>
      <c r="VN601" s="286"/>
      <c r="VO601" s="286"/>
      <c r="VP601" s="286"/>
      <c r="VQ601" s="286"/>
      <c r="VR601" s="286"/>
      <c r="VS601" s="286"/>
      <c r="VT601" s="286"/>
      <c r="VU601" s="286"/>
      <c r="VV601" s="286"/>
      <c r="VW601" s="286"/>
      <c r="VX601" s="286"/>
      <c r="VY601" s="286"/>
      <c r="VZ601" s="286"/>
      <c r="WA601" s="286"/>
      <c r="WB601" s="286"/>
      <c r="WC601" s="286"/>
    </row>
    <row r="602" spans="1:601" s="285" customFormat="1" ht="71.25" customHeight="1">
      <c r="A602" s="1073"/>
      <c r="B602" s="670" t="s">
        <v>1298</v>
      </c>
      <c r="C602" s="436" t="s">
        <v>1076</v>
      </c>
      <c r="D602" s="652" t="s">
        <v>1059</v>
      </c>
      <c r="E602" s="324" t="s">
        <v>1066</v>
      </c>
      <c r="F602" s="388" t="s">
        <v>60</v>
      </c>
      <c r="G602" s="429">
        <v>39814</v>
      </c>
      <c r="H602" s="388" t="s">
        <v>31</v>
      </c>
      <c r="I602" s="381" t="s">
        <v>501</v>
      </c>
      <c r="J602" s="381" t="s">
        <v>33</v>
      </c>
      <c r="K602" s="386" t="s">
        <v>518</v>
      </c>
      <c r="L602" s="381" t="s">
        <v>35</v>
      </c>
      <c r="M602" s="284">
        <f t="shared" ref="M602:R602" si="77">M603</f>
        <v>0</v>
      </c>
      <c r="N602" s="284">
        <f t="shared" si="77"/>
        <v>0</v>
      </c>
      <c r="O602" s="284">
        <f t="shared" si="77"/>
        <v>0</v>
      </c>
      <c r="P602" s="387">
        <f t="shared" si="77"/>
        <v>0</v>
      </c>
      <c r="Q602" s="284">
        <f t="shared" si="77"/>
        <v>0</v>
      </c>
      <c r="R602" s="284">
        <f t="shared" si="77"/>
        <v>0</v>
      </c>
      <c r="S602" s="535"/>
      <c r="BA602" s="286"/>
      <c r="BB602" s="286"/>
      <c r="BC602" s="286"/>
      <c r="BD602" s="286"/>
      <c r="BE602" s="286"/>
      <c r="BF602" s="286"/>
      <c r="BG602" s="286"/>
      <c r="BH602" s="286"/>
      <c r="BI602" s="286"/>
      <c r="BJ602" s="286"/>
      <c r="BK602" s="286"/>
      <c r="BL602" s="286"/>
      <c r="BM602" s="286"/>
      <c r="BN602" s="286"/>
      <c r="BO602" s="286"/>
      <c r="BP602" s="286"/>
      <c r="BQ602" s="286"/>
      <c r="BR602" s="286"/>
      <c r="BS602" s="286"/>
      <c r="BT602" s="286"/>
      <c r="BU602" s="286"/>
      <c r="BV602" s="286"/>
      <c r="BW602" s="286"/>
      <c r="BX602" s="286"/>
      <c r="BY602" s="286"/>
      <c r="BZ602" s="286"/>
      <c r="CA602" s="286"/>
      <c r="CB602" s="286"/>
      <c r="CC602" s="286"/>
      <c r="CD602" s="286"/>
      <c r="CE602" s="286"/>
      <c r="CF602" s="286"/>
      <c r="CG602" s="286"/>
      <c r="CH602" s="286"/>
      <c r="CI602" s="286"/>
      <c r="CJ602" s="286"/>
      <c r="CK602" s="286"/>
      <c r="CL602" s="286"/>
      <c r="CM602" s="286"/>
      <c r="CN602" s="286"/>
      <c r="CO602" s="286"/>
      <c r="CP602" s="286"/>
      <c r="CQ602" s="286"/>
      <c r="CR602" s="286"/>
      <c r="CS602" s="286"/>
      <c r="CT602" s="286"/>
      <c r="CU602" s="286"/>
      <c r="CV602" s="286"/>
      <c r="CW602" s="286"/>
      <c r="CX602" s="286"/>
      <c r="CY602" s="286"/>
      <c r="CZ602" s="286"/>
      <c r="DA602" s="286"/>
      <c r="DB602" s="286"/>
      <c r="DC602" s="286"/>
      <c r="DD602" s="286"/>
      <c r="DE602" s="286"/>
      <c r="DF602" s="286"/>
      <c r="DG602" s="286"/>
      <c r="DH602" s="286"/>
      <c r="DI602" s="286"/>
      <c r="DJ602" s="286"/>
      <c r="DK602" s="286"/>
      <c r="DL602" s="286"/>
      <c r="DM602" s="286"/>
      <c r="DN602" s="286"/>
      <c r="DO602" s="286"/>
      <c r="DP602" s="286"/>
      <c r="DQ602" s="286"/>
      <c r="DR602" s="286"/>
      <c r="DS602" s="286"/>
      <c r="DT602" s="286"/>
      <c r="DU602" s="286"/>
      <c r="DV602" s="286"/>
      <c r="DW602" s="286"/>
      <c r="DX602" s="286"/>
      <c r="DY602" s="286"/>
      <c r="DZ602" s="286"/>
      <c r="EA602" s="286"/>
      <c r="EB602" s="286"/>
      <c r="EC602" s="286"/>
      <c r="ED602" s="286"/>
      <c r="EE602" s="286"/>
      <c r="EF602" s="286"/>
      <c r="EG602" s="286"/>
      <c r="EH602" s="286"/>
      <c r="EI602" s="286"/>
      <c r="EJ602" s="286"/>
      <c r="EK602" s="286"/>
      <c r="EL602" s="286"/>
      <c r="EM602" s="286"/>
      <c r="EN602" s="286"/>
      <c r="EO602" s="286"/>
      <c r="EP602" s="286"/>
      <c r="EQ602" s="286"/>
      <c r="ER602" s="286"/>
      <c r="ES602" s="286"/>
      <c r="ET602" s="286"/>
      <c r="EU602" s="286"/>
      <c r="EV602" s="286"/>
      <c r="EW602" s="286"/>
      <c r="EX602" s="286"/>
      <c r="EY602" s="286"/>
      <c r="EZ602" s="286"/>
      <c r="FA602" s="286"/>
      <c r="FB602" s="286"/>
      <c r="FC602" s="286"/>
      <c r="FD602" s="286"/>
      <c r="FE602" s="286"/>
      <c r="FF602" s="286"/>
      <c r="FG602" s="286"/>
      <c r="FH602" s="286"/>
      <c r="FI602" s="286"/>
      <c r="FJ602" s="286"/>
      <c r="FK602" s="286"/>
      <c r="FL602" s="286"/>
      <c r="FM602" s="286"/>
      <c r="FN602" s="286"/>
      <c r="FO602" s="286"/>
      <c r="FP602" s="286"/>
      <c r="FQ602" s="286"/>
      <c r="FR602" s="286"/>
      <c r="FS602" s="286"/>
      <c r="FT602" s="286"/>
      <c r="FU602" s="286"/>
      <c r="FV602" s="286"/>
      <c r="FW602" s="286"/>
      <c r="FX602" s="286"/>
      <c r="FY602" s="286"/>
      <c r="FZ602" s="286"/>
      <c r="GA602" s="286"/>
      <c r="GB602" s="286"/>
      <c r="GC602" s="286"/>
      <c r="GD602" s="286"/>
      <c r="GE602" s="286"/>
      <c r="GF602" s="286"/>
      <c r="GG602" s="286"/>
      <c r="GH602" s="286"/>
      <c r="GI602" s="286"/>
      <c r="GJ602" s="286"/>
      <c r="GK602" s="286"/>
      <c r="GL602" s="286"/>
      <c r="GM602" s="286"/>
      <c r="GN602" s="286"/>
      <c r="GO602" s="286"/>
      <c r="GP602" s="286"/>
      <c r="GQ602" s="286"/>
      <c r="GR602" s="286"/>
      <c r="GS602" s="286"/>
      <c r="GT602" s="286"/>
      <c r="GU602" s="286"/>
      <c r="GV602" s="286"/>
      <c r="GW602" s="286"/>
      <c r="GX602" s="286"/>
      <c r="GY602" s="286"/>
      <c r="GZ602" s="286"/>
      <c r="HA602" s="286"/>
      <c r="HB602" s="286"/>
      <c r="HC602" s="286"/>
      <c r="HD602" s="286"/>
      <c r="HE602" s="286"/>
      <c r="HF602" s="286"/>
      <c r="HG602" s="286"/>
      <c r="HH602" s="286"/>
      <c r="HI602" s="286"/>
      <c r="HJ602" s="286"/>
      <c r="HK602" s="286"/>
      <c r="HL602" s="286"/>
      <c r="HM602" s="286"/>
      <c r="HN602" s="286"/>
      <c r="HO602" s="286"/>
      <c r="HP602" s="286"/>
      <c r="HQ602" s="286"/>
      <c r="HR602" s="286"/>
      <c r="HS602" s="286"/>
      <c r="HT602" s="286"/>
      <c r="HU602" s="286"/>
      <c r="HV602" s="286"/>
      <c r="HW602" s="286"/>
      <c r="HX602" s="286"/>
      <c r="HY602" s="286"/>
      <c r="HZ602" s="286"/>
      <c r="IA602" s="286"/>
      <c r="IB602" s="286"/>
      <c r="IC602" s="286"/>
      <c r="ID602" s="286"/>
      <c r="IE602" s="286"/>
      <c r="IF602" s="286"/>
      <c r="IG602" s="286"/>
      <c r="IH602" s="286"/>
      <c r="II602" s="286"/>
      <c r="IJ602" s="286"/>
      <c r="IK602" s="286"/>
      <c r="IL602" s="286"/>
      <c r="IM602" s="286"/>
      <c r="IN602" s="286"/>
      <c r="IO602" s="286"/>
      <c r="IP602" s="286"/>
      <c r="IQ602" s="286"/>
      <c r="IR602" s="286"/>
      <c r="IS602" s="286"/>
      <c r="IT602" s="286"/>
      <c r="IU602" s="286"/>
      <c r="IV602" s="286"/>
      <c r="IW602" s="286"/>
      <c r="IX602" s="286"/>
      <c r="IY602" s="286"/>
      <c r="IZ602" s="286"/>
      <c r="JA602" s="286"/>
      <c r="JB602" s="286"/>
      <c r="JC602" s="286"/>
      <c r="JD602" s="286"/>
      <c r="JE602" s="286"/>
      <c r="JF602" s="286"/>
      <c r="JG602" s="286"/>
      <c r="JH602" s="286"/>
      <c r="JI602" s="286"/>
      <c r="JJ602" s="286"/>
      <c r="JK602" s="286"/>
      <c r="JL602" s="286"/>
      <c r="JM602" s="286"/>
      <c r="JN602" s="286"/>
      <c r="JO602" s="286"/>
      <c r="JP602" s="286"/>
      <c r="JQ602" s="286"/>
      <c r="JR602" s="286"/>
      <c r="JS602" s="286"/>
      <c r="JT602" s="286"/>
      <c r="JU602" s="286"/>
      <c r="JV602" s="286"/>
      <c r="JW602" s="286"/>
      <c r="JX602" s="286"/>
      <c r="JY602" s="286"/>
      <c r="JZ602" s="286"/>
      <c r="KA602" s="286"/>
      <c r="KB602" s="286"/>
      <c r="KC602" s="286"/>
      <c r="KD602" s="286"/>
      <c r="KE602" s="286"/>
      <c r="KF602" s="286"/>
      <c r="KG602" s="286"/>
      <c r="KH602" s="286"/>
      <c r="KI602" s="286"/>
      <c r="KJ602" s="286"/>
      <c r="KK602" s="286"/>
      <c r="KL602" s="286"/>
      <c r="KM602" s="286"/>
      <c r="KN602" s="286"/>
      <c r="KO602" s="286"/>
      <c r="KP602" s="286"/>
      <c r="KQ602" s="286"/>
      <c r="KR602" s="286"/>
      <c r="KS602" s="286"/>
      <c r="KT602" s="286"/>
      <c r="KU602" s="286"/>
      <c r="KV602" s="286"/>
      <c r="KW602" s="286"/>
      <c r="KX602" s="286"/>
      <c r="KY602" s="286"/>
      <c r="KZ602" s="286"/>
      <c r="LA602" s="286"/>
      <c r="LB602" s="286"/>
      <c r="LC602" s="286"/>
      <c r="LD602" s="286"/>
      <c r="LE602" s="286"/>
      <c r="LF602" s="286"/>
      <c r="LG602" s="286"/>
      <c r="LH602" s="286"/>
      <c r="LI602" s="286"/>
      <c r="LJ602" s="286"/>
      <c r="LK602" s="286"/>
      <c r="LL602" s="286"/>
      <c r="LM602" s="286"/>
      <c r="LN602" s="286"/>
      <c r="LO602" s="286"/>
      <c r="LP602" s="286"/>
      <c r="LQ602" s="286"/>
      <c r="LR602" s="286"/>
      <c r="LS602" s="286"/>
      <c r="LT602" s="286"/>
      <c r="LU602" s="286"/>
      <c r="LV602" s="286"/>
      <c r="LW602" s="286"/>
      <c r="LX602" s="286"/>
      <c r="LY602" s="286"/>
      <c r="LZ602" s="286"/>
      <c r="MA602" s="286"/>
      <c r="MB602" s="286"/>
      <c r="MC602" s="286"/>
      <c r="MD602" s="286"/>
      <c r="ME602" s="286"/>
      <c r="MF602" s="286"/>
      <c r="MG602" s="286"/>
      <c r="MH602" s="286"/>
      <c r="MI602" s="286"/>
      <c r="MJ602" s="286"/>
      <c r="MK602" s="286"/>
      <c r="ML602" s="286"/>
      <c r="MM602" s="286"/>
      <c r="MN602" s="286"/>
      <c r="MO602" s="286"/>
      <c r="MP602" s="286"/>
      <c r="MQ602" s="286"/>
      <c r="MR602" s="286"/>
      <c r="MS602" s="286"/>
      <c r="MT602" s="286"/>
      <c r="MU602" s="286"/>
      <c r="MV602" s="286"/>
      <c r="MW602" s="286"/>
      <c r="MX602" s="286"/>
      <c r="MY602" s="286"/>
      <c r="MZ602" s="286"/>
      <c r="NA602" s="286"/>
      <c r="NB602" s="286"/>
      <c r="NC602" s="286"/>
      <c r="ND602" s="286"/>
      <c r="NE602" s="286"/>
      <c r="NF602" s="286"/>
      <c r="NG602" s="286"/>
      <c r="NH602" s="286"/>
      <c r="NI602" s="286"/>
      <c r="NJ602" s="286"/>
      <c r="NK602" s="286"/>
      <c r="NL602" s="286"/>
      <c r="NM602" s="286"/>
      <c r="NN602" s="286"/>
      <c r="NO602" s="286"/>
      <c r="NP602" s="286"/>
      <c r="NQ602" s="286"/>
      <c r="NR602" s="286"/>
      <c r="NS602" s="286"/>
      <c r="NT602" s="286"/>
      <c r="NU602" s="286"/>
      <c r="NV602" s="286"/>
      <c r="NW602" s="286"/>
      <c r="NX602" s="286"/>
      <c r="NY602" s="286"/>
      <c r="NZ602" s="286"/>
      <c r="OA602" s="286"/>
      <c r="OB602" s="286"/>
      <c r="OC602" s="286"/>
      <c r="OD602" s="286"/>
      <c r="OE602" s="286"/>
      <c r="OF602" s="286"/>
      <c r="OG602" s="286"/>
      <c r="OH602" s="286"/>
      <c r="OI602" s="286"/>
      <c r="OJ602" s="286"/>
      <c r="OK602" s="286"/>
      <c r="OL602" s="286"/>
      <c r="OM602" s="286"/>
      <c r="ON602" s="286"/>
      <c r="OO602" s="286"/>
      <c r="OP602" s="286"/>
      <c r="OQ602" s="286"/>
      <c r="OR602" s="286"/>
      <c r="OS602" s="286"/>
      <c r="OT602" s="286"/>
      <c r="OU602" s="286"/>
      <c r="OV602" s="286"/>
      <c r="OW602" s="286"/>
      <c r="OX602" s="286"/>
      <c r="OY602" s="286"/>
      <c r="OZ602" s="286"/>
      <c r="PA602" s="286"/>
      <c r="PB602" s="286"/>
      <c r="PC602" s="286"/>
      <c r="PD602" s="286"/>
      <c r="PE602" s="286"/>
      <c r="PF602" s="286"/>
      <c r="PG602" s="286"/>
      <c r="PH602" s="286"/>
      <c r="PI602" s="286"/>
      <c r="PJ602" s="286"/>
      <c r="PK602" s="286"/>
      <c r="PL602" s="286"/>
      <c r="PM602" s="286"/>
      <c r="PN602" s="286"/>
      <c r="PO602" s="286"/>
      <c r="PP602" s="286"/>
      <c r="PQ602" s="286"/>
      <c r="PR602" s="286"/>
      <c r="PS602" s="286"/>
      <c r="PT602" s="286"/>
      <c r="PU602" s="286"/>
      <c r="PV602" s="286"/>
      <c r="PW602" s="286"/>
      <c r="PX602" s="286"/>
      <c r="PY602" s="286"/>
      <c r="PZ602" s="286"/>
      <c r="QA602" s="286"/>
      <c r="QB602" s="286"/>
      <c r="QC602" s="286"/>
      <c r="QD602" s="286"/>
      <c r="QE602" s="286"/>
      <c r="QF602" s="286"/>
      <c r="QG602" s="286"/>
      <c r="QH602" s="286"/>
      <c r="QI602" s="286"/>
      <c r="QJ602" s="286"/>
      <c r="QK602" s="286"/>
      <c r="QL602" s="286"/>
      <c r="QM602" s="286"/>
      <c r="QN602" s="286"/>
      <c r="QO602" s="286"/>
      <c r="QP602" s="286"/>
      <c r="QQ602" s="286"/>
      <c r="QR602" s="286"/>
      <c r="QS602" s="286"/>
      <c r="QT602" s="286"/>
      <c r="QU602" s="286"/>
      <c r="QV602" s="286"/>
      <c r="QW602" s="286"/>
      <c r="QX602" s="286"/>
      <c r="QY602" s="286"/>
      <c r="QZ602" s="286"/>
      <c r="RA602" s="286"/>
      <c r="RB602" s="286"/>
      <c r="RC602" s="286"/>
      <c r="RD602" s="286"/>
      <c r="RE602" s="286"/>
      <c r="RF602" s="286"/>
      <c r="RG602" s="286"/>
      <c r="RH602" s="286"/>
      <c r="RI602" s="286"/>
      <c r="RJ602" s="286"/>
      <c r="RK602" s="286"/>
      <c r="RL602" s="286"/>
      <c r="RM602" s="286"/>
      <c r="RN602" s="286"/>
      <c r="RO602" s="286"/>
      <c r="RP602" s="286"/>
      <c r="RQ602" s="286"/>
      <c r="RR602" s="286"/>
      <c r="RS602" s="286"/>
      <c r="RT602" s="286"/>
      <c r="RU602" s="286"/>
      <c r="RV602" s="286"/>
      <c r="RW602" s="286"/>
      <c r="RX602" s="286"/>
      <c r="RY602" s="286"/>
      <c r="RZ602" s="286"/>
      <c r="SA602" s="286"/>
      <c r="SB602" s="286"/>
      <c r="SC602" s="286"/>
      <c r="SD602" s="286"/>
      <c r="SE602" s="286"/>
      <c r="SF602" s="286"/>
      <c r="SG602" s="286"/>
      <c r="SH602" s="286"/>
      <c r="SI602" s="286"/>
      <c r="SJ602" s="286"/>
      <c r="SK602" s="286"/>
      <c r="SL602" s="286"/>
      <c r="SM602" s="286"/>
      <c r="SN602" s="286"/>
      <c r="SO602" s="286"/>
      <c r="SP602" s="286"/>
      <c r="SQ602" s="286"/>
      <c r="SR602" s="286"/>
      <c r="SS602" s="286"/>
      <c r="ST602" s="286"/>
      <c r="SU602" s="286"/>
      <c r="SV602" s="286"/>
      <c r="SW602" s="286"/>
      <c r="SX602" s="286"/>
      <c r="SY602" s="286"/>
      <c r="SZ602" s="286"/>
      <c r="TA602" s="286"/>
      <c r="TB602" s="286"/>
      <c r="TC602" s="286"/>
      <c r="TD602" s="286"/>
      <c r="TE602" s="286"/>
      <c r="TF602" s="286"/>
      <c r="TG602" s="286"/>
      <c r="TH602" s="286"/>
      <c r="TI602" s="286"/>
      <c r="TJ602" s="286"/>
      <c r="TK602" s="286"/>
      <c r="TL602" s="286"/>
      <c r="TM602" s="286"/>
      <c r="TN602" s="286"/>
      <c r="TO602" s="286"/>
      <c r="TP602" s="286"/>
      <c r="TQ602" s="286"/>
      <c r="TR602" s="286"/>
      <c r="TS602" s="286"/>
      <c r="TT602" s="286"/>
      <c r="TU602" s="286"/>
      <c r="TV602" s="286"/>
      <c r="TW602" s="286"/>
      <c r="TX602" s="286"/>
      <c r="TY602" s="286"/>
      <c r="TZ602" s="286"/>
      <c r="UA602" s="286"/>
      <c r="UB602" s="286"/>
      <c r="UC602" s="286"/>
      <c r="UD602" s="286"/>
      <c r="UE602" s="286"/>
      <c r="UF602" s="286"/>
      <c r="UG602" s="286"/>
      <c r="UH602" s="286"/>
      <c r="UI602" s="286"/>
      <c r="UJ602" s="286"/>
      <c r="UK602" s="286"/>
      <c r="UL602" s="286"/>
      <c r="UM602" s="286"/>
      <c r="UN602" s="286"/>
      <c r="UO602" s="286"/>
      <c r="UP602" s="286"/>
      <c r="UQ602" s="286"/>
      <c r="UR602" s="286"/>
      <c r="US602" s="286"/>
      <c r="UT602" s="286"/>
      <c r="UU602" s="286"/>
      <c r="UV602" s="286"/>
      <c r="UW602" s="286"/>
      <c r="UX602" s="286"/>
      <c r="UY602" s="286"/>
      <c r="UZ602" s="286"/>
      <c r="VA602" s="286"/>
      <c r="VB602" s="286"/>
      <c r="VC602" s="286"/>
      <c r="VD602" s="286"/>
      <c r="VE602" s="286"/>
      <c r="VF602" s="286"/>
      <c r="VG602" s="286"/>
      <c r="VH602" s="286"/>
      <c r="VI602" s="286"/>
      <c r="VJ602" s="286"/>
      <c r="VK602" s="286"/>
      <c r="VL602" s="286"/>
      <c r="VM602" s="286"/>
      <c r="VN602" s="286"/>
      <c r="VO602" s="286"/>
      <c r="VP602" s="286"/>
      <c r="VQ602" s="286"/>
      <c r="VR602" s="286"/>
      <c r="VS602" s="286"/>
      <c r="VT602" s="286"/>
      <c r="VU602" s="286"/>
      <c r="VV602" s="286"/>
      <c r="VW602" s="286"/>
      <c r="VX602" s="286"/>
      <c r="VY602" s="286"/>
      <c r="VZ602" s="286"/>
      <c r="WA602" s="286"/>
      <c r="WB602" s="286"/>
      <c r="WC602" s="286"/>
    </row>
    <row r="603" spans="1:601" s="285" customFormat="1" ht="109.5" customHeight="1">
      <c r="A603" s="1073"/>
      <c r="B603" s="681"/>
      <c r="C603" s="436"/>
      <c r="D603" s="653"/>
      <c r="E603" s="324" t="s">
        <v>1073</v>
      </c>
      <c r="F603" s="295" t="s">
        <v>1078</v>
      </c>
      <c r="G603" s="437">
        <v>43831</v>
      </c>
      <c r="H603" s="427" t="s">
        <v>31</v>
      </c>
      <c r="I603" s="309" t="s">
        <v>501</v>
      </c>
      <c r="J603" s="309" t="s">
        <v>33</v>
      </c>
      <c r="K603" s="315" t="s">
        <v>518</v>
      </c>
      <c r="L603" s="309" t="s">
        <v>642</v>
      </c>
      <c r="M603" s="288"/>
      <c r="N603" s="288"/>
      <c r="O603" s="288">
        <v>0</v>
      </c>
      <c r="P603" s="289">
        <v>0</v>
      </c>
      <c r="Q603" s="290">
        <v>0</v>
      </c>
      <c r="R603" s="290">
        <v>0</v>
      </c>
      <c r="S603" s="528">
        <v>3</v>
      </c>
      <c r="BA603" s="286"/>
      <c r="BB603" s="286"/>
      <c r="BC603" s="286"/>
      <c r="BD603" s="286"/>
      <c r="BE603" s="286"/>
      <c r="BF603" s="286"/>
      <c r="BG603" s="286"/>
      <c r="BH603" s="286"/>
      <c r="BI603" s="286"/>
      <c r="BJ603" s="286"/>
      <c r="BK603" s="286"/>
      <c r="BL603" s="286"/>
      <c r="BM603" s="286"/>
      <c r="BN603" s="286"/>
      <c r="BO603" s="286"/>
      <c r="BP603" s="286"/>
      <c r="BQ603" s="286"/>
      <c r="BR603" s="286"/>
      <c r="BS603" s="286"/>
      <c r="BT603" s="286"/>
      <c r="BU603" s="286"/>
      <c r="BV603" s="286"/>
      <c r="BW603" s="286"/>
      <c r="BX603" s="286"/>
      <c r="BY603" s="286"/>
      <c r="BZ603" s="286"/>
      <c r="CA603" s="286"/>
      <c r="CB603" s="286"/>
      <c r="CC603" s="286"/>
      <c r="CD603" s="286"/>
      <c r="CE603" s="286"/>
      <c r="CF603" s="286"/>
      <c r="CG603" s="286"/>
      <c r="CH603" s="286"/>
      <c r="CI603" s="286"/>
      <c r="CJ603" s="286"/>
      <c r="CK603" s="286"/>
      <c r="CL603" s="286"/>
      <c r="CM603" s="286"/>
      <c r="CN603" s="286"/>
      <c r="CO603" s="286"/>
      <c r="CP603" s="286"/>
      <c r="CQ603" s="286"/>
      <c r="CR603" s="286"/>
      <c r="CS603" s="286"/>
      <c r="CT603" s="286"/>
      <c r="CU603" s="286"/>
      <c r="CV603" s="286"/>
      <c r="CW603" s="286"/>
      <c r="CX603" s="286"/>
      <c r="CY603" s="286"/>
      <c r="CZ603" s="286"/>
      <c r="DA603" s="286"/>
      <c r="DB603" s="286"/>
      <c r="DC603" s="286"/>
      <c r="DD603" s="286"/>
      <c r="DE603" s="286"/>
      <c r="DF603" s="286"/>
      <c r="DG603" s="286"/>
      <c r="DH603" s="286"/>
      <c r="DI603" s="286"/>
      <c r="DJ603" s="286"/>
      <c r="DK603" s="286"/>
      <c r="DL603" s="286"/>
      <c r="DM603" s="286"/>
      <c r="DN603" s="286"/>
      <c r="DO603" s="286"/>
      <c r="DP603" s="286"/>
      <c r="DQ603" s="286"/>
      <c r="DR603" s="286"/>
      <c r="DS603" s="286"/>
      <c r="DT603" s="286"/>
      <c r="DU603" s="286"/>
      <c r="DV603" s="286"/>
      <c r="DW603" s="286"/>
      <c r="DX603" s="286"/>
      <c r="DY603" s="286"/>
      <c r="DZ603" s="286"/>
      <c r="EA603" s="286"/>
      <c r="EB603" s="286"/>
      <c r="EC603" s="286"/>
      <c r="ED603" s="286"/>
      <c r="EE603" s="286"/>
      <c r="EF603" s="286"/>
      <c r="EG603" s="286"/>
      <c r="EH603" s="286"/>
      <c r="EI603" s="286"/>
      <c r="EJ603" s="286"/>
      <c r="EK603" s="286"/>
      <c r="EL603" s="286"/>
      <c r="EM603" s="286"/>
      <c r="EN603" s="286"/>
      <c r="EO603" s="286"/>
      <c r="EP603" s="286"/>
      <c r="EQ603" s="286"/>
      <c r="ER603" s="286"/>
      <c r="ES603" s="286"/>
      <c r="ET603" s="286"/>
      <c r="EU603" s="286"/>
      <c r="EV603" s="286"/>
      <c r="EW603" s="286"/>
      <c r="EX603" s="286"/>
      <c r="EY603" s="286"/>
      <c r="EZ603" s="286"/>
      <c r="FA603" s="286"/>
      <c r="FB603" s="286"/>
      <c r="FC603" s="286"/>
      <c r="FD603" s="286"/>
      <c r="FE603" s="286"/>
      <c r="FF603" s="286"/>
      <c r="FG603" s="286"/>
      <c r="FH603" s="286"/>
      <c r="FI603" s="286"/>
      <c r="FJ603" s="286"/>
      <c r="FK603" s="286"/>
      <c r="FL603" s="286"/>
      <c r="FM603" s="286"/>
      <c r="FN603" s="286"/>
      <c r="FO603" s="286"/>
      <c r="FP603" s="286"/>
      <c r="FQ603" s="286"/>
      <c r="FR603" s="286"/>
      <c r="FS603" s="286"/>
      <c r="FT603" s="286"/>
      <c r="FU603" s="286"/>
      <c r="FV603" s="286"/>
      <c r="FW603" s="286"/>
      <c r="FX603" s="286"/>
      <c r="FY603" s="286"/>
      <c r="FZ603" s="286"/>
      <c r="GA603" s="286"/>
      <c r="GB603" s="286"/>
      <c r="GC603" s="286"/>
      <c r="GD603" s="286"/>
      <c r="GE603" s="286"/>
      <c r="GF603" s="286"/>
      <c r="GG603" s="286"/>
      <c r="GH603" s="286"/>
      <c r="GI603" s="286"/>
      <c r="GJ603" s="286"/>
      <c r="GK603" s="286"/>
      <c r="GL603" s="286"/>
      <c r="GM603" s="286"/>
      <c r="GN603" s="286"/>
      <c r="GO603" s="286"/>
      <c r="GP603" s="286"/>
      <c r="GQ603" s="286"/>
      <c r="GR603" s="286"/>
      <c r="GS603" s="286"/>
      <c r="GT603" s="286"/>
      <c r="GU603" s="286"/>
      <c r="GV603" s="286"/>
      <c r="GW603" s="286"/>
      <c r="GX603" s="286"/>
      <c r="GY603" s="286"/>
      <c r="GZ603" s="286"/>
      <c r="HA603" s="286"/>
      <c r="HB603" s="286"/>
      <c r="HC603" s="286"/>
      <c r="HD603" s="286"/>
      <c r="HE603" s="286"/>
      <c r="HF603" s="286"/>
      <c r="HG603" s="286"/>
      <c r="HH603" s="286"/>
      <c r="HI603" s="286"/>
      <c r="HJ603" s="286"/>
      <c r="HK603" s="286"/>
      <c r="HL603" s="286"/>
      <c r="HM603" s="286"/>
      <c r="HN603" s="286"/>
      <c r="HO603" s="286"/>
      <c r="HP603" s="286"/>
      <c r="HQ603" s="286"/>
      <c r="HR603" s="286"/>
      <c r="HS603" s="286"/>
      <c r="HT603" s="286"/>
      <c r="HU603" s="286"/>
      <c r="HV603" s="286"/>
      <c r="HW603" s="286"/>
      <c r="HX603" s="286"/>
      <c r="HY603" s="286"/>
      <c r="HZ603" s="286"/>
      <c r="IA603" s="286"/>
      <c r="IB603" s="286"/>
      <c r="IC603" s="286"/>
      <c r="ID603" s="286"/>
      <c r="IE603" s="286"/>
      <c r="IF603" s="286"/>
      <c r="IG603" s="286"/>
      <c r="IH603" s="286"/>
      <c r="II603" s="286"/>
      <c r="IJ603" s="286"/>
      <c r="IK603" s="286"/>
      <c r="IL603" s="286"/>
      <c r="IM603" s="286"/>
      <c r="IN603" s="286"/>
      <c r="IO603" s="286"/>
      <c r="IP603" s="286"/>
      <c r="IQ603" s="286"/>
      <c r="IR603" s="286"/>
      <c r="IS603" s="286"/>
      <c r="IT603" s="286"/>
      <c r="IU603" s="286"/>
      <c r="IV603" s="286"/>
      <c r="IW603" s="286"/>
      <c r="IX603" s="286"/>
      <c r="IY603" s="286"/>
      <c r="IZ603" s="286"/>
      <c r="JA603" s="286"/>
      <c r="JB603" s="286"/>
      <c r="JC603" s="286"/>
      <c r="JD603" s="286"/>
      <c r="JE603" s="286"/>
      <c r="JF603" s="286"/>
      <c r="JG603" s="286"/>
      <c r="JH603" s="286"/>
      <c r="JI603" s="286"/>
      <c r="JJ603" s="286"/>
      <c r="JK603" s="286"/>
      <c r="JL603" s="286"/>
      <c r="JM603" s="286"/>
      <c r="JN603" s="286"/>
      <c r="JO603" s="286"/>
      <c r="JP603" s="286"/>
      <c r="JQ603" s="286"/>
      <c r="JR603" s="286"/>
      <c r="JS603" s="286"/>
      <c r="JT603" s="286"/>
      <c r="JU603" s="286"/>
      <c r="JV603" s="286"/>
      <c r="JW603" s="286"/>
      <c r="JX603" s="286"/>
      <c r="JY603" s="286"/>
      <c r="JZ603" s="286"/>
      <c r="KA603" s="286"/>
      <c r="KB603" s="286"/>
      <c r="KC603" s="286"/>
      <c r="KD603" s="286"/>
      <c r="KE603" s="286"/>
      <c r="KF603" s="286"/>
      <c r="KG603" s="286"/>
      <c r="KH603" s="286"/>
      <c r="KI603" s="286"/>
      <c r="KJ603" s="286"/>
      <c r="KK603" s="286"/>
      <c r="KL603" s="286"/>
      <c r="KM603" s="286"/>
      <c r="KN603" s="286"/>
      <c r="KO603" s="286"/>
      <c r="KP603" s="286"/>
      <c r="KQ603" s="286"/>
      <c r="KR603" s="286"/>
      <c r="KS603" s="286"/>
      <c r="KT603" s="286"/>
      <c r="KU603" s="286"/>
      <c r="KV603" s="286"/>
      <c r="KW603" s="286"/>
      <c r="KX603" s="286"/>
      <c r="KY603" s="286"/>
      <c r="KZ603" s="286"/>
      <c r="LA603" s="286"/>
      <c r="LB603" s="286"/>
      <c r="LC603" s="286"/>
      <c r="LD603" s="286"/>
      <c r="LE603" s="286"/>
      <c r="LF603" s="286"/>
      <c r="LG603" s="286"/>
      <c r="LH603" s="286"/>
      <c r="LI603" s="286"/>
      <c r="LJ603" s="286"/>
      <c r="LK603" s="286"/>
      <c r="LL603" s="286"/>
      <c r="LM603" s="286"/>
      <c r="LN603" s="286"/>
      <c r="LO603" s="286"/>
      <c r="LP603" s="286"/>
      <c r="LQ603" s="286"/>
      <c r="LR603" s="286"/>
      <c r="LS603" s="286"/>
      <c r="LT603" s="286"/>
      <c r="LU603" s="286"/>
      <c r="LV603" s="286"/>
      <c r="LW603" s="286"/>
      <c r="LX603" s="286"/>
      <c r="LY603" s="286"/>
      <c r="LZ603" s="286"/>
      <c r="MA603" s="286"/>
      <c r="MB603" s="286"/>
      <c r="MC603" s="286"/>
      <c r="MD603" s="286"/>
      <c r="ME603" s="286"/>
      <c r="MF603" s="286"/>
      <c r="MG603" s="286"/>
      <c r="MH603" s="286"/>
      <c r="MI603" s="286"/>
      <c r="MJ603" s="286"/>
      <c r="MK603" s="286"/>
      <c r="ML603" s="286"/>
      <c r="MM603" s="286"/>
      <c r="MN603" s="286"/>
      <c r="MO603" s="286"/>
      <c r="MP603" s="286"/>
      <c r="MQ603" s="286"/>
      <c r="MR603" s="286"/>
      <c r="MS603" s="286"/>
      <c r="MT603" s="286"/>
      <c r="MU603" s="286"/>
      <c r="MV603" s="286"/>
      <c r="MW603" s="286"/>
      <c r="MX603" s="286"/>
      <c r="MY603" s="286"/>
      <c r="MZ603" s="286"/>
      <c r="NA603" s="286"/>
      <c r="NB603" s="286"/>
      <c r="NC603" s="286"/>
      <c r="ND603" s="286"/>
      <c r="NE603" s="286"/>
      <c r="NF603" s="286"/>
      <c r="NG603" s="286"/>
      <c r="NH603" s="286"/>
      <c r="NI603" s="286"/>
      <c r="NJ603" s="286"/>
      <c r="NK603" s="286"/>
      <c r="NL603" s="286"/>
      <c r="NM603" s="286"/>
      <c r="NN603" s="286"/>
      <c r="NO603" s="286"/>
      <c r="NP603" s="286"/>
      <c r="NQ603" s="286"/>
      <c r="NR603" s="286"/>
      <c r="NS603" s="286"/>
      <c r="NT603" s="286"/>
      <c r="NU603" s="286"/>
      <c r="NV603" s="286"/>
      <c r="NW603" s="286"/>
      <c r="NX603" s="286"/>
      <c r="NY603" s="286"/>
      <c r="NZ603" s="286"/>
      <c r="OA603" s="286"/>
      <c r="OB603" s="286"/>
      <c r="OC603" s="286"/>
      <c r="OD603" s="286"/>
      <c r="OE603" s="286"/>
      <c r="OF603" s="286"/>
      <c r="OG603" s="286"/>
      <c r="OH603" s="286"/>
      <c r="OI603" s="286"/>
      <c r="OJ603" s="286"/>
      <c r="OK603" s="286"/>
      <c r="OL603" s="286"/>
      <c r="OM603" s="286"/>
      <c r="ON603" s="286"/>
      <c r="OO603" s="286"/>
      <c r="OP603" s="286"/>
      <c r="OQ603" s="286"/>
      <c r="OR603" s="286"/>
      <c r="OS603" s="286"/>
      <c r="OT603" s="286"/>
      <c r="OU603" s="286"/>
      <c r="OV603" s="286"/>
      <c r="OW603" s="286"/>
      <c r="OX603" s="286"/>
      <c r="OY603" s="286"/>
      <c r="OZ603" s="286"/>
      <c r="PA603" s="286"/>
      <c r="PB603" s="286"/>
      <c r="PC603" s="286"/>
      <c r="PD603" s="286"/>
      <c r="PE603" s="286"/>
      <c r="PF603" s="286"/>
      <c r="PG603" s="286"/>
      <c r="PH603" s="286"/>
      <c r="PI603" s="286"/>
      <c r="PJ603" s="286"/>
      <c r="PK603" s="286"/>
      <c r="PL603" s="286"/>
      <c r="PM603" s="286"/>
      <c r="PN603" s="286"/>
      <c r="PO603" s="286"/>
      <c r="PP603" s="286"/>
      <c r="PQ603" s="286"/>
      <c r="PR603" s="286"/>
      <c r="PS603" s="286"/>
      <c r="PT603" s="286"/>
      <c r="PU603" s="286"/>
      <c r="PV603" s="286"/>
      <c r="PW603" s="286"/>
      <c r="PX603" s="286"/>
      <c r="PY603" s="286"/>
      <c r="PZ603" s="286"/>
      <c r="QA603" s="286"/>
      <c r="QB603" s="286"/>
      <c r="QC603" s="286"/>
      <c r="QD603" s="286"/>
      <c r="QE603" s="286"/>
      <c r="QF603" s="286"/>
      <c r="QG603" s="286"/>
      <c r="QH603" s="286"/>
      <c r="QI603" s="286"/>
      <c r="QJ603" s="286"/>
      <c r="QK603" s="286"/>
      <c r="QL603" s="286"/>
      <c r="QM603" s="286"/>
      <c r="QN603" s="286"/>
      <c r="QO603" s="286"/>
      <c r="QP603" s="286"/>
      <c r="QQ603" s="286"/>
      <c r="QR603" s="286"/>
      <c r="QS603" s="286"/>
      <c r="QT603" s="286"/>
      <c r="QU603" s="286"/>
      <c r="QV603" s="286"/>
      <c r="QW603" s="286"/>
      <c r="QX603" s="286"/>
      <c r="QY603" s="286"/>
      <c r="QZ603" s="286"/>
      <c r="RA603" s="286"/>
      <c r="RB603" s="286"/>
      <c r="RC603" s="286"/>
      <c r="RD603" s="286"/>
      <c r="RE603" s="286"/>
      <c r="RF603" s="286"/>
      <c r="RG603" s="286"/>
      <c r="RH603" s="286"/>
      <c r="RI603" s="286"/>
      <c r="RJ603" s="286"/>
      <c r="RK603" s="286"/>
      <c r="RL603" s="286"/>
      <c r="RM603" s="286"/>
      <c r="RN603" s="286"/>
      <c r="RO603" s="286"/>
      <c r="RP603" s="286"/>
      <c r="RQ603" s="286"/>
      <c r="RR603" s="286"/>
      <c r="RS603" s="286"/>
      <c r="RT603" s="286"/>
      <c r="RU603" s="286"/>
      <c r="RV603" s="286"/>
      <c r="RW603" s="286"/>
      <c r="RX603" s="286"/>
      <c r="RY603" s="286"/>
      <c r="RZ603" s="286"/>
      <c r="SA603" s="286"/>
      <c r="SB603" s="286"/>
      <c r="SC603" s="286"/>
      <c r="SD603" s="286"/>
      <c r="SE603" s="286"/>
      <c r="SF603" s="286"/>
      <c r="SG603" s="286"/>
      <c r="SH603" s="286"/>
      <c r="SI603" s="286"/>
      <c r="SJ603" s="286"/>
      <c r="SK603" s="286"/>
      <c r="SL603" s="286"/>
      <c r="SM603" s="286"/>
      <c r="SN603" s="286"/>
      <c r="SO603" s="286"/>
      <c r="SP603" s="286"/>
      <c r="SQ603" s="286"/>
      <c r="SR603" s="286"/>
      <c r="SS603" s="286"/>
      <c r="ST603" s="286"/>
      <c r="SU603" s="286"/>
      <c r="SV603" s="286"/>
      <c r="SW603" s="286"/>
      <c r="SX603" s="286"/>
      <c r="SY603" s="286"/>
      <c r="SZ603" s="286"/>
      <c r="TA603" s="286"/>
      <c r="TB603" s="286"/>
      <c r="TC603" s="286"/>
      <c r="TD603" s="286"/>
      <c r="TE603" s="286"/>
      <c r="TF603" s="286"/>
      <c r="TG603" s="286"/>
      <c r="TH603" s="286"/>
      <c r="TI603" s="286"/>
      <c r="TJ603" s="286"/>
      <c r="TK603" s="286"/>
      <c r="TL603" s="286"/>
      <c r="TM603" s="286"/>
      <c r="TN603" s="286"/>
      <c r="TO603" s="286"/>
      <c r="TP603" s="286"/>
      <c r="TQ603" s="286"/>
      <c r="TR603" s="286"/>
      <c r="TS603" s="286"/>
      <c r="TT603" s="286"/>
      <c r="TU603" s="286"/>
      <c r="TV603" s="286"/>
      <c r="TW603" s="286"/>
      <c r="TX603" s="286"/>
      <c r="TY603" s="286"/>
      <c r="TZ603" s="286"/>
      <c r="UA603" s="286"/>
      <c r="UB603" s="286"/>
      <c r="UC603" s="286"/>
      <c r="UD603" s="286"/>
      <c r="UE603" s="286"/>
      <c r="UF603" s="286"/>
      <c r="UG603" s="286"/>
      <c r="UH603" s="286"/>
      <c r="UI603" s="286"/>
      <c r="UJ603" s="286"/>
      <c r="UK603" s="286"/>
      <c r="UL603" s="286"/>
      <c r="UM603" s="286"/>
      <c r="UN603" s="286"/>
      <c r="UO603" s="286"/>
      <c r="UP603" s="286"/>
      <c r="UQ603" s="286"/>
      <c r="UR603" s="286"/>
      <c r="US603" s="286"/>
      <c r="UT603" s="286"/>
      <c r="UU603" s="286"/>
      <c r="UV603" s="286"/>
      <c r="UW603" s="286"/>
      <c r="UX603" s="286"/>
      <c r="UY603" s="286"/>
      <c r="UZ603" s="286"/>
      <c r="VA603" s="286"/>
      <c r="VB603" s="286"/>
      <c r="VC603" s="286"/>
      <c r="VD603" s="286"/>
      <c r="VE603" s="286"/>
      <c r="VF603" s="286"/>
      <c r="VG603" s="286"/>
      <c r="VH603" s="286"/>
      <c r="VI603" s="286"/>
      <c r="VJ603" s="286"/>
      <c r="VK603" s="286"/>
      <c r="VL603" s="286"/>
      <c r="VM603" s="286"/>
      <c r="VN603" s="286"/>
      <c r="VO603" s="286"/>
      <c r="VP603" s="286"/>
      <c r="VQ603" s="286"/>
      <c r="VR603" s="286"/>
      <c r="VS603" s="286"/>
      <c r="VT603" s="286"/>
      <c r="VU603" s="286"/>
      <c r="VV603" s="286"/>
      <c r="VW603" s="286"/>
      <c r="VX603" s="286"/>
      <c r="VY603" s="286"/>
      <c r="VZ603" s="286"/>
      <c r="WA603" s="286"/>
      <c r="WB603" s="286"/>
      <c r="WC603" s="286"/>
    </row>
    <row r="604" spans="1:601" s="310" customFormat="1" ht="93.75" customHeight="1">
      <c r="A604" s="1073"/>
      <c r="B604" s="670" t="s">
        <v>1299</v>
      </c>
      <c r="C604" s="650" t="s">
        <v>1300</v>
      </c>
      <c r="D604" s="652" t="s">
        <v>1301</v>
      </c>
      <c r="E604" s="652" t="s">
        <v>1302</v>
      </c>
      <c r="F604" s="646" t="s">
        <v>60</v>
      </c>
      <c r="G604" s="657">
        <v>43466</v>
      </c>
      <c r="H604" s="657" t="s">
        <v>31</v>
      </c>
      <c r="I604" s="390" t="s">
        <v>501</v>
      </c>
      <c r="J604" s="381" t="s">
        <v>33</v>
      </c>
      <c r="K604" s="386" t="s">
        <v>1303</v>
      </c>
      <c r="L604" s="381" t="s">
        <v>35</v>
      </c>
      <c r="M604" s="284">
        <f>M606+M605</f>
        <v>1928000</v>
      </c>
      <c r="N604" s="284">
        <f t="shared" ref="N604:R604" si="78">N606+N605</f>
        <v>1928000</v>
      </c>
      <c r="O604" s="284">
        <f t="shared" si="78"/>
        <v>6065000</v>
      </c>
      <c r="P604" s="284">
        <f t="shared" si="78"/>
        <v>1532000</v>
      </c>
      <c r="Q604" s="284">
        <f t="shared" si="78"/>
        <v>1532000</v>
      </c>
      <c r="R604" s="284">
        <f t="shared" si="78"/>
        <v>1532000</v>
      </c>
      <c r="S604" s="543"/>
      <c r="T604" s="285"/>
      <c r="U604" s="285"/>
      <c r="V604" s="285"/>
      <c r="W604" s="285"/>
      <c r="X604" s="285"/>
      <c r="Y604" s="285"/>
      <c r="Z604" s="285"/>
      <c r="AA604" s="285"/>
      <c r="AB604" s="285"/>
      <c r="AC604" s="285"/>
      <c r="AD604" s="285"/>
      <c r="AE604" s="285"/>
      <c r="AF604" s="285"/>
      <c r="AG604" s="285"/>
      <c r="AH604" s="285"/>
      <c r="AI604" s="285"/>
      <c r="AJ604" s="285"/>
      <c r="AK604" s="285"/>
      <c r="AL604" s="285"/>
      <c r="AM604" s="285"/>
      <c r="AN604" s="285"/>
      <c r="AO604" s="285"/>
      <c r="AP604" s="285"/>
      <c r="AQ604" s="285"/>
      <c r="AR604" s="285"/>
      <c r="AS604" s="285"/>
      <c r="AT604" s="285"/>
      <c r="AU604" s="285"/>
      <c r="AV604" s="285"/>
      <c r="AW604" s="285"/>
      <c r="AX604" s="285"/>
      <c r="AY604" s="285"/>
      <c r="AZ604" s="285"/>
      <c r="BA604" s="286"/>
      <c r="BB604" s="286"/>
      <c r="BC604" s="286"/>
      <c r="BD604" s="286"/>
      <c r="BE604" s="286"/>
      <c r="BF604" s="286"/>
      <c r="BG604" s="286"/>
      <c r="BH604" s="286"/>
      <c r="BI604" s="286"/>
      <c r="BJ604" s="286"/>
      <c r="BK604" s="286"/>
      <c r="BL604" s="286"/>
      <c r="BM604" s="286"/>
      <c r="BN604" s="286"/>
      <c r="BO604" s="286"/>
      <c r="BP604" s="286"/>
      <c r="BQ604" s="286"/>
      <c r="BR604" s="286"/>
      <c r="BS604" s="286"/>
      <c r="BT604" s="286"/>
      <c r="BU604" s="286"/>
      <c r="BV604" s="286"/>
      <c r="BW604" s="286"/>
      <c r="BX604" s="286"/>
      <c r="BY604" s="286"/>
      <c r="BZ604" s="286"/>
      <c r="CA604" s="286"/>
      <c r="CB604" s="286"/>
      <c r="CC604" s="286"/>
      <c r="CD604" s="286"/>
      <c r="CE604" s="286"/>
      <c r="CF604" s="286"/>
      <c r="CG604" s="286"/>
      <c r="CH604" s="286"/>
      <c r="CI604" s="286"/>
      <c r="CJ604" s="286"/>
      <c r="CK604" s="286"/>
      <c r="CL604" s="286"/>
      <c r="CM604" s="286"/>
      <c r="CN604" s="286"/>
      <c r="CO604" s="286"/>
      <c r="CP604" s="286"/>
      <c r="CQ604" s="286"/>
      <c r="CR604" s="286"/>
      <c r="CS604" s="286"/>
      <c r="CT604" s="286"/>
      <c r="CU604" s="286"/>
      <c r="CV604" s="286"/>
      <c r="CW604" s="286"/>
      <c r="CX604" s="286"/>
      <c r="CY604" s="286"/>
      <c r="CZ604" s="286"/>
      <c r="DA604" s="286"/>
      <c r="DB604" s="286"/>
      <c r="DC604" s="286"/>
      <c r="DD604" s="286"/>
      <c r="DE604" s="286"/>
      <c r="DF604" s="286"/>
      <c r="DG604" s="286"/>
      <c r="DH604" s="286"/>
      <c r="DI604" s="286"/>
      <c r="DJ604" s="286"/>
      <c r="DK604" s="286"/>
      <c r="DL604" s="286"/>
      <c r="DM604" s="286"/>
      <c r="DN604" s="286"/>
      <c r="DO604" s="286"/>
      <c r="DP604" s="286"/>
      <c r="DQ604" s="286"/>
      <c r="DR604" s="286"/>
      <c r="DS604" s="286"/>
      <c r="DT604" s="286"/>
      <c r="DU604" s="286"/>
      <c r="DV604" s="286"/>
      <c r="DW604" s="286"/>
      <c r="DX604" s="286"/>
      <c r="DY604" s="286"/>
      <c r="DZ604" s="286"/>
      <c r="EA604" s="286"/>
      <c r="EB604" s="286"/>
      <c r="EC604" s="286"/>
      <c r="ED604" s="286"/>
      <c r="EE604" s="286"/>
      <c r="EF604" s="286"/>
      <c r="EG604" s="286"/>
      <c r="EH604" s="286"/>
      <c r="EI604" s="286"/>
      <c r="EJ604" s="286"/>
      <c r="EK604" s="286"/>
      <c r="EL604" s="286"/>
      <c r="EM604" s="286"/>
      <c r="EN604" s="286"/>
      <c r="EO604" s="286"/>
      <c r="EP604" s="286"/>
      <c r="EQ604" s="286"/>
      <c r="ER604" s="286"/>
      <c r="ES604" s="286"/>
      <c r="ET604" s="286"/>
      <c r="EU604" s="286"/>
      <c r="EV604" s="286"/>
      <c r="EW604" s="286"/>
      <c r="EX604" s="286"/>
      <c r="EY604" s="286"/>
      <c r="EZ604" s="286"/>
      <c r="FA604" s="286"/>
      <c r="FB604" s="286"/>
      <c r="FC604" s="286"/>
      <c r="FD604" s="286"/>
      <c r="FE604" s="286"/>
      <c r="FF604" s="286"/>
      <c r="FG604" s="286"/>
      <c r="FH604" s="286"/>
      <c r="FI604" s="286"/>
      <c r="FJ604" s="286"/>
      <c r="FK604" s="286"/>
      <c r="FL604" s="286"/>
      <c r="FM604" s="286"/>
      <c r="FN604" s="286"/>
      <c r="FO604" s="286"/>
      <c r="FP604" s="286"/>
      <c r="FQ604" s="286"/>
      <c r="FR604" s="286"/>
      <c r="FS604" s="286"/>
      <c r="FT604" s="286"/>
      <c r="FU604" s="286"/>
      <c r="FV604" s="286"/>
      <c r="FW604" s="286"/>
      <c r="FX604" s="286"/>
      <c r="FY604" s="286"/>
      <c r="FZ604" s="286"/>
      <c r="GA604" s="286"/>
      <c r="GB604" s="286"/>
      <c r="GC604" s="286"/>
      <c r="GD604" s="286"/>
      <c r="GE604" s="286"/>
      <c r="GF604" s="286"/>
      <c r="GG604" s="286"/>
      <c r="GH604" s="286"/>
      <c r="GI604" s="286"/>
      <c r="GJ604" s="286"/>
      <c r="GK604" s="286"/>
      <c r="GL604" s="286"/>
      <c r="GM604" s="286"/>
      <c r="GN604" s="286"/>
      <c r="GO604" s="286"/>
      <c r="GP604" s="286"/>
      <c r="GQ604" s="286"/>
      <c r="GR604" s="286"/>
      <c r="GS604" s="286"/>
      <c r="GT604" s="286"/>
      <c r="GU604" s="286"/>
      <c r="GV604" s="286"/>
      <c r="GW604" s="286"/>
      <c r="GX604" s="286"/>
      <c r="GY604" s="286"/>
      <c r="GZ604" s="286"/>
      <c r="HA604" s="286"/>
      <c r="HB604" s="286"/>
      <c r="HC604" s="286"/>
      <c r="HD604" s="286"/>
      <c r="HE604" s="286"/>
      <c r="HF604" s="286"/>
      <c r="HG604" s="286"/>
      <c r="HH604" s="286"/>
      <c r="HI604" s="286"/>
      <c r="HJ604" s="286"/>
      <c r="HK604" s="286"/>
      <c r="HL604" s="286"/>
      <c r="HM604" s="286"/>
      <c r="HN604" s="286"/>
      <c r="HO604" s="286"/>
      <c r="HP604" s="286"/>
      <c r="HQ604" s="286"/>
      <c r="HR604" s="286"/>
      <c r="HS604" s="286"/>
      <c r="HT604" s="286"/>
      <c r="HU604" s="286"/>
      <c r="HV604" s="286"/>
      <c r="HW604" s="286"/>
      <c r="HX604" s="286"/>
      <c r="HY604" s="286"/>
      <c r="HZ604" s="286"/>
      <c r="IA604" s="286"/>
      <c r="IB604" s="286"/>
      <c r="IC604" s="286"/>
      <c r="ID604" s="286"/>
      <c r="IE604" s="286"/>
      <c r="IF604" s="286"/>
      <c r="IG604" s="286"/>
      <c r="IH604" s="286"/>
      <c r="II604" s="286"/>
      <c r="IJ604" s="286"/>
      <c r="IK604" s="286"/>
      <c r="IL604" s="286"/>
      <c r="IM604" s="286"/>
      <c r="IN604" s="286"/>
      <c r="IO604" s="286"/>
      <c r="IP604" s="286"/>
      <c r="IQ604" s="286"/>
      <c r="IR604" s="286"/>
      <c r="IS604" s="286"/>
      <c r="IT604" s="286"/>
      <c r="IU604" s="286"/>
      <c r="IV604" s="286"/>
      <c r="IW604" s="286"/>
      <c r="IX604" s="286"/>
      <c r="IY604" s="286"/>
      <c r="IZ604" s="286"/>
      <c r="JA604" s="286"/>
      <c r="JB604" s="286"/>
      <c r="JC604" s="286"/>
      <c r="JD604" s="286"/>
      <c r="JE604" s="286"/>
      <c r="JF604" s="286"/>
      <c r="JG604" s="286"/>
      <c r="JH604" s="286"/>
      <c r="JI604" s="286"/>
      <c r="JJ604" s="286"/>
      <c r="JK604" s="286"/>
      <c r="JL604" s="286"/>
      <c r="JM604" s="286"/>
      <c r="JN604" s="286"/>
      <c r="JO604" s="286"/>
      <c r="JP604" s="286"/>
      <c r="JQ604" s="286"/>
      <c r="JR604" s="286"/>
      <c r="JS604" s="286"/>
      <c r="JT604" s="286"/>
      <c r="JU604" s="286"/>
      <c r="JV604" s="286"/>
      <c r="JW604" s="286"/>
      <c r="JX604" s="286"/>
      <c r="JY604" s="286"/>
      <c r="JZ604" s="286"/>
      <c r="KA604" s="286"/>
      <c r="KB604" s="286"/>
      <c r="KC604" s="286"/>
      <c r="KD604" s="286"/>
      <c r="KE604" s="286"/>
      <c r="KF604" s="286"/>
      <c r="KG604" s="286"/>
      <c r="KH604" s="286"/>
      <c r="KI604" s="286"/>
      <c r="KJ604" s="286"/>
      <c r="KK604" s="286"/>
      <c r="KL604" s="286"/>
      <c r="KM604" s="286"/>
      <c r="KN604" s="286"/>
      <c r="KO604" s="286"/>
      <c r="KP604" s="286"/>
      <c r="KQ604" s="286"/>
      <c r="KR604" s="286"/>
      <c r="KS604" s="286"/>
      <c r="KT604" s="286"/>
      <c r="KU604" s="286"/>
      <c r="KV604" s="286"/>
      <c r="KW604" s="286"/>
      <c r="KX604" s="286"/>
      <c r="KY604" s="286"/>
      <c r="KZ604" s="286"/>
      <c r="LA604" s="286"/>
      <c r="LB604" s="286"/>
      <c r="LC604" s="286"/>
      <c r="LD604" s="286"/>
      <c r="LE604" s="286"/>
      <c r="LF604" s="286"/>
      <c r="LG604" s="286"/>
      <c r="LH604" s="286"/>
      <c r="LI604" s="286"/>
      <c r="LJ604" s="286"/>
      <c r="LK604" s="286"/>
      <c r="LL604" s="286"/>
      <c r="LM604" s="286"/>
      <c r="LN604" s="286"/>
      <c r="LO604" s="286"/>
      <c r="LP604" s="286"/>
      <c r="LQ604" s="286"/>
      <c r="LR604" s="286"/>
      <c r="LS604" s="286"/>
      <c r="LT604" s="286"/>
      <c r="LU604" s="286"/>
      <c r="LV604" s="286"/>
      <c r="LW604" s="286"/>
      <c r="LX604" s="286"/>
      <c r="LY604" s="286"/>
      <c r="LZ604" s="286"/>
      <c r="MA604" s="286"/>
      <c r="MB604" s="286"/>
      <c r="MC604" s="286"/>
      <c r="MD604" s="286"/>
      <c r="ME604" s="286"/>
      <c r="MF604" s="286"/>
      <c r="MG604" s="286"/>
      <c r="MH604" s="286"/>
      <c r="MI604" s="286"/>
      <c r="MJ604" s="286"/>
      <c r="MK604" s="286"/>
      <c r="ML604" s="286"/>
      <c r="MM604" s="286"/>
      <c r="MN604" s="286"/>
      <c r="MO604" s="286"/>
      <c r="MP604" s="286"/>
      <c r="MQ604" s="286"/>
      <c r="MR604" s="286"/>
      <c r="MS604" s="286"/>
      <c r="MT604" s="286"/>
      <c r="MU604" s="286"/>
      <c r="MV604" s="286"/>
      <c r="MW604" s="286"/>
      <c r="MX604" s="286"/>
      <c r="MY604" s="286"/>
      <c r="MZ604" s="286"/>
      <c r="NA604" s="286"/>
      <c r="NB604" s="286"/>
      <c r="NC604" s="286"/>
      <c r="ND604" s="286"/>
      <c r="NE604" s="286"/>
      <c r="NF604" s="286"/>
      <c r="NG604" s="286"/>
      <c r="NH604" s="286"/>
      <c r="NI604" s="286"/>
      <c r="NJ604" s="286"/>
      <c r="NK604" s="286"/>
      <c r="NL604" s="286"/>
      <c r="NM604" s="286"/>
      <c r="NN604" s="286"/>
      <c r="NO604" s="286"/>
      <c r="NP604" s="286"/>
      <c r="NQ604" s="286"/>
      <c r="NR604" s="286"/>
      <c r="NS604" s="286"/>
      <c r="NT604" s="286"/>
      <c r="NU604" s="286"/>
      <c r="NV604" s="286"/>
      <c r="NW604" s="286"/>
      <c r="NX604" s="286"/>
      <c r="NY604" s="286"/>
      <c r="NZ604" s="286"/>
      <c r="OA604" s="286"/>
      <c r="OB604" s="286"/>
      <c r="OC604" s="286"/>
      <c r="OD604" s="286"/>
      <c r="OE604" s="286"/>
      <c r="OF604" s="286"/>
      <c r="OG604" s="286"/>
      <c r="OH604" s="286"/>
      <c r="OI604" s="286"/>
      <c r="OJ604" s="286"/>
      <c r="OK604" s="286"/>
      <c r="OL604" s="286"/>
      <c r="OM604" s="286"/>
      <c r="ON604" s="286"/>
      <c r="OO604" s="286"/>
      <c r="OP604" s="286"/>
      <c r="OQ604" s="286"/>
      <c r="OR604" s="286"/>
      <c r="OS604" s="286"/>
      <c r="OT604" s="286"/>
      <c r="OU604" s="286"/>
      <c r="OV604" s="286"/>
      <c r="OW604" s="286"/>
      <c r="OX604" s="286"/>
      <c r="OY604" s="286"/>
      <c r="OZ604" s="286"/>
      <c r="PA604" s="286"/>
      <c r="PB604" s="286"/>
      <c r="PC604" s="286"/>
      <c r="PD604" s="286"/>
      <c r="PE604" s="286"/>
      <c r="PF604" s="286"/>
      <c r="PG604" s="286"/>
      <c r="PH604" s="286"/>
      <c r="PI604" s="286"/>
      <c r="PJ604" s="286"/>
      <c r="PK604" s="286"/>
      <c r="PL604" s="286"/>
      <c r="PM604" s="286"/>
      <c r="PN604" s="286"/>
      <c r="PO604" s="286"/>
      <c r="PP604" s="286"/>
      <c r="PQ604" s="286"/>
      <c r="PR604" s="286"/>
      <c r="PS604" s="286"/>
      <c r="PT604" s="286"/>
      <c r="PU604" s="286"/>
      <c r="PV604" s="286"/>
      <c r="PW604" s="286"/>
      <c r="PX604" s="286"/>
      <c r="PY604" s="286"/>
      <c r="PZ604" s="286"/>
      <c r="QA604" s="286"/>
      <c r="QB604" s="286"/>
      <c r="QC604" s="286"/>
      <c r="QD604" s="286"/>
      <c r="QE604" s="286"/>
      <c r="QF604" s="286"/>
      <c r="QG604" s="286"/>
      <c r="QH604" s="286"/>
      <c r="QI604" s="286"/>
      <c r="QJ604" s="286"/>
      <c r="QK604" s="286"/>
      <c r="QL604" s="286"/>
      <c r="QM604" s="286"/>
      <c r="QN604" s="286"/>
      <c r="QO604" s="286"/>
      <c r="QP604" s="286"/>
      <c r="QQ604" s="286"/>
      <c r="QR604" s="286"/>
      <c r="QS604" s="286"/>
      <c r="QT604" s="286"/>
      <c r="QU604" s="286"/>
      <c r="QV604" s="286"/>
      <c r="QW604" s="286"/>
      <c r="QX604" s="286"/>
      <c r="QY604" s="286"/>
      <c r="QZ604" s="286"/>
      <c r="RA604" s="286"/>
      <c r="RB604" s="286"/>
      <c r="RC604" s="286"/>
      <c r="RD604" s="286"/>
      <c r="RE604" s="286"/>
      <c r="RF604" s="286"/>
      <c r="RG604" s="286"/>
      <c r="RH604" s="286"/>
      <c r="RI604" s="286"/>
      <c r="RJ604" s="286"/>
      <c r="RK604" s="286"/>
      <c r="RL604" s="286"/>
      <c r="RM604" s="286"/>
      <c r="RN604" s="286"/>
      <c r="RO604" s="286"/>
      <c r="RP604" s="286"/>
      <c r="RQ604" s="286"/>
      <c r="RR604" s="286"/>
      <c r="RS604" s="286"/>
      <c r="RT604" s="286"/>
      <c r="RU604" s="286"/>
      <c r="RV604" s="286"/>
      <c r="RW604" s="286"/>
      <c r="RX604" s="286"/>
      <c r="RY604" s="286"/>
      <c r="RZ604" s="286"/>
      <c r="SA604" s="286"/>
      <c r="SB604" s="286"/>
      <c r="SC604" s="286"/>
      <c r="SD604" s="286"/>
      <c r="SE604" s="286"/>
      <c r="SF604" s="286"/>
      <c r="SG604" s="286"/>
      <c r="SH604" s="286"/>
      <c r="SI604" s="286"/>
      <c r="SJ604" s="286"/>
      <c r="SK604" s="286"/>
      <c r="SL604" s="286"/>
      <c r="SM604" s="286"/>
      <c r="SN604" s="286"/>
      <c r="SO604" s="286"/>
      <c r="SP604" s="286"/>
      <c r="SQ604" s="286"/>
      <c r="SR604" s="286"/>
      <c r="SS604" s="286"/>
      <c r="ST604" s="286"/>
      <c r="SU604" s="286"/>
      <c r="SV604" s="286"/>
      <c r="SW604" s="286"/>
      <c r="SX604" s="286"/>
      <c r="SY604" s="286"/>
      <c r="SZ604" s="286"/>
      <c r="TA604" s="286"/>
      <c r="TB604" s="286"/>
      <c r="TC604" s="286"/>
      <c r="TD604" s="286"/>
      <c r="TE604" s="286"/>
      <c r="TF604" s="286"/>
      <c r="TG604" s="286"/>
      <c r="TH604" s="286"/>
      <c r="TI604" s="286"/>
      <c r="TJ604" s="286"/>
      <c r="TK604" s="286"/>
      <c r="TL604" s="286"/>
      <c r="TM604" s="286"/>
      <c r="TN604" s="286"/>
      <c r="TO604" s="286"/>
      <c r="TP604" s="286"/>
      <c r="TQ604" s="286"/>
      <c r="TR604" s="286"/>
      <c r="TS604" s="286"/>
      <c r="TT604" s="286"/>
      <c r="TU604" s="286"/>
      <c r="TV604" s="286"/>
      <c r="TW604" s="286"/>
      <c r="TX604" s="286"/>
      <c r="TY604" s="286"/>
      <c r="TZ604" s="286"/>
      <c r="UA604" s="286"/>
      <c r="UB604" s="286"/>
      <c r="UC604" s="286"/>
      <c r="UD604" s="286"/>
      <c r="UE604" s="286"/>
      <c r="UF604" s="286"/>
      <c r="UG604" s="286"/>
      <c r="UH604" s="286"/>
      <c r="UI604" s="286"/>
      <c r="UJ604" s="286"/>
      <c r="UK604" s="286"/>
      <c r="UL604" s="286"/>
      <c r="UM604" s="286"/>
      <c r="UN604" s="286"/>
      <c r="UO604" s="286"/>
      <c r="UP604" s="286"/>
      <c r="UQ604" s="286"/>
      <c r="UR604" s="286"/>
      <c r="US604" s="286"/>
      <c r="UT604" s="286"/>
      <c r="UU604" s="286"/>
      <c r="UV604" s="286"/>
      <c r="UW604" s="286"/>
      <c r="UX604" s="286"/>
      <c r="UY604" s="286"/>
      <c r="UZ604" s="286"/>
      <c r="VA604" s="286"/>
      <c r="VB604" s="286"/>
      <c r="VC604" s="286"/>
      <c r="VD604" s="286"/>
      <c r="VE604" s="286"/>
      <c r="VF604" s="286"/>
      <c r="VG604" s="286"/>
      <c r="VH604" s="286"/>
      <c r="VI604" s="286"/>
      <c r="VJ604" s="286"/>
      <c r="VK604" s="286"/>
      <c r="VL604" s="286"/>
      <c r="VM604" s="286"/>
      <c r="VN604" s="286"/>
      <c r="VO604" s="286"/>
      <c r="VP604" s="286"/>
      <c r="VQ604" s="286"/>
      <c r="VR604" s="286"/>
      <c r="VS604" s="286"/>
      <c r="VT604" s="286"/>
      <c r="VU604" s="286"/>
      <c r="VV604" s="286"/>
      <c r="VW604" s="286"/>
      <c r="VX604" s="286"/>
      <c r="VY604" s="286"/>
      <c r="VZ604" s="286"/>
      <c r="WA604" s="286"/>
      <c r="WB604" s="286"/>
      <c r="WC604" s="286"/>
    </row>
    <row r="605" spans="1:601" s="310" customFormat="1" ht="51" customHeight="1">
      <c r="A605" s="1073"/>
      <c r="B605" s="680"/>
      <c r="C605" s="669"/>
      <c r="D605" s="671"/>
      <c r="E605" s="671"/>
      <c r="F605" s="647"/>
      <c r="G605" s="674"/>
      <c r="H605" s="674"/>
      <c r="I605" s="438" t="s">
        <v>501</v>
      </c>
      <c r="J605" s="315" t="s">
        <v>33</v>
      </c>
      <c r="K605" s="315" t="s">
        <v>1303</v>
      </c>
      <c r="L605" s="315" t="s">
        <v>649</v>
      </c>
      <c r="M605" s="288">
        <v>1150494.93</v>
      </c>
      <c r="N605" s="288">
        <v>1150494.93</v>
      </c>
      <c r="O605" s="288"/>
      <c r="P605" s="289"/>
      <c r="Q605" s="290"/>
      <c r="R605" s="290"/>
      <c r="S605" s="530">
        <v>3</v>
      </c>
      <c r="T605" s="285"/>
      <c r="U605" s="285"/>
      <c r="V605" s="285"/>
      <c r="W605" s="285"/>
      <c r="X605" s="285"/>
      <c r="Y605" s="285"/>
      <c r="Z605" s="285"/>
      <c r="AA605" s="285"/>
      <c r="AB605" s="285"/>
      <c r="AC605" s="285"/>
      <c r="AD605" s="285"/>
      <c r="AE605" s="285"/>
      <c r="AF605" s="285"/>
      <c r="AG605" s="285"/>
      <c r="AH605" s="285"/>
      <c r="AI605" s="285"/>
      <c r="AJ605" s="285"/>
      <c r="AK605" s="285"/>
      <c r="AL605" s="285"/>
      <c r="AM605" s="285"/>
      <c r="AN605" s="285"/>
      <c r="AO605" s="285"/>
      <c r="AP605" s="285"/>
      <c r="AQ605" s="285"/>
      <c r="AR605" s="285"/>
      <c r="AS605" s="285"/>
      <c r="AT605" s="285"/>
      <c r="AU605" s="285"/>
      <c r="AV605" s="285"/>
      <c r="AW605" s="285"/>
      <c r="AX605" s="285"/>
      <c r="AY605" s="285"/>
      <c r="AZ605" s="285"/>
      <c r="BA605" s="286"/>
      <c r="BB605" s="286"/>
      <c r="BC605" s="286"/>
      <c r="BD605" s="286"/>
      <c r="BE605" s="286"/>
      <c r="BF605" s="286"/>
      <c r="BG605" s="286"/>
      <c r="BH605" s="286"/>
      <c r="BI605" s="286"/>
      <c r="BJ605" s="286"/>
      <c r="BK605" s="286"/>
      <c r="BL605" s="286"/>
      <c r="BM605" s="286"/>
      <c r="BN605" s="286"/>
      <c r="BO605" s="286"/>
      <c r="BP605" s="286"/>
      <c r="BQ605" s="286"/>
      <c r="BR605" s="286"/>
      <c r="BS605" s="286"/>
      <c r="BT605" s="286"/>
      <c r="BU605" s="286"/>
      <c r="BV605" s="286"/>
      <c r="BW605" s="286"/>
      <c r="BX605" s="286"/>
      <c r="BY605" s="286"/>
      <c r="BZ605" s="286"/>
      <c r="CA605" s="286"/>
      <c r="CB605" s="286"/>
      <c r="CC605" s="286"/>
      <c r="CD605" s="286"/>
      <c r="CE605" s="286"/>
      <c r="CF605" s="286"/>
      <c r="CG605" s="286"/>
      <c r="CH605" s="286"/>
      <c r="CI605" s="286"/>
      <c r="CJ605" s="286"/>
      <c r="CK605" s="286"/>
      <c r="CL605" s="286"/>
      <c r="CM605" s="286"/>
      <c r="CN605" s="286"/>
      <c r="CO605" s="286"/>
      <c r="CP605" s="286"/>
      <c r="CQ605" s="286"/>
      <c r="CR605" s="286"/>
      <c r="CS605" s="286"/>
      <c r="CT605" s="286"/>
      <c r="CU605" s="286"/>
      <c r="CV605" s="286"/>
      <c r="CW605" s="286"/>
      <c r="CX605" s="286"/>
      <c r="CY605" s="286"/>
      <c r="CZ605" s="286"/>
      <c r="DA605" s="286"/>
      <c r="DB605" s="286"/>
      <c r="DC605" s="286"/>
      <c r="DD605" s="286"/>
      <c r="DE605" s="286"/>
      <c r="DF605" s="286"/>
      <c r="DG605" s="286"/>
      <c r="DH605" s="286"/>
      <c r="DI605" s="286"/>
      <c r="DJ605" s="286"/>
      <c r="DK605" s="286"/>
      <c r="DL605" s="286"/>
      <c r="DM605" s="286"/>
      <c r="DN605" s="286"/>
      <c r="DO605" s="286"/>
      <c r="DP605" s="286"/>
      <c r="DQ605" s="286"/>
      <c r="DR605" s="286"/>
      <c r="DS605" s="286"/>
      <c r="DT605" s="286"/>
      <c r="DU605" s="286"/>
      <c r="DV605" s="286"/>
      <c r="DW605" s="286"/>
      <c r="DX605" s="286"/>
      <c r="DY605" s="286"/>
      <c r="DZ605" s="286"/>
      <c r="EA605" s="286"/>
      <c r="EB605" s="286"/>
      <c r="EC605" s="286"/>
      <c r="ED605" s="286"/>
      <c r="EE605" s="286"/>
      <c r="EF605" s="286"/>
      <c r="EG605" s="286"/>
      <c r="EH605" s="286"/>
      <c r="EI605" s="286"/>
      <c r="EJ605" s="286"/>
      <c r="EK605" s="286"/>
      <c r="EL605" s="286"/>
      <c r="EM605" s="286"/>
      <c r="EN605" s="286"/>
      <c r="EO605" s="286"/>
      <c r="EP605" s="286"/>
      <c r="EQ605" s="286"/>
      <c r="ER605" s="286"/>
      <c r="ES605" s="286"/>
      <c r="ET605" s="286"/>
      <c r="EU605" s="286"/>
      <c r="EV605" s="286"/>
      <c r="EW605" s="286"/>
      <c r="EX605" s="286"/>
      <c r="EY605" s="286"/>
      <c r="EZ605" s="286"/>
      <c r="FA605" s="286"/>
      <c r="FB605" s="286"/>
      <c r="FC605" s="286"/>
      <c r="FD605" s="286"/>
      <c r="FE605" s="286"/>
      <c r="FF605" s="286"/>
      <c r="FG605" s="286"/>
      <c r="FH605" s="286"/>
      <c r="FI605" s="286"/>
      <c r="FJ605" s="286"/>
      <c r="FK605" s="286"/>
      <c r="FL605" s="286"/>
      <c r="FM605" s="286"/>
      <c r="FN605" s="286"/>
      <c r="FO605" s="286"/>
      <c r="FP605" s="286"/>
      <c r="FQ605" s="286"/>
      <c r="FR605" s="286"/>
      <c r="FS605" s="286"/>
      <c r="FT605" s="286"/>
      <c r="FU605" s="286"/>
      <c r="FV605" s="286"/>
      <c r="FW605" s="286"/>
      <c r="FX605" s="286"/>
      <c r="FY605" s="286"/>
      <c r="FZ605" s="286"/>
      <c r="GA605" s="286"/>
      <c r="GB605" s="286"/>
      <c r="GC605" s="286"/>
      <c r="GD605" s="286"/>
      <c r="GE605" s="286"/>
      <c r="GF605" s="286"/>
      <c r="GG605" s="286"/>
      <c r="GH605" s="286"/>
      <c r="GI605" s="286"/>
      <c r="GJ605" s="286"/>
      <c r="GK605" s="286"/>
      <c r="GL605" s="286"/>
      <c r="GM605" s="286"/>
      <c r="GN605" s="286"/>
      <c r="GO605" s="286"/>
      <c r="GP605" s="286"/>
      <c r="GQ605" s="286"/>
      <c r="GR605" s="286"/>
      <c r="GS605" s="286"/>
      <c r="GT605" s="286"/>
      <c r="GU605" s="286"/>
      <c r="GV605" s="286"/>
      <c r="GW605" s="286"/>
      <c r="GX605" s="286"/>
      <c r="GY605" s="286"/>
      <c r="GZ605" s="286"/>
      <c r="HA605" s="286"/>
      <c r="HB605" s="286"/>
      <c r="HC605" s="286"/>
      <c r="HD605" s="286"/>
      <c r="HE605" s="286"/>
      <c r="HF605" s="286"/>
      <c r="HG605" s="286"/>
      <c r="HH605" s="286"/>
      <c r="HI605" s="286"/>
      <c r="HJ605" s="286"/>
      <c r="HK605" s="286"/>
      <c r="HL605" s="286"/>
      <c r="HM605" s="286"/>
      <c r="HN605" s="286"/>
      <c r="HO605" s="286"/>
      <c r="HP605" s="286"/>
      <c r="HQ605" s="286"/>
      <c r="HR605" s="286"/>
      <c r="HS605" s="286"/>
      <c r="HT605" s="286"/>
      <c r="HU605" s="286"/>
      <c r="HV605" s="286"/>
      <c r="HW605" s="286"/>
      <c r="HX605" s="286"/>
      <c r="HY605" s="286"/>
      <c r="HZ605" s="286"/>
      <c r="IA605" s="286"/>
      <c r="IB605" s="286"/>
      <c r="IC605" s="286"/>
      <c r="ID605" s="286"/>
      <c r="IE605" s="286"/>
      <c r="IF605" s="286"/>
      <c r="IG605" s="286"/>
      <c r="IH605" s="286"/>
      <c r="II605" s="286"/>
      <c r="IJ605" s="286"/>
      <c r="IK605" s="286"/>
      <c r="IL605" s="286"/>
      <c r="IM605" s="286"/>
      <c r="IN605" s="286"/>
      <c r="IO605" s="286"/>
      <c r="IP605" s="286"/>
      <c r="IQ605" s="286"/>
      <c r="IR605" s="286"/>
      <c r="IS605" s="286"/>
      <c r="IT605" s="286"/>
      <c r="IU605" s="286"/>
      <c r="IV605" s="286"/>
      <c r="IW605" s="286"/>
      <c r="IX605" s="286"/>
      <c r="IY605" s="286"/>
      <c r="IZ605" s="286"/>
      <c r="JA605" s="286"/>
      <c r="JB605" s="286"/>
      <c r="JC605" s="286"/>
      <c r="JD605" s="286"/>
      <c r="JE605" s="286"/>
      <c r="JF605" s="286"/>
      <c r="JG605" s="286"/>
      <c r="JH605" s="286"/>
      <c r="JI605" s="286"/>
      <c r="JJ605" s="286"/>
      <c r="JK605" s="286"/>
      <c r="JL605" s="286"/>
      <c r="JM605" s="286"/>
      <c r="JN605" s="286"/>
      <c r="JO605" s="286"/>
      <c r="JP605" s="286"/>
      <c r="JQ605" s="286"/>
      <c r="JR605" s="286"/>
      <c r="JS605" s="286"/>
      <c r="JT605" s="286"/>
      <c r="JU605" s="286"/>
      <c r="JV605" s="286"/>
      <c r="JW605" s="286"/>
      <c r="JX605" s="286"/>
      <c r="JY605" s="286"/>
      <c r="JZ605" s="286"/>
      <c r="KA605" s="286"/>
      <c r="KB605" s="286"/>
      <c r="KC605" s="286"/>
      <c r="KD605" s="286"/>
      <c r="KE605" s="286"/>
      <c r="KF605" s="286"/>
      <c r="KG605" s="286"/>
      <c r="KH605" s="286"/>
      <c r="KI605" s="286"/>
      <c r="KJ605" s="286"/>
      <c r="KK605" s="286"/>
      <c r="KL605" s="286"/>
      <c r="KM605" s="286"/>
      <c r="KN605" s="286"/>
      <c r="KO605" s="286"/>
      <c r="KP605" s="286"/>
      <c r="KQ605" s="286"/>
      <c r="KR605" s="286"/>
      <c r="KS605" s="286"/>
      <c r="KT605" s="286"/>
      <c r="KU605" s="286"/>
      <c r="KV605" s="286"/>
      <c r="KW605" s="286"/>
      <c r="KX605" s="286"/>
      <c r="KY605" s="286"/>
      <c r="KZ605" s="286"/>
      <c r="LA605" s="286"/>
      <c r="LB605" s="286"/>
      <c r="LC605" s="286"/>
      <c r="LD605" s="286"/>
      <c r="LE605" s="286"/>
      <c r="LF605" s="286"/>
      <c r="LG605" s="286"/>
      <c r="LH605" s="286"/>
      <c r="LI605" s="286"/>
      <c r="LJ605" s="286"/>
      <c r="LK605" s="286"/>
      <c r="LL605" s="286"/>
      <c r="LM605" s="286"/>
      <c r="LN605" s="286"/>
      <c r="LO605" s="286"/>
      <c r="LP605" s="286"/>
      <c r="LQ605" s="286"/>
      <c r="LR605" s="286"/>
      <c r="LS605" s="286"/>
      <c r="LT605" s="286"/>
      <c r="LU605" s="286"/>
      <c r="LV605" s="286"/>
      <c r="LW605" s="286"/>
      <c r="LX605" s="286"/>
      <c r="LY605" s="286"/>
      <c r="LZ605" s="286"/>
      <c r="MA605" s="286"/>
      <c r="MB605" s="286"/>
      <c r="MC605" s="286"/>
      <c r="MD605" s="286"/>
      <c r="ME605" s="286"/>
      <c r="MF605" s="286"/>
      <c r="MG605" s="286"/>
      <c r="MH605" s="286"/>
      <c r="MI605" s="286"/>
      <c r="MJ605" s="286"/>
      <c r="MK605" s="286"/>
      <c r="ML605" s="286"/>
      <c r="MM605" s="286"/>
      <c r="MN605" s="286"/>
      <c r="MO605" s="286"/>
      <c r="MP605" s="286"/>
      <c r="MQ605" s="286"/>
      <c r="MR605" s="286"/>
      <c r="MS605" s="286"/>
      <c r="MT605" s="286"/>
      <c r="MU605" s="286"/>
      <c r="MV605" s="286"/>
      <c r="MW605" s="286"/>
      <c r="MX605" s="286"/>
      <c r="MY605" s="286"/>
      <c r="MZ605" s="286"/>
      <c r="NA605" s="286"/>
      <c r="NB605" s="286"/>
      <c r="NC605" s="286"/>
      <c r="ND605" s="286"/>
      <c r="NE605" s="286"/>
      <c r="NF605" s="286"/>
      <c r="NG605" s="286"/>
      <c r="NH605" s="286"/>
      <c r="NI605" s="286"/>
      <c r="NJ605" s="286"/>
      <c r="NK605" s="286"/>
      <c r="NL605" s="286"/>
      <c r="NM605" s="286"/>
      <c r="NN605" s="286"/>
      <c r="NO605" s="286"/>
      <c r="NP605" s="286"/>
      <c r="NQ605" s="286"/>
      <c r="NR605" s="286"/>
      <c r="NS605" s="286"/>
      <c r="NT605" s="286"/>
      <c r="NU605" s="286"/>
      <c r="NV605" s="286"/>
      <c r="NW605" s="286"/>
      <c r="NX605" s="286"/>
      <c r="NY605" s="286"/>
      <c r="NZ605" s="286"/>
      <c r="OA605" s="286"/>
      <c r="OB605" s="286"/>
      <c r="OC605" s="286"/>
      <c r="OD605" s="286"/>
      <c r="OE605" s="286"/>
      <c r="OF605" s="286"/>
      <c r="OG605" s="286"/>
      <c r="OH605" s="286"/>
      <c r="OI605" s="286"/>
      <c r="OJ605" s="286"/>
      <c r="OK605" s="286"/>
      <c r="OL605" s="286"/>
      <c r="OM605" s="286"/>
      <c r="ON605" s="286"/>
      <c r="OO605" s="286"/>
      <c r="OP605" s="286"/>
      <c r="OQ605" s="286"/>
      <c r="OR605" s="286"/>
      <c r="OS605" s="286"/>
      <c r="OT605" s="286"/>
      <c r="OU605" s="286"/>
      <c r="OV605" s="286"/>
      <c r="OW605" s="286"/>
      <c r="OX605" s="286"/>
      <c r="OY605" s="286"/>
      <c r="OZ605" s="286"/>
      <c r="PA605" s="286"/>
      <c r="PB605" s="286"/>
      <c r="PC605" s="286"/>
      <c r="PD605" s="286"/>
      <c r="PE605" s="286"/>
      <c r="PF605" s="286"/>
      <c r="PG605" s="286"/>
      <c r="PH605" s="286"/>
      <c r="PI605" s="286"/>
      <c r="PJ605" s="286"/>
      <c r="PK605" s="286"/>
      <c r="PL605" s="286"/>
      <c r="PM605" s="286"/>
      <c r="PN605" s="286"/>
      <c r="PO605" s="286"/>
      <c r="PP605" s="286"/>
      <c r="PQ605" s="286"/>
      <c r="PR605" s="286"/>
      <c r="PS605" s="286"/>
      <c r="PT605" s="286"/>
      <c r="PU605" s="286"/>
      <c r="PV605" s="286"/>
      <c r="PW605" s="286"/>
      <c r="PX605" s="286"/>
      <c r="PY605" s="286"/>
      <c r="PZ605" s="286"/>
      <c r="QA605" s="286"/>
      <c r="QB605" s="286"/>
      <c r="QC605" s="286"/>
      <c r="QD605" s="286"/>
      <c r="QE605" s="286"/>
      <c r="QF605" s="286"/>
      <c r="QG605" s="286"/>
      <c r="QH605" s="286"/>
      <c r="QI605" s="286"/>
      <c r="QJ605" s="286"/>
      <c r="QK605" s="286"/>
      <c r="QL605" s="286"/>
      <c r="QM605" s="286"/>
      <c r="QN605" s="286"/>
      <c r="QO605" s="286"/>
      <c r="QP605" s="286"/>
      <c r="QQ605" s="286"/>
      <c r="QR605" s="286"/>
      <c r="QS605" s="286"/>
      <c r="QT605" s="286"/>
      <c r="QU605" s="286"/>
      <c r="QV605" s="286"/>
      <c r="QW605" s="286"/>
      <c r="QX605" s="286"/>
      <c r="QY605" s="286"/>
      <c r="QZ605" s="286"/>
      <c r="RA605" s="286"/>
      <c r="RB605" s="286"/>
      <c r="RC605" s="286"/>
      <c r="RD605" s="286"/>
      <c r="RE605" s="286"/>
      <c r="RF605" s="286"/>
      <c r="RG605" s="286"/>
      <c r="RH605" s="286"/>
      <c r="RI605" s="286"/>
      <c r="RJ605" s="286"/>
      <c r="RK605" s="286"/>
      <c r="RL605" s="286"/>
      <c r="RM605" s="286"/>
      <c r="RN605" s="286"/>
      <c r="RO605" s="286"/>
      <c r="RP605" s="286"/>
      <c r="RQ605" s="286"/>
      <c r="RR605" s="286"/>
      <c r="RS605" s="286"/>
      <c r="RT605" s="286"/>
      <c r="RU605" s="286"/>
      <c r="RV605" s="286"/>
      <c r="RW605" s="286"/>
      <c r="RX605" s="286"/>
      <c r="RY605" s="286"/>
      <c r="RZ605" s="286"/>
      <c r="SA605" s="286"/>
      <c r="SB605" s="286"/>
      <c r="SC605" s="286"/>
      <c r="SD605" s="286"/>
      <c r="SE605" s="286"/>
      <c r="SF605" s="286"/>
      <c r="SG605" s="286"/>
      <c r="SH605" s="286"/>
      <c r="SI605" s="286"/>
      <c r="SJ605" s="286"/>
      <c r="SK605" s="286"/>
      <c r="SL605" s="286"/>
      <c r="SM605" s="286"/>
      <c r="SN605" s="286"/>
      <c r="SO605" s="286"/>
      <c r="SP605" s="286"/>
      <c r="SQ605" s="286"/>
      <c r="SR605" s="286"/>
      <c r="SS605" s="286"/>
      <c r="ST605" s="286"/>
      <c r="SU605" s="286"/>
      <c r="SV605" s="286"/>
      <c r="SW605" s="286"/>
      <c r="SX605" s="286"/>
      <c r="SY605" s="286"/>
      <c r="SZ605" s="286"/>
      <c r="TA605" s="286"/>
      <c r="TB605" s="286"/>
      <c r="TC605" s="286"/>
      <c r="TD605" s="286"/>
      <c r="TE605" s="286"/>
      <c r="TF605" s="286"/>
      <c r="TG605" s="286"/>
      <c r="TH605" s="286"/>
      <c r="TI605" s="286"/>
      <c r="TJ605" s="286"/>
      <c r="TK605" s="286"/>
      <c r="TL605" s="286"/>
      <c r="TM605" s="286"/>
      <c r="TN605" s="286"/>
      <c r="TO605" s="286"/>
      <c r="TP605" s="286"/>
      <c r="TQ605" s="286"/>
      <c r="TR605" s="286"/>
      <c r="TS605" s="286"/>
      <c r="TT605" s="286"/>
      <c r="TU605" s="286"/>
      <c r="TV605" s="286"/>
      <c r="TW605" s="286"/>
      <c r="TX605" s="286"/>
      <c r="TY605" s="286"/>
      <c r="TZ605" s="286"/>
      <c r="UA605" s="286"/>
      <c r="UB605" s="286"/>
      <c r="UC605" s="286"/>
      <c r="UD605" s="286"/>
      <c r="UE605" s="286"/>
      <c r="UF605" s="286"/>
      <c r="UG605" s="286"/>
      <c r="UH605" s="286"/>
      <c r="UI605" s="286"/>
      <c r="UJ605" s="286"/>
      <c r="UK605" s="286"/>
      <c r="UL605" s="286"/>
      <c r="UM605" s="286"/>
      <c r="UN605" s="286"/>
      <c r="UO605" s="286"/>
      <c r="UP605" s="286"/>
      <c r="UQ605" s="286"/>
      <c r="UR605" s="286"/>
      <c r="US605" s="286"/>
      <c r="UT605" s="286"/>
      <c r="UU605" s="286"/>
      <c r="UV605" s="286"/>
      <c r="UW605" s="286"/>
      <c r="UX605" s="286"/>
      <c r="UY605" s="286"/>
      <c r="UZ605" s="286"/>
      <c r="VA605" s="286"/>
      <c r="VB605" s="286"/>
      <c r="VC605" s="286"/>
      <c r="VD605" s="286"/>
      <c r="VE605" s="286"/>
      <c r="VF605" s="286"/>
      <c r="VG605" s="286"/>
      <c r="VH605" s="286"/>
      <c r="VI605" s="286"/>
      <c r="VJ605" s="286"/>
      <c r="VK605" s="286"/>
      <c r="VL605" s="286"/>
      <c r="VM605" s="286"/>
      <c r="VN605" s="286"/>
      <c r="VO605" s="286"/>
      <c r="VP605" s="286"/>
      <c r="VQ605" s="286"/>
      <c r="VR605" s="286"/>
      <c r="VS605" s="286"/>
      <c r="VT605" s="286"/>
      <c r="VU605" s="286"/>
      <c r="VV605" s="286"/>
      <c r="VW605" s="286"/>
      <c r="VX605" s="286"/>
      <c r="VY605" s="286"/>
      <c r="VZ605" s="286"/>
      <c r="WA605" s="286"/>
      <c r="WB605" s="286"/>
      <c r="WC605" s="286"/>
    </row>
    <row r="606" spans="1:601" s="285" customFormat="1" ht="47.25" customHeight="1">
      <c r="A606" s="1073"/>
      <c r="B606" s="731"/>
      <c r="C606" s="651"/>
      <c r="D606" s="653"/>
      <c r="E606" s="671"/>
      <c r="F606" s="647"/>
      <c r="G606" s="674"/>
      <c r="H606" s="674"/>
      <c r="I606" s="438" t="s">
        <v>501</v>
      </c>
      <c r="J606" s="315" t="s">
        <v>33</v>
      </c>
      <c r="K606" s="315" t="s">
        <v>1303</v>
      </c>
      <c r="L606" s="315" t="s">
        <v>1288</v>
      </c>
      <c r="M606" s="288">
        <v>777505.07</v>
      </c>
      <c r="N606" s="288">
        <v>777505.07</v>
      </c>
      <c r="O606" s="288">
        <v>6065000</v>
      </c>
      <c r="P606" s="289">
        <v>1532000</v>
      </c>
      <c r="Q606" s="290">
        <v>1532000</v>
      </c>
      <c r="R606" s="290">
        <v>1532000</v>
      </c>
      <c r="S606" s="530">
        <v>3</v>
      </c>
      <c r="BA606" s="286"/>
      <c r="BB606" s="286"/>
      <c r="BC606" s="286"/>
      <c r="BD606" s="286"/>
      <c r="BE606" s="286"/>
      <c r="BF606" s="286"/>
      <c r="BG606" s="286"/>
      <c r="BH606" s="286"/>
      <c r="BI606" s="286"/>
      <c r="BJ606" s="286"/>
      <c r="BK606" s="286"/>
      <c r="BL606" s="286"/>
      <c r="BM606" s="286"/>
      <c r="BN606" s="286"/>
      <c r="BO606" s="286"/>
      <c r="BP606" s="286"/>
      <c r="BQ606" s="286"/>
      <c r="BR606" s="286"/>
      <c r="BS606" s="286"/>
      <c r="BT606" s="286"/>
      <c r="BU606" s="286"/>
      <c r="BV606" s="286"/>
      <c r="BW606" s="286"/>
      <c r="BX606" s="286"/>
      <c r="BY606" s="286"/>
      <c r="BZ606" s="286"/>
      <c r="CA606" s="286"/>
      <c r="CB606" s="286"/>
      <c r="CC606" s="286"/>
      <c r="CD606" s="286"/>
      <c r="CE606" s="286"/>
      <c r="CF606" s="286"/>
      <c r="CG606" s="286"/>
      <c r="CH606" s="286"/>
      <c r="CI606" s="286"/>
      <c r="CJ606" s="286"/>
      <c r="CK606" s="286"/>
      <c r="CL606" s="286"/>
      <c r="CM606" s="286"/>
      <c r="CN606" s="286"/>
      <c r="CO606" s="286"/>
      <c r="CP606" s="286"/>
      <c r="CQ606" s="286"/>
      <c r="CR606" s="286"/>
      <c r="CS606" s="286"/>
      <c r="CT606" s="286"/>
      <c r="CU606" s="286"/>
      <c r="CV606" s="286"/>
      <c r="CW606" s="286"/>
      <c r="CX606" s="286"/>
      <c r="CY606" s="286"/>
      <c r="CZ606" s="286"/>
      <c r="DA606" s="286"/>
      <c r="DB606" s="286"/>
      <c r="DC606" s="286"/>
      <c r="DD606" s="286"/>
      <c r="DE606" s="286"/>
      <c r="DF606" s="286"/>
      <c r="DG606" s="286"/>
      <c r="DH606" s="286"/>
      <c r="DI606" s="286"/>
      <c r="DJ606" s="286"/>
      <c r="DK606" s="286"/>
      <c r="DL606" s="286"/>
      <c r="DM606" s="286"/>
      <c r="DN606" s="286"/>
      <c r="DO606" s="286"/>
      <c r="DP606" s="286"/>
      <c r="DQ606" s="286"/>
      <c r="DR606" s="286"/>
      <c r="DS606" s="286"/>
      <c r="DT606" s="286"/>
      <c r="DU606" s="286"/>
      <c r="DV606" s="286"/>
      <c r="DW606" s="286"/>
      <c r="DX606" s="286"/>
      <c r="DY606" s="286"/>
      <c r="DZ606" s="286"/>
      <c r="EA606" s="286"/>
      <c r="EB606" s="286"/>
      <c r="EC606" s="286"/>
      <c r="ED606" s="286"/>
      <c r="EE606" s="286"/>
      <c r="EF606" s="286"/>
      <c r="EG606" s="286"/>
      <c r="EH606" s="286"/>
      <c r="EI606" s="286"/>
      <c r="EJ606" s="286"/>
      <c r="EK606" s="286"/>
      <c r="EL606" s="286"/>
      <c r="EM606" s="286"/>
      <c r="EN606" s="286"/>
      <c r="EO606" s="286"/>
      <c r="EP606" s="286"/>
      <c r="EQ606" s="286"/>
      <c r="ER606" s="286"/>
      <c r="ES606" s="286"/>
      <c r="ET606" s="286"/>
      <c r="EU606" s="286"/>
      <c r="EV606" s="286"/>
      <c r="EW606" s="286"/>
      <c r="EX606" s="286"/>
      <c r="EY606" s="286"/>
      <c r="EZ606" s="286"/>
      <c r="FA606" s="286"/>
      <c r="FB606" s="286"/>
      <c r="FC606" s="286"/>
      <c r="FD606" s="286"/>
      <c r="FE606" s="286"/>
      <c r="FF606" s="286"/>
      <c r="FG606" s="286"/>
      <c r="FH606" s="286"/>
      <c r="FI606" s="286"/>
      <c r="FJ606" s="286"/>
      <c r="FK606" s="286"/>
      <c r="FL606" s="286"/>
      <c r="FM606" s="286"/>
      <c r="FN606" s="286"/>
      <c r="FO606" s="286"/>
      <c r="FP606" s="286"/>
      <c r="FQ606" s="286"/>
      <c r="FR606" s="286"/>
      <c r="FS606" s="286"/>
      <c r="FT606" s="286"/>
      <c r="FU606" s="286"/>
      <c r="FV606" s="286"/>
      <c r="FW606" s="286"/>
      <c r="FX606" s="286"/>
      <c r="FY606" s="286"/>
      <c r="FZ606" s="286"/>
      <c r="GA606" s="286"/>
      <c r="GB606" s="286"/>
      <c r="GC606" s="286"/>
      <c r="GD606" s="286"/>
      <c r="GE606" s="286"/>
      <c r="GF606" s="286"/>
      <c r="GG606" s="286"/>
      <c r="GH606" s="286"/>
      <c r="GI606" s="286"/>
      <c r="GJ606" s="286"/>
      <c r="GK606" s="286"/>
      <c r="GL606" s="286"/>
      <c r="GM606" s="286"/>
      <c r="GN606" s="286"/>
      <c r="GO606" s="286"/>
      <c r="GP606" s="286"/>
      <c r="GQ606" s="286"/>
      <c r="GR606" s="286"/>
      <c r="GS606" s="286"/>
      <c r="GT606" s="286"/>
      <c r="GU606" s="286"/>
      <c r="GV606" s="286"/>
      <c r="GW606" s="286"/>
      <c r="GX606" s="286"/>
      <c r="GY606" s="286"/>
      <c r="GZ606" s="286"/>
      <c r="HA606" s="286"/>
      <c r="HB606" s="286"/>
      <c r="HC606" s="286"/>
      <c r="HD606" s="286"/>
      <c r="HE606" s="286"/>
      <c r="HF606" s="286"/>
      <c r="HG606" s="286"/>
      <c r="HH606" s="286"/>
      <c r="HI606" s="286"/>
      <c r="HJ606" s="286"/>
      <c r="HK606" s="286"/>
      <c r="HL606" s="286"/>
      <c r="HM606" s="286"/>
      <c r="HN606" s="286"/>
      <c r="HO606" s="286"/>
      <c r="HP606" s="286"/>
      <c r="HQ606" s="286"/>
      <c r="HR606" s="286"/>
      <c r="HS606" s="286"/>
      <c r="HT606" s="286"/>
      <c r="HU606" s="286"/>
      <c r="HV606" s="286"/>
      <c r="HW606" s="286"/>
      <c r="HX606" s="286"/>
      <c r="HY606" s="286"/>
      <c r="HZ606" s="286"/>
      <c r="IA606" s="286"/>
      <c r="IB606" s="286"/>
      <c r="IC606" s="286"/>
      <c r="ID606" s="286"/>
      <c r="IE606" s="286"/>
      <c r="IF606" s="286"/>
      <c r="IG606" s="286"/>
      <c r="IH606" s="286"/>
      <c r="II606" s="286"/>
      <c r="IJ606" s="286"/>
      <c r="IK606" s="286"/>
      <c r="IL606" s="286"/>
      <c r="IM606" s="286"/>
      <c r="IN606" s="286"/>
      <c r="IO606" s="286"/>
      <c r="IP606" s="286"/>
      <c r="IQ606" s="286"/>
      <c r="IR606" s="286"/>
      <c r="IS606" s="286"/>
      <c r="IT606" s="286"/>
      <c r="IU606" s="286"/>
      <c r="IV606" s="286"/>
      <c r="IW606" s="286"/>
      <c r="IX606" s="286"/>
      <c r="IY606" s="286"/>
      <c r="IZ606" s="286"/>
      <c r="JA606" s="286"/>
      <c r="JB606" s="286"/>
      <c r="JC606" s="286"/>
      <c r="JD606" s="286"/>
      <c r="JE606" s="286"/>
      <c r="JF606" s="286"/>
      <c r="JG606" s="286"/>
      <c r="JH606" s="286"/>
      <c r="JI606" s="286"/>
      <c r="JJ606" s="286"/>
      <c r="JK606" s="286"/>
      <c r="JL606" s="286"/>
      <c r="JM606" s="286"/>
      <c r="JN606" s="286"/>
      <c r="JO606" s="286"/>
      <c r="JP606" s="286"/>
      <c r="JQ606" s="286"/>
      <c r="JR606" s="286"/>
      <c r="JS606" s="286"/>
      <c r="JT606" s="286"/>
      <c r="JU606" s="286"/>
      <c r="JV606" s="286"/>
      <c r="JW606" s="286"/>
      <c r="JX606" s="286"/>
      <c r="JY606" s="286"/>
      <c r="JZ606" s="286"/>
      <c r="KA606" s="286"/>
      <c r="KB606" s="286"/>
      <c r="KC606" s="286"/>
      <c r="KD606" s="286"/>
      <c r="KE606" s="286"/>
      <c r="KF606" s="286"/>
      <c r="KG606" s="286"/>
      <c r="KH606" s="286"/>
      <c r="KI606" s="286"/>
      <c r="KJ606" s="286"/>
      <c r="KK606" s="286"/>
      <c r="KL606" s="286"/>
      <c r="KM606" s="286"/>
      <c r="KN606" s="286"/>
      <c r="KO606" s="286"/>
      <c r="KP606" s="286"/>
      <c r="KQ606" s="286"/>
      <c r="KR606" s="286"/>
      <c r="KS606" s="286"/>
      <c r="KT606" s="286"/>
      <c r="KU606" s="286"/>
      <c r="KV606" s="286"/>
      <c r="KW606" s="286"/>
      <c r="KX606" s="286"/>
      <c r="KY606" s="286"/>
      <c r="KZ606" s="286"/>
      <c r="LA606" s="286"/>
      <c r="LB606" s="286"/>
      <c r="LC606" s="286"/>
      <c r="LD606" s="286"/>
      <c r="LE606" s="286"/>
      <c r="LF606" s="286"/>
      <c r="LG606" s="286"/>
      <c r="LH606" s="286"/>
      <c r="LI606" s="286"/>
      <c r="LJ606" s="286"/>
      <c r="LK606" s="286"/>
      <c r="LL606" s="286"/>
      <c r="LM606" s="286"/>
      <c r="LN606" s="286"/>
      <c r="LO606" s="286"/>
      <c r="LP606" s="286"/>
      <c r="LQ606" s="286"/>
      <c r="LR606" s="286"/>
      <c r="LS606" s="286"/>
      <c r="LT606" s="286"/>
      <c r="LU606" s="286"/>
      <c r="LV606" s="286"/>
      <c r="LW606" s="286"/>
      <c r="LX606" s="286"/>
      <c r="LY606" s="286"/>
      <c r="LZ606" s="286"/>
      <c r="MA606" s="286"/>
      <c r="MB606" s="286"/>
      <c r="MC606" s="286"/>
      <c r="MD606" s="286"/>
      <c r="ME606" s="286"/>
      <c r="MF606" s="286"/>
      <c r="MG606" s="286"/>
      <c r="MH606" s="286"/>
      <c r="MI606" s="286"/>
      <c r="MJ606" s="286"/>
      <c r="MK606" s="286"/>
      <c r="ML606" s="286"/>
      <c r="MM606" s="286"/>
      <c r="MN606" s="286"/>
      <c r="MO606" s="286"/>
      <c r="MP606" s="286"/>
      <c r="MQ606" s="286"/>
      <c r="MR606" s="286"/>
      <c r="MS606" s="286"/>
      <c r="MT606" s="286"/>
      <c r="MU606" s="286"/>
      <c r="MV606" s="286"/>
      <c r="MW606" s="286"/>
      <c r="MX606" s="286"/>
      <c r="MY606" s="286"/>
      <c r="MZ606" s="286"/>
      <c r="NA606" s="286"/>
      <c r="NB606" s="286"/>
      <c r="NC606" s="286"/>
      <c r="ND606" s="286"/>
      <c r="NE606" s="286"/>
      <c r="NF606" s="286"/>
      <c r="NG606" s="286"/>
      <c r="NH606" s="286"/>
      <c r="NI606" s="286"/>
      <c r="NJ606" s="286"/>
      <c r="NK606" s="286"/>
      <c r="NL606" s="286"/>
      <c r="NM606" s="286"/>
      <c r="NN606" s="286"/>
      <c r="NO606" s="286"/>
      <c r="NP606" s="286"/>
      <c r="NQ606" s="286"/>
      <c r="NR606" s="286"/>
      <c r="NS606" s="286"/>
      <c r="NT606" s="286"/>
      <c r="NU606" s="286"/>
      <c r="NV606" s="286"/>
      <c r="NW606" s="286"/>
      <c r="NX606" s="286"/>
      <c r="NY606" s="286"/>
      <c r="NZ606" s="286"/>
      <c r="OA606" s="286"/>
      <c r="OB606" s="286"/>
      <c r="OC606" s="286"/>
      <c r="OD606" s="286"/>
      <c r="OE606" s="286"/>
      <c r="OF606" s="286"/>
      <c r="OG606" s="286"/>
      <c r="OH606" s="286"/>
      <c r="OI606" s="286"/>
      <c r="OJ606" s="286"/>
      <c r="OK606" s="286"/>
      <c r="OL606" s="286"/>
      <c r="OM606" s="286"/>
      <c r="ON606" s="286"/>
      <c r="OO606" s="286"/>
      <c r="OP606" s="286"/>
      <c r="OQ606" s="286"/>
      <c r="OR606" s="286"/>
      <c r="OS606" s="286"/>
      <c r="OT606" s="286"/>
      <c r="OU606" s="286"/>
      <c r="OV606" s="286"/>
      <c r="OW606" s="286"/>
      <c r="OX606" s="286"/>
      <c r="OY606" s="286"/>
      <c r="OZ606" s="286"/>
      <c r="PA606" s="286"/>
      <c r="PB606" s="286"/>
      <c r="PC606" s="286"/>
      <c r="PD606" s="286"/>
      <c r="PE606" s="286"/>
      <c r="PF606" s="286"/>
      <c r="PG606" s="286"/>
      <c r="PH606" s="286"/>
      <c r="PI606" s="286"/>
      <c r="PJ606" s="286"/>
      <c r="PK606" s="286"/>
      <c r="PL606" s="286"/>
      <c r="PM606" s="286"/>
      <c r="PN606" s="286"/>
      <c r="PO606" s="286"/>
      <c r="PP606" s="286"/>
      <c r="PQ606" s="286"/>
      <c r="PR606" s="286"/>
      <c r="PS606" s="286"/>
      <c r="PT606" s="286"/>
      <c r="PU606" s="286"/>
      <c r="PV606" s="286"/>
      <c r="PW606" s="286"/>
      <c r="PX606" s="286"/>
      <c r="PY606" s="286"/>
      <c r="PZ606" s="286"/>
      <c r="QA606" s="286"/>
      <c r="QB606" s="286"/>
      <c r="QC606" s="286"/>
      <c r="QD606" s="286"/>
      <c r="QE606" s="286"/>
      <c r="QF606" s="286"/>
      <c r="QG606" s="286"/>
      <c r="QH606" s="286"/>
      <c r="QI606" s="286"/>
      <c r="QJ606" s="286"/>
      <c r="QK606" s="286"/>
      <c r="QL606" s="286"/>
      <c r="QM606" s="286"/>
      <c r="QN606" s="286"/>
      <c r="QO606" s="286"/>
      <c r="QP606" s="286"/>
      <c r="QQ606" s="286"/>
      <c r="QR606" s="286"/>
      <c r="QS606" s="286"/>
      <c r="QT606" s="286"/>
      <c r="QU606" s="286"/>
      <c r="QV606" s="286"/>
      <c r="QW606" s="286"/>
      <c r="QX606" s="286"/>
      <c r="QY606" s="286"/>
      <c r="QZ606" s="286"/>
      <c r="RA606" s="286"/>
      <c r="RB606" s="286"/>
      <c r="RC606" s="286"/>
      <c r="RD606" s="286"/>
      <c r="RE606" s="286"/>
      <c r="RF606" s="286"/>
      <c r="RG606" s="286"/>
      <c r="RH606" s="286"/>
      <c r="RI606" s="286"/>
      <c r="RJ606" s="286"/>
      <c r="RK606" s="286"/>
      <c r="RL606" s="286"/>
      <c r="RM606" s="286"/>
      <c r="RN606" s="286"/>
      <c r="RO606" s="286"/>
      <c r="RP606" s="286"/>
      <c r="RQ606" s="286"/>
      <c r="RR606" s="286"/>
      <c r="RS606" s="286"/>
      <c r="RT606" s="286"/>
      <c r="RU606" s="286"/>
      <c r="RV606" s="286"/>
      <c r="RW606" s="286"/>
      <c r="RX606" s="286"/>
      <c r="RY606" s="286"/>
      <c r="RZ606" s="286"/>
      <c r="SA606" s="286"/>
      <c r="SB606" s="286"/>
      <c r="SC606" s="286"/>
      <c r="SD606" s="286"/>
      <c r="SE606" s="286"/>
      <c r="SF606" s="286"/>
      <c r="SG606" s="286"/>
      <c r="SH606" s="286"/>
      <c r="SI606" s="286"/>
      <c r="SJ606" s="286"/>
      <c r="SK606" s="286"/>
      <c r="SL606" s="286"/>
      <c r="SM606" s="286"/>
      <c r="SN606" s="286"/>
      <c r="SO606" s="286"/>
      <c r="SP606" s="286"/>
      <c r="SQ606" s="286"/>
      <c r="SR606" s="286"/>
      <c r="SS606" s="286"/>
      <c r="ST606" s="286"/>
      <c r="SU606" s="286"/>
      <c r="SV606" s="286"/>
      <c r="SW606" s="286"/>
      <c r="SX606" s="286"/>
      <c r="SY606" s="286"/>
      <c r="SZ606" s="286"/>
      <c r="TA606" s="286"/>
      <c r="TB606" s="286"/>
      <c r="TC606" s="286"/>
      <c r="TD606" s="286"/>
      <c r="TE606" s="286"/>
      <c r="TF606" s="286"/>
      <c r="TG606" s="286"/>
      <c r="TH606" s="286"/>
      <c r="TI606" s="286"/>
      <c r="TJ606" s="286"/>
      <c r="TK606" s="286"/>
      <c r="TL606" s="286"/>
      <c r="TM606" s="286"/>
      <c r="TN606" s="286"/>
      <c r="TO606" s="286"/>
      <c r="TP606" s="286"/>
      <c r="TQ606" s="286"/>
      <c r="TR606" s="286"/>
      <c r="TS606" s="286"/>
      <c r="TT606" s="286"/>
      <c r="TU606" s="286"/>
      <c r="TV606" s="286"/>
      <c r="TW606" s="286"/>
      <c r="TX606" s="286"/>
      <c r="TY606" s="286"/>
      <c r="TZ606" s="286"/>
      <c r="UA606" s="286"/>
      <c r="UB606" s="286"/>
      <c r="UC606" s="286"/>
      <c r="UD606" s="286"/>
      <c r="UE606" s="286"/>
      <c r="UF606" s="286"/>
      <c r="UG606" s="286"/>
      <c r="UH606" s="286"/>
      <c r="UI606" s="286"/>
      <c r="UJ606" s="286"/>
      <c r="UK606" s="286"/>
      <c r="UL606" s="286"/>
      <c r="UM606" s="286"/>
      <c r="UN606" s="286"/>
      <c r="UO606" s="286"/>
      <c r="UP606" s="286"/>
      <c r="UQ606" s="286"/>
      <c r="UR606" s="286"/>
      <c r="US606" s="286"/>
      <c r="UT606" s="286"/>
      <c r="UU606" s="286"/>
      <c r="UV606" s="286"/>
      <c r="UW606" s="286"/>
      <c r="UX606" s="286"/>
      <c r="UY606" s="286"/>
      <c r="UZ606" s="286"/>
      <c r="VA606" s="286"/>
      <c r="VB606" s="286"/>
      <c r="VC606" s="286"/>
      <c r="VD606" s="286"/>
      <c r="VE606" s="286"/>
      <c r="VF606" s="286"/>
      <c r="VG606" s="286"/>
      <c r="VH606" s="286"/>
      <c r="VI606" s="286"/>
      <c r="VJ606" s="286"/>
      <c r="VK606" s="286"/>
      <c r="VL606" s="286"/>
      <c r="VM606" s="286"/>
      <c r="VN606" s="286"/>
      <c r="VO606" s="286"/>
      <c r="VP606" s="286"/>
      <c r="VQ606" s="286"/>
      <c r="VR606" s="286"/>
      <c r="VS606" s="286"/>
      <c r="VT606" s="286"/>
      <c r="VU606" s="286"/>
      <c r="VV606" s="286"/>
      <c r="VW606" s="286"/>
      <c r="VX606" s="286"/>
      <c r="VY606" s="286"/>
      <c r="VZ606" s="286"/>
      <c r="WA606" s="286"/>
      <c r="WB606" s="286"/>
      <c r="WC606" s="286"/>
    </row>
    <row r="607" spans="1:601" s="291" customFormat="1" ht="51.75" customHeight="1">
      <c r="A607" s="1073"/>
      <c r="B607" s="670" t="s">
        <v>1304</v>
      </c>
      <c r="C607" s="650" t="s">
        <v>1305</v>
      </c>
      <c r="D607" s="671" t="s">
        <v>1059</v>
      </c>
      <c r="E607" s="671"/>
      <c r="F607" s="647"/>
      <c r="G607" s="674"/>
      <c r="H607" s="674"/>
      <c r="I607" s="390" t="s">
        <v>501</v>
      </c>
      <c r="J607" s="381" t="s">
        <v>33</v>
      </c>
      <c r="K607" s="386" t="s">
        <v>1306</v>
      </c>
      <c r="L607" s="381" t="s">
        <v>35</v>
      </c>
      <c r="M607" s="284">
        <f>M609+M608</f>
        <v>576000</v>
      </c>
      <c r="N607" s="284">
        <f t="shared" ref="N607:Q607" si="79">N609+N608</f>
        <v>576000</v>
      </c>
      <c r="O607" s="284">
        <f>O609+O608</f>
        <v>1811800</v>
      </c>
      <c r="P607" s="284">
        <f t="shared" si="79"/>
        <v>432100</v>
      </c>
      <c r="Q607" s="284">
        <f t="shared" si="79"/>
        <v>432100</v>
      </c>
      <c r="R607" s="284">
        <f>R609+R608</f>
        <v>432100</v>
      </c>
      <c r="S607" s="543"/>
      <c r="T607" s="285"/>
      <c r="U607" s="285"/>
      <c r="V607" s="285"/>
      <c r="W607" s="285"/>
      <c r="X607" s="285"/>
      <c r="Y607" s="285"/>
      <c r="Z607" s="285"/>
      <c r="AA607" s="285"/>
      <c r="AB607" s="285"/>
      <c r="AC607" s="285"/>
      <c r="AD607" s="285"/>
      <c r="AE607" s="285"/>
      <c r="AF607" s="285"/>
      <c r="AG607" s="285"/>
      <c r="AH607" s="285"/>
      <c r="AI607" s="285"/>
      <c r="AJ607" s="285"/>
      <c r="AK607" s="285"/>
      <c r="AL607" s="285"/>
      <c r="AM607" s="285"/>
      <c r="AN607" s="285"/>
      <c r="AO607" s="285"/>
      <c r="AP607" s="285"/>
      <c r="AQ607" s="285"/>
      <c r="AR607" s="285"/>
      <c r="AS607" s="285"/>
      <c r="AT607" s="285"/>
      <c r="AU607" s="285"/>
      <c r="AV607" s="285"/>
      <c r="AW607" s="285"/>
      <c r="AX607" s="285"/>
      <c r="AY607" s="285"/>
      <c r="AZ607" s="285"/>
      <c r="BA607" s="286"/>
      <c r="BB607" s="286"/>
      <c r="BC607" s="286"/>
      <c r="BD607" s="286"/>
      <c r="BE607" s="286"/>
      <c r="BF607" s="286"/>
      <c r="BG607" s="286"/>
      <c r="BH607" s="286"/>
      <c r="BI607" s="286"/>
      <c r="BJ607" s="286"/>
      <c r="BK607" s="286"/>
      <c r="BL607" s="286"/>
      <c r="BM607" s="286"/>
      <c r="BN607" s="286"/>
      <c r="BO607" s="286"/>
      <c r="BP607" s="286"/>
      <c r="BQ607" s="286"/>
      <c r="BR607" s="286"/>
      <c r="BS607" s="286"/>
      <c r="BT607" s="286"/>
      <c r="BU607" s="286"/>
      <c r="BV607" s="286"/>
      <c r="BW607" s="286"/>
      <c r="BX607" s="286"/>
      <c r="BY607" s="286"/>
      <c r="BZ607" s="286"/>
      <c r="CA607" s="286"/>
      <c r="CB607" s="286"/>
      <c r="CC607" s="286"/>
      <c r="CD607" s="286"/>
      <c r="CE607" s="286"/>
      <c r="CF607" s="286"/>
      <c r="CG607" s="286"/>
      <c r="CH607" s="286"/>
      <c r="CI607" s="286"/>
      <c r="CJ607" s="286"/>
      <c r="CK607" s="286"/>
      <c r="CL607" s="286"/>
      <c r="CM607" s="286"/>
      <c r="CN607" s="286"/>
      <c r="CO607" s="286"/>
      <c r="CP607" s="286"/>
      <c r="CQ607" s="286"/>
      <c r="CR607" s="286"/>
      <c r="CS607" s="286"/>
      <c r="CT607" s="286"/>
      <c r="CU607" s="286"/>
      <c r="CV607" s="286"/>
      <c r="CW607" s="286"/>
      <c r="CX607" s="286"/>
      <c r="CY607" s="286"/>
      <c r="CZ607" s="286"/>
      <c r="DA607" s="286"/>
      <c r="DB607" s="286"/>
      <c r="DC607" s="286"/>
      <c r="DD607" s="286"/>
      <c r="DE607" s="286"/>
      <c r="DF607" s="286"/>
      <c r="DG607" s="286"/>
      <c r="DH607" s="286"/>
      <c r="DI607" s="286"/>
      <c r="DJ607" s="286"/>
      <c r="DK607" s="286"/>
      <c r="DL607" s="286"/>
      <c r="DM607" s="286"/>
      <c r="DN607" s="286"/>
      <c r="DO607" s="286"/>
      <c r="DP607" s="286"/>
      <c r="DQ607" s="286"/>
      <c r="DR607" s="286"/>
      <c r="DS607" s="286"/>
      <c r="DT607" s="286"/>
      <c r="DU607" s="286"/>
      <c r="DV607" s="286"/>
      <c r="DW607" s="286"/>
      <c r="DX607" s="286"/>
      <c r="DY607" s="286"/>
      <c r="DZ607" s="286"/>
      <c r="EA607" s="286"/>
      <c r="EB607" s="286"/>
      <c r="EC607" s="286"/>
      <c r="ED607" s="286"/>
      <c r="EE607" s="286"/>
      <c r="EF607" s="286"/>
      <c r="EG607" s="286"/>
      <c r="EH607" s="286"/>
      <c r="EI607" s="286"/>
      <c r="EJ607" s="286"/>
      <c r="EK607" s="286"/>
      <c r="EL607" s="286"/>
      <c r="EM607" s="286"/>
      <c r="EN607" s="286"/>
      <c r="EO607" s="286"/>
      <c r="EP607" s="286"/>
      <c r="EQ607" s="286"/>
      <c r="ER607" s="286"/>
      <c r="ES607" s="286"/>
      <c r="ET607" s="286"/>
      <c r="EU607" s="286"/>
      <c r="EV607" s="286"/>
      <c r="EW607" s="286"/>
      <c r="EX607" s="286"/>
      <c r="EY607" s="286"/>
      <c r="EZ607" s="286"/>
      <c r="FA607" s="286"/>
      <c r="FB607" s="286"/>
      <c r="FC607" s="286"/>
      <c r="FD607" s="286"/>
      <c r="FE607" s="286"/>
      <c r="FF607" s="286"/>
      <c r="FG607" s="286"/>
      <c r="FH607" s="286"/>
      <c r="FI607" s="286"/>
      <c r="FJ607" s="286"/>
      <c r="FK607" s="286"/>
      <c r="FL607" s="286"/>
      <c r="FM607" s="286"/>
      <c r="FN607" s="286"/>
      <c r="FO607" s="286"/>
      <c r="FP607" s="286"/>
      <c r="FQ607" s="286"/>
      <c r="FR607" s="286"/>
      <c r="FS607" s="286"/>
      <c r="FT607" s="286"/>
      <c r="FU607" s="286"/>
      <c r="FV607" s="286"/>
      <c r="FW607" s="286"/>
      <c r="FX607" s="286"/>
      <c r="FY607" s="286"/>
      <c r="FZ607" s="286"/>
      <c r="GA607" s="286"/>
      <c r="GB607" s="286"/>
      <c r="GC607" s="286"/>
      <c r="GD607" s="286"/>
      <c r="GE607" s="286"/>
      <c r="GF607" s="286"/>
      <c r="GG607" s="286"/>
      <c r="GH607" s="286"/>
      <c r="GI607" s="286"/>
      <c r="GJ607" s="286"/>
      <c r="GK607" s="286"/>
      <c r="GL607" s="286"/>
      <c r="GM607" s="286"/>
      <c r="GN607" s="286"/>
      <c r="GO607" s="286"/>
      <c r="GP607" s="286"/>
      <c r="GQ607" s="286"/>
      <c r="GR607" s="286"/>
      <c r="GS607" s="286"/>
      <c r="GT607" s="286"/>
      <c r="GU607" s="286"/>
      <c r="GV607" s="286"/>
      <c r="GW607" s="286"/>
      <c r="GX607" s="286"/>
      <c r="GY607" s="286"/>
      <c r="GZ607" s="286"/>
      <c r="HA607" s="286"/>
      <c r="HB607" s="286"/>
      <c r="HC607" s="286"/>
      <c r="HD607" s="286"/>
      <c r="HE607" s="286"/>
      <c r="HF607" s="286"/>
      <c r="HG607" s="286"/>
      <c r="HH607" s="286"/>
      <c r="HI607" s="286"/>
      <c r="HJ607" s="286"/>
      <c r="HK607" s="286"/>
      <c r="HL607" s="286"/>
      <c r="HM607" s="286"/>
      <c r="HN607" s="286"/>
      <c r="HO607" s="286"/>
      <c r="HP607" s="286"/>
      <c r="HQ607" s="286"/>
      <c r="HR607" s="286"/>
      <c r="HS607" s="286"/>
      <c r="HT607" s="286"/>
      <c r="HU607" s="286"/>
      <c r="HV607" s="286"/>
      <c r="HW607" s="286"/>
      <c r="HX607" s="286"/>
      <c r="HY607" s="286"/>
      <c r="HZ607" s="286"/>
      <c r="IA607" s="286"/>
      <c r="IB607" s="286"/>
      <c r="IC607" s="286"/>
      <c r="ID607" s="286"/>
      <c r="IE607" s="286"/>
      <c r="IF607" s="286"/>
      <c r="IG607" s="286"/>
      <c r="IH607" s="286"/>
      <c r="II607" s="286"/>
      <c r="IJ607" s="286"/>
      <c r="IK607" s="286"/>
      <c r="IL607" s="286"/>
      <c r="IM607" s="286"/>
      <c r="IN607" s="286"/>
      <c r="IO607" s="286"/>
      <c r="IP607" s="286"/>
      <c r="IQ607" s="286"/>
      <c r="IR607" s="286"/>
      <c r="IS607" s="286"/>
      <c r="IT607" s="286"/>
      <c r="IU607" s="286"/>
      <c r="IV607" s="286"/>
      <c r="IW607" s="286"/>
      <c r="IX607" s="286"/>
      <c r="IY607" s="286"/>
      <c r="IZ607" s="286"/>
      <c r="JA607" s="286"/>
      <c r="JB607" s="286"/>
      <c r="JC607" s="286"/>
      <c r="JD607" s="286"/>
      <c r="JE607" s="286"/>
      <c r="JF607" s="286"/>
      <c r="JG607" s="286"/>
      <c r="JH607" s="286"/>
      <c r="JI607" s="286"/>
      <c r="JJ607" s="286"/>
      <c r="JK607" s="286"/>
      <c r="JL607" s="286"/>
      <c r="JM607" s="286"/>
      <c r="JN607" s="286"/>
      <c r="JO607" s="286"/>
      <c r="JP607" s="286"/>
      <c r="JQ607" s="286"/>
      <c r="JR607" s="286"/>
      <c r="JS607" s="286"/>
      <c r="JT607" s="286"/>
      <c r="JU607" s="286"/>
      <c r="JV607" s="286"/>
      <c r="JW607" s="286"/>
      <c r="JX607" s="286"/>
      <c r="JY607" s="286"/>
      <c r="JZ607" s="286"/>
      <c r="KA607" s="286"/>
      <c r="KB607" s="286"/>
      <c r="KC607" s="286"/>
      <c r="KD607" s="286"/>
      <c r="KE607" s="286"/>
      <c r="KF607" s="286"/>
      <c r="KG607" s="286"/>
      <c r="KH607" s="286"/>
      <c r="KI607" s="286"/>
      <c r="KJ607" s="286"/>
      <c r="KK607" s="286"/>
      <c r="KL607" s="286"/>
      <c r="KM607" s="286"/>
      <c r="KN607" s="286"/>
      <c r="KO607" s="286"/>
      <c r="KP607" s="286"/>
      <c r="KQ607" s="286"/>
      <c r="KR607" s="286"/>
      <c r="KS607" s="286"/>
      <c r="KT607" s="286"/>
      <c r="KU607" s="286"/>
      <c r="KV607" s="286"/>
      <c r="KW607" s="286"/>
      <c r="KX607" s="286"/>
      <c r="KY607" s="286"/>
      <c r="KZ607" s="286"/>
      <c r="LA607" s="286"/>
      <c r="LB607" s="286"/>
      <c r="LC607" s="286"/>
      <c r="LD607" s="286"/>
      <c r="LE607" s="286"/>
      <c r="LF607" s="286"/>
      <c r="LG607" s="286"/>
      <c r="LH607" s="286"/>
      <c r="LI607" s="286"/>
      <c r="LJ607" s="286"/>
      <c r="LK607" s="286"/>
      <c r="LL607" s="286"/>
      <c r="LM607" s="286"/>
      <c r="LN607" s="286"/>
      <c r="LO607" s="286"/>
      <c r="LP607" s="286"/>
      <c r="LQ607" s="286"/>
      <c r="LR607" s="286"/>
      <c r="LS607" s="286"/>
      <c r="LT607" s="286"/>
      <c r="LU607" s="286"/>
      <c r="LV607" s="286"/>
      <c r="LW607" s="286"/>
      <c r="LX607" s="286"/>
      <c r="LY607" s="286"/>
      <c r="LZ607" s="286"/>
      <c r="MA607" s="286"/>
      <c r="MB607" s="286"/>
      <c r="MC607" s="286"/>
      <c r="MD607" s="286"/>
      <c r="ME607" s="286"/>
      <c r="MF607" s="286"/>
      <c r="MG607" s="286"/>
      <c r="MH607" s="286"/>
      <c r="MI607" s="286"/>
      <c r="MJ607" s="286"/>
      <c r="MK607" s="286"/>
      <c r="ML607" s="286"/>
      <c r="MM607" s="286"/>
      <c r="MN607" s="286"/>
      <c r="MO607" s="286"/>
      <c r="MP607" s="286"/>
      <c r="MQ607" s="286"/>
      <c r="MR607" s="286"/>
      <c r="MS607" s="286"/>
      <c r="MT607" s="286"/>
      <c r="MU607" s="286"/>
      <c r="MV607" s="286"/>
      <c r="MW607" s="286"/>
      <c r="MX607" s="286"/>
      <c r="MY607" s="286"/>
      <c r="MZ607" s="286"/>
      <c r="NA607" s="286"/>
      <c r="NB607" s="286"/>
      <c r="NC607" s="286"/>
      <c r="ND607" s="286"/>
      <c r="NE607" s="286"/>
      <c r="NF607" s="286"/>
      <c r="NG607" s="286"/>
      <c r="NH607" s="286"/>
      <c r="NI607" s="286"/>
      <c r="NJ607" s="286"/>
      <c r="NK607" s="286"/>
      <c r="NL607" s="286"/>
      <c r="NM607" s="286"/>
      <c r="NN607" s="286"/>
      <c r="NO607" s="286"/>
      <c r="NP607" s="286"/>
      <c r="NQ607" s="286"/>
      <c r="NR607" s="286"/>
      <c r="NS607" s="286"/>
      <c r="NT607" s="286"/>
      <c r="NU607" s="286"/>
      <c r="NV607" s="286"/>
      <c r="NW607" s="286"/>
      <c r="NX607" s="286"/>
      <c r="NY607" s="286"/>
      <c r="NZ607" s="286"/>
      <c r="OA607" s="286"/>
      <c r="OB607" s="286"/>
      <c r="OC607" s="286"/>
      <c r="OD607" s="286"/>
      <c r="OE607" s="286"/>
      <c r="OF607" s="286"/>
      <c r="OG607" s="286"/>
      <c r="OH607" s="286"/>
      <c r="OI607" s="286"/>
      <c r="OJ607" s="286"/>
      <c r="OK607" s="286"/>
      <c r="OL607" s="286"/>
      <c r="OM607" s="286"/>
      <c r="ON607" s="286"/>
      <c r="OO607" s="286"/>
      <c r="OP607" s="286"/>
      <c r="OQ607" s="286"/>
      <c r="OR607" s="286"/>
      <c r="OS607" s="286"/>
      <c r="OT607" s="286"/>
      <c r="OU607" s="286"/>
      <c r="OV607" s="286"/>
      <c r="OW607" s="286"/>
      <c r="OX607" s="286"/>
      <c r="OY607" s="286"/>
      <c r="OZ607" s="286"/>
      <c r="PA607" s="286"/>
      <c r="PB607" s="286"/>
      <c r="PC607" s="286"/>
      <c r="PD607" s="286"/>
      <c r="PE607" s="286"/>
      <c r="PF607" s="286"/>
      <c r="PG607" s="286"/>
      <c r="PH607" s="286"/>
      <c r="PI607" s="286"/>
      <c r="PJ607" s="286"/>
      <c r="PK607" s="286"/>
      <c r="PL607" s="286"/>
      <c r="PM607" s="286"/>
      <c r="PN607" s="286"/>
      <c r="PO607" s="286"/>
      <c r="PP607" s="286"/>
      <c r="PQ607" s="286"/>
      <c r="PR607" s="286"/>
      <c r="PS607" s="286"/>
      <c r="PT607" s="286"/>
      <c r="PU607" s="286"/>
      <c r="PV607" s="286"/>
      <c r="PW607" s="286"/>
      <c r="PX607" s="286"/>
      <c r="PY607" s="286"/>
      <c r="PZ607" s="286"/>
      <c r="QA607" s="286"/>
      <c r="QB607" s="286"/>
      <c r="QC607" s="286"/>
      <c r="QD607" s="286"/>
      <c r="QE607" s="286"/>
      <c r="QF607" s="286"/>
      <c r="QG607" s="286"/>
      <c r="QH607" s="286"/>
      <c r="QI607" s="286"/>
      <c r="QJ607" s="286"/>
      <c r="QK607" s="286"/>
      <c r="QL607" s="286"/>
      <c r="QM607" s="286"/>
      <c r="QN607" s="286"/>
      <c r="QO607" s="286"/>
      <c r="QP607" s="286"/>
      <c r="QQ607" s="286"/>
      <c r="QR607" s="286"/>
      <c r="QS607" s="286"/>
      <c r="QT607" s="286"/>
      <c r="QU607" s="286"/>
      <c r="QV607" s="286"/>
      <c r="QW607" s="286"/>
      <c r="QX607" s="286"/>
      <c r="QY607" s="286"/>
      <c r="QZ607" s="286"/>
      <c r="RA607" s="286"/>
      <c r="RB607" s="286"/>
      <c r="RC607" s="286"/>
      <c r="RD607" s="286"/>
      <c r="RE607" s="286"/>
      <c r="RF607" s="286"/>
      <c r="RG607" s="286"/>
      <c r="RH607" s="286"/>
      <c r="RI607" s="286"/>
      <c r="RJ607" s="286"/>
      <c r="RK607" s="286"/>
      <c r="RL607" s="286"/>
      <c r="RM607" s="286"/>
      <c r="RN607" s="286"/>
      <c r="RO607" s="286"/>
      <c r="RP607" s="286"/>
      <c r="RQ607" s="286"/>
      <c r="RR607" s="286"/>
      <c r="RS607" s="286"/>
      <c r="RT607" s="286"/>
      <c r="RU607" s="286"/>
      <c r="RV607" s="286"/>
      <c r="RW607" s="286"/>
      <c r="RX607" s="286"/>
      <c r="RY607" s="286"/>
      <c r="RZ607" s="286"/>
      <c r="SA607" s="286"/>
      <c r="SB607" s="286"/>
      <c r="SC607" s="286"/>
      <c r="SD607" s="286"/>
      <c r="SE607" s="286"/>
      <c r="SF607" s="286"/>
      <c r="SG607" s="286"/>
      <c r="SH607" s="286"/>
      <c r="SI607" s="286"/>
      <c r="SJ607" s="286"/>
      <c r="SK607" s="286"/>
      <c r="SL607" s="286"/>
      <c r="SM607" s="286"/>
      <c r="SN607" s="286"/>
      <c r="SO607" s="286"/>
      <c r="SP607" s="286"/>
      <c r="SQ607" s="286"/>
      <c r="SR607" s="286"/>
      <c r="SS607" s="286"/>
      <c r="ST607" s="286"/>
      <c r="SU607" s="286"/>
      <c r="SV607" s="286"/>
      <c r="SW607" s="286"/>
      <c r="SX607" s="286"/>
      <c r="SY607" s="286"/>
      <c r="SZ607" s="286"/>
      <c r="TA607" s="286"/>
      <c r="TB607" s="286"/>
      <c r="TC607" s="286"/>
      <c r="TD607" s="286"/>
      <c r="TE607" s="286"/>
      <c r="TF607" s="286"/>
      <c r="TG607" s="286"/>
      <c r="TH607" s="286"/>
      <c r="TI607" s="286"/>
      <c r="TJ607" s="286"/>
      <c r="TK607" s="286"/>
      <c r="TL607" s="286"/>
      <c r="TM607" s="286"/>
      <c r="TN607" s="286"/>
      <c r="TO607" s="286"/>
      <c r="TP607" s="286"/>
      <c r="TQ607" s="286"/>
      <c r="TR607" s="286"/>
      <c r="TS607" s="286"/>
      <c r="TT607" s="286"/>
      <c r="TU607" s="286"/>
      <c r="TV607" s="286"/>
      <c r="TW607" s="286"/>
      <c r="TX607" s="286"/>
      <c r="TY607" s="286"/>
      <c r="TZ607" s="286"/>
      <c r="UA607" s="286"/>
      <c r="UB607" s="286"/>
      <c r="UC607" s="286"/>
      <c r="UD607" s="286"/>
      <c r="UE607" s="286"/>
      <c r="UF607" s="286"/>
      <c r="UG607" s="286"/>
      <c r="UH607" s="286"/>
      <c r="UI607" s="286"/>
      <c r="UJ607" s="286"/>
      <c r="UK607" s="286"/>
      <c r="UL607" s="286"/>
      <c r="UM607" s="286"/>
      <c r="UN607" s="286"/>
      <c r="UO607" s="286"/>
      <c r="UP607" s="286"/>
      <c r="UQ607" s="286"/>
      <c r="UR607" s="286"/>
      <c r="US607" s="286"/>
      <c r="UT607" s="286"/>
      <c r="UU607" s="286"/>
      <c r="UV607" s="286"/>
      <c r="UW607" s="286"/>
      <c r="UX607" s="286"/>
      <c r="UY607" s="286"/>
      <c r="UZ607" s="286"/>
      <c r="VA607" s="286"/>
      <c r="VB607" s="286"/>
      <c r="VC607" s="286"/>
      <c r="VD607" s="286"/>
      <c r="VE607" s="286"/>
      <c r="VF607" s="286"/>
      <c r="VG607" s="286"/>
      <c r="VH607" s="286"/>
      <c r="VI607" s="286"/>
      <c r="VJ607" s="286"/>
      <c r="VK607" s="286"/>
      <c r="VL607" s="286"/>
      <c r="VM607" s="286"/>
      <c r="VN607" s="286"/>
      <c r="VO607" s="286"/>
      <c r="VP607" s="286"/>
      <c r="VQ607" s="286"/>
      <c r="VR607" s="286"/>
      <c r="VS607" s="286"/>
      <c r="VT607" s="286"/>
      <c r="VU607" s="286"/>
      <c r="VV607" s="286"/>
      <c r="VW607" s="286"/>
      <c r="VX607" s="286"/>
      <c r="VY607" s="286"/>
      <c r="VZ607" s="286"/>
      <c r="WA607" s="286"/>
      <c r="WB607" s="286"/>
      <c r="WC607" s="286"/>
    </row>
    <row r="608" spans="1:601" s="291" customFormat="1" ht="49.5" customHeight="1">
      <c r="A608" s="1073"/>
      <c r="B608" s="680"/>
      <c r="C608" s="669"/>
      <c r="D608" s="671"/>
      <c r="E608" s="671"/>
      <c r="F608" s="647"/>
      <c r="G608" s="674"/>
      <c r="H608" s="674"/>
      <c r="I608" s="315" t="s">
        <v>501</v>
      </c>
      <c r="J608" s="315" t="s">
        <v>33</v>
      </c>
      <c r="K608" s="315" t="s">
        <v>1306</v>
      </c>
      <c r="L608" s="315" t="s">
        <v>649</v>
      </c>
      <c r="M608" s="288">
        <v>390079.2</v>
      </c>
      <c r="N608" s="288">
        <v>390079.2</v>
      </c>
      <c r="O608" s="288"/>
      <c r="P608" s="292"/>
      <c r="Q608" s="288"/>
      <c r="R608" s="288"/>
      <c r="S608" s="528"/>
      <c r="T608" s="285"/>
      <c r="U608" s="285"/>
      <c r="V608" s="285"/>
      <c r="W608" s="285"/>
      <c r="X608" s="285"/>
      <c r="Y608" s="285"/>
      <c r="Z608" s="285"/>
      <c r="AA608" s="285"/>
      <c r="AB608" s="285"/>
      <c r="AC608" s="285"/>
      <c r="AD608" s="285"/>
      <c r="AE608" s="285"/>
      <c r="AF608" s="285"/>
      <c r="AG608" s="285"/>
      <c r="AH608" s="285"/>
      <c r="AI608" s="285"/>
      <c r="AJ608" s="285"/>
      <c r="AK608" s="285"/>
      <c r="AL608" s="285"/>
      <c r="AM608" s="285"/>
      <c r="AN608" s="285"/>
      <c r="AO608" s="285"/>
      <c r="AP608" s="285"/>
      <c r="AQ608" s="285"/>
      <c r="AR608" s="285"/>
      <c r="AS608" s="285"/>
      <c r="AT608" s="285"/>
      <c r="AU608" s="285"/>
      <c r="AV608" s="285"/>
      <c r="AW608" s="285"/>
      <c r="AX608" s="285"/>
      <c r="AY608" s="285"/>
      <c r="AZ608" s="285"/>
      <c r="BA608" s="286"/>
      <c r="BB608" s="286"/>
      <c r="BC608" s="286"/>
      <c r="BD608" s="286"/>
      <c r="BE608" s="286"/>
      <c r="BF608" s="286"/>
      <c r="BG608" s="286"/>
      <c r="BH608" s="286"/>
      <c r="BI608" s="286"/>
      <c r="BJ608" s="286"/>
      <c r="BK608" s="286"/>
      <c r="BL608" s="286"/>
      <c r="BM608" s="286"/>
      <c r="BN608" s="286"/>
      <c r="BO608" s="286"/>
      <c r="BP608" s="286"/>
      <c r="BQ608" s="286"/>
      <c r="BR608" s="286"/>
      <c r="BS608" s="286"/>
      <c r="BT608" s="286"/>
      <c r="BU608" s="286"/>
      <c r="BV608" s="286"/>
      <c r="BW608" s="286"/>
      <c r="BX608" s="286"/>
      <c r="BY608" s="286"/>
      <c r="BZ608" s="286"/>
      <c r="CA608" s="286"/>
      <c r="CB608" s="286"/>
      <c r="CC608" s="286"/>
      <c r="CD608" s="286"/>
      <c r="CE608" s="286"/>
      <c r="CF608" s="286"/>
      <c r="CG608" s="286"/>
      <c r="CH608" s="286"/>
      <c r="CI608" s="286"/>
      <c r="CJ608" s="286"/>
      <c r="CK608" s="286"/>
      <c r="CL608" s="286"/>
      <c r="CM608" s="286"/>
      <c r="CN608" s="286"/>
      <c r="CO608" s="286"/>
      <c r="CP608" s="286"/>
      <c r="CQ608" s="286"/>
      <c r="CR608" s="286"/>
      <c r="CS608" s="286"/>
      <c r="CT608" s="286"/>
      <c r="CU608" s="286"/>
      <c r="CV608" s="286"/>
      <c r="CW608" s="286"/>
      <c r="CX608" s="286"/>
      <c r="CY608" s="286"/>
      <c r="CZ608" s="286"/>
      <c r="DA608" s="286"/>
      <c r="DB608" s="286"/>
      <c r="DC608" s="286"/>
      <c r="DD608" s="286"/>
      <c r="DE608" s="286"/>
      <c r="DF608" s="286"/>
      <c r="DG608" s="286"/>
      <c r="DH608" s="286"/>
      <c r="DI608" s="286"/>
      <c r="DJ608" s="286"/>
      <c r="DK608" s="286"/>
      <c r="DL608" s="286"/>
      <c r="DM608" s="286"/>
      <c r="DN608" s="286"/>
      <c r="DO608" s="286"/>
      <c r="DP608" s="286"/>
      <c r="DQ608" s="286"/>
      <c r="DR608" s="286"/>
      <c r="DS608" s="286"/>
      <c r="DT608" s="286"/>
      <c r="DU608" s="286"/>
      <c r="DV608" s="286"/>
      <c r="DW608" s="286"/>
      <c r="DX608" s="286"/>
      <c r="DY608" s="286"/>
      <c r="DZ608" s="286"/>
      <c r="EA608" s="286"/>
      <c r="EB608" s="286"/>
      <c r="EC608" s="286"/>
      <c r="ED608" s="286"/>
      <c r="EE608" s="286"/>
      <c r="EF608" s="286"/>
      <c r="EG608" s="286"/>
      <c r="EH608" s="286"/>
      <c r="EI608" s="286"/>
      <c r="EJ608" s="286"/>
      <c r="EK608" s="286"/>
      <c r="EL608" s="286"/>
      <c r="EM608" s="286"/>
      <c r="EN608" s="286"/>
      <c r="EO608" s="286"/>
      <c r="EP608" s="286"/>
      <c r="EQ608" s="286"/>
      <c r="ER608" s="286"/>
      <c r="ES608" s="286"/>
      <c r="ET608" s="286"/>
      <c r="EU608" s="286"/>
      <c r="EV608" s="286"/>
      <c r="EW608" s="286"/>
      <c r="EX608" s="286"/>
      <c r="EY608" s="286"/>
      <c r="EZ608" s="286"/>
      <c r="FA608" s="286"/>
      <c r="FB608" s="286"/>
      <c r="FC608" s="286"/>
      <c r="FD608" s="286"/>
      <c r="FE608" s="286"/>
      <c r="FF608" s="286"/>
      <c r="FG608" s="286"/>
      <c r="FH608" s="286"/>
      <c r="FI608" s="286"/>
      <c r="FJ608" s="286"/>
      <c r="FK608" s="286"/>
      <c r="FL608" s="286"/>
      <c r="FM608" s="286"/>
      <c r="FN608" s="286"/>
      <c r="FO608" s="286"/>
      <c r="FP608" s="286"/>
      <c r="FQ608" s="286"/>
      <c r="FR608" s="286"/>
      <c r="FS608" s="286"/>
      <c r="FT608" s="286"/>
      <c r="FU608" s="286"/>
      <c r="FV608" s="286"/>
      <c r="FW608" s="286"/>
      <c r="FX608" s="286"/>
      <c r="FY608" s="286"/>
      <c r="FZ608" s="286"/>
      <c r="GA608" s="286"/>
      <c r="GB608" s="286"/>
      <c r="GC608" s="286"/>
      <c r="GD608" s="286"/>
      <c r="GE608" s="286"/>
      <c r="GF608" s="286"/>
      <c r="GG608" s="286"/>
      <c r="GH608" s="286"/>
      <c r="GI608" s="286"/>
      <c r="GJ608" s="286"/>
      <c r="GK608" s="286"/>
      <c r="GL608" s="286"/>
      <c r="GM608" s="286"/>
      <c r="GN608" s="286"/>
      <c r="GO608" s="286"/>
      <c r="GP608" s="286"/>
      <c r="GQ608" s="286"/>
      <c r="GR608" s="286"/>
      <c r="GS608" s="286"/>
      <c r="GT608" s="286"/>
      <c r="GU608" s="286"/>
      <c r="GV608" s="286"/>
      <c r="GW608" s="286"/>
      <c r="GX608" s="286"/>
      <c r="GY608" s="286"/>
      <c r="GZ608" s="286"/>
      <c r="HA608" s="286"/>
      <c r="HB608" s="286"/>
      <c r="HC608" s="286"/>
      <c r="HD608" s="286"/>
      <c r="HE608" s="286"/>
      <c r="HF608" s="286"/>
      <c r="HG608" s="286"/>
      <c r="HH608" s="286"/>
      <c r="HI608" s="286"/>
      <c r="HJ608" s="286"/>
      <c r="HK608" s="286"/>
      <c r="HL608" s="286"/>
      <c r="HM608" s="286"/>
      <c r="HN608" s="286"/>
      <c r="HO608" s="286"/>
      <c r="HP608" s="286"/>
      <c r="HQ608" s="286"/>
      <c r="HR608" s="286"/>
      <c r="HS608" s="286"/>
      <c r="HT608" s="286"/>
      <c r="HU608" s="286"/>
      <c r="HV608" s="286"/>
      <c r="HW608" s="286"/>
      <c r="HX608" s="286"/>
      <c r="HY608" s="286"/>
      <c r="HZ608" s="286"/>
      <c r="IA608" s="286"/>
      <c r="IB608" s="286"/>
      <c r="IC608" s="286"/>
      <c r="ID608" s="286"/>
      <c r="IE608" s="286"/>
      <c r="IF608" s="286"/>
      <c r="IG608" s="286"/>
      <c r="IH608" s="286"/>
      <c r="II608" s="286"/>
      <c r="IJ608" s="286"/>
      <c r="IK608" s="286"/>
      <c r="IL608" s="286"/>
      <c r="IM608" s="286"/>
      <c r="IN608" s="286"/>
      <c r="IO608" s="286"/>
      <c r="IP608" s="286"/>
      <c r="IQ608" s="286"/>
      <c r="IR608" s="286"/>
      <c r="IS608" s="286"/>
      <c r="IT608" s="286"/>
      <c r="IU608" s="286"/>
      <c r="IV608" s="286"/>
      <c r="IW608" s="286"/>
      <c r="IX608" s="286"/>
      <c r="IY608" s="286"/>
      <c r="IZ608" s="286"/>
      <c r="JA608" s="286"/>
      <c r="JB608" s="286"/>
      <c r="JC608" s="286"/>
      <c r="JD608" s="286"/>
      <c r="JE608" s="286"/>
      <c r="JF608" s="286"/>
      <c r="JG608" s="286"/>
      <c r="JH608" s="286"/>
      <c r="JI608" s="286"/>
      <c r="JJ608" s="286"/>
      <c r="JK608" s="286"/>
      <c r="JL608" s="286"/>
      <c r="JM608" s="286"/>
      <c r="JN608" s="286"/>
      <c r="JO608" s="286"/>
      <c r="JP608" s="286"/>
      <c r="JQ608" s="286"/>
      <c r="JR608" s="286"/>
      <c r="JS608" s="286"/>
      <c r="JT608" s="286"/>
      <c r="JU608" s="286"/>
      <c r="JV608" s="286"/>
      <c r="JW608" s="286"/>
      <c r="JX608" s="286"/>
      <c r="JY608" s="286"/>
      <c r="JZ608" s="286"/>
      <c r="KA608" s="286"/>
      <c r="KB608" s="286"/>
      <c r="KC608" s="286"/>
      <c r="KD608" s="286"/>
      <c r="KE608" s="286"/>
      <c r="KF608" s="286"/>
      <c r="KG608" s="286"/>
      <c r="KH608" s="286"/>
      <c r="KI608" s="286"/>
      <c r="KJ608" s="286"/>
      <c r="KK608" s="286"/>
      <c r="KL608" s="286"/>
      <c r="KM608" s="286"/>
      <c r="KN608" s="286"/>
      <c r="KO608" s="286"/>
      <c r="KP608" s="286"/>
      <c r="KQ608" s="286"/>
      <c r="KR608" s="286"/>
      <c r="KS608" s="286"/>
      <c r="KT608" s="286"/>
      <c r="KU608" s="286"/>
      <c r="KV608" s="286"/>
      <c r="KW608" s="286"/>
      <c r="KX608" s="286"/>
      <c r="KY608" s="286"/>
      <c r="KZ608" s="286"/>
      <c r="LA608" s="286"/>
      <c r="LB608" s="286"/>
      <c r="LC608" s="286"/>
      <c r="LD608" s="286"/>
      <c r="LE608" s="286"/>
      <c r="LF608" s="286"/>
      <c r="LG608" s="286"/>
      <c r="LH608" s="286"/>
      <c r="LI608" s="286"/>
      <c r="LJ608" s="286"/>
      <c r="LK608" s="286"/>
      <c r="LL608" s="286"/>
      <c r="LM608" s="286"/>
      <c r="LN608" s="286"/>
      <c r="LO608" s="286"/>
      <c r="LP608" s="286"/>
      <c r="LQ608" s="286"/>
      <c r="LR608" s="286"/>
      <c r="LS608" s="286"/>
      <c r="LT608" s="286"/>
      <c r="LU608" s="286"/>
      <c r="LV608" s="286"/>
      <c r="LW608" s="286"/>
      <c r="LX608" s="286"/>
      <c r="LY608" s="286"/>
      <c r="LZ608" s="286"/>
      <c r="MA608" s="286"/>
      <c r="MB608" s="286"/>
      <c r="MC608" s="286"/>
      <c r="MD608" s="286"/>
      <c r="ME608" s="286"/>
      <c r="MF608" s="286"/>
      <c r="MG608" s="286"/>
      <c r="MH608" s="286"/>
      <c r="MI608" s="286"/>
      <c r="MJ608" s="286"/>
      <c r="MK608" s="286"/>
      <c r="ML608" s="286"/>
      <c r="MM608" s="286"/>
      <c r="MN608" s="286"/>
      <c r="MO608" s="286"/>
      <c r="MP608" s="286"/>
      <c r="MQ608" s="286"/>
      <c r="MR608" s="286"/>
      <c r="MS608" s="286"/>
      <c r="MT608" s="286"/>
      <c r="MU608" s="286"/>
      <c r="MV608" s="286"/>
      <c r="MW608" s="286"/>
      <c r="MX608" s="286"/>
      <c r="MY608" s="286"/>
      <c r="MZ608" s="286"/>
      <c r="NA608" s="286"/>
      <c r="NB608" s="286"/>
      <c r="NC608" s="286"/>
      <c r="ND608" s="286"/>
      <c r="NE608" s="286"/>
      <c r="NF608" s="286"/>
      <c r="NG608" s="286"/>
      <c r="NH608" s="286"/>
      <c r="NI608" s="286"/>
      <c r="NJ608" s="286"/>
      <c r="NK608" s="286"/>
      <c r="NL608" s="286"/>
      <c r="NM608" s="286"/>
      <c r="NN608" s="286"/>
      <c r="NO608" s="286"/>
      <c r="NP608" s="286"/>
      <c r="NQ608" s="286"/>
      <c r="NR608" s="286"/>
      <c r="NS608" s="286"/>
      <c r="NT608" s="286"/>
      <c r="NU608" s="286"/>
      <c r="NV608" s="286"/>
      <c r="NW608" s="286"/>
      <c r="NX608" s="286"/>
      <c r="NY608" s="286"/>
      <c r="NZ608" s="286"/>
      <c r="OA608" s="286"/>
      <c r="OB608" s="286"/>
      <c r="OC608" s="286"/>
      <c r="OD608" s="286"/>
      <c r="OE608" s="286"/>
      <c r="OF608" s="286"/>
      <c r="OG608" s="286"/>
      <c r="OH608" s="286"/>
      <c r="OI608" s="286"/>
      <c r="OJ608" s="286"/>
      <c r="OK608" s="286"/>
      <c r="OL608" s="286"/>
      <c r="OM608" s="286"/>
      <c r="ON608" s="286"/>
      <c r="OO608" s="286"/>
      <c r="OP608" s="286"/>
      <c r="OQ608" s="286"/>
      <c r="OR608" s="286"/>
      <c r="OS608" s="286"/>
      <c r="OT608" s="286"/>
      <c r="OU608" s="286"/>
      <c r="OV608" s="286"/>
      <c r="OW608" s="286"/>
      <c r="OX608" s="286"/>
      <c r="OY608" s="286"/>
      <c r="OZ608" s="286"/>
      <c r="PA608" s="286"/>
      <c r="PB608" s="286"/>
      <c r="PC608" s="286"/>
      <c r="PD608" s="286"/>
      <c r="PE608" s="286"/>
      <c r="PF608" s="286"/>
      <c r="PG608" s="286"/>
      <c r="PH608" s="286"/>
      <c r="PI608" s="286"/>
      <c r="PJ608" s="286"/>
      <c r="PK608" s="286"/>
      <c r="PL608" s="286"/>
      <c r="PM608" s="286"/>
      <c r="PN608" s="286"/>
      <c r="PO608" s="286"/>
      <c r="PP608" s="286"/>
      <c r="PQ608" s="286"/>
      <c r="PR608" s="286"/>
      <c r="PS608" s="286"/>
      <c r="PT608" s="286"/>
      <c r="PU608" s="286"/>
      <c r="PV608" s="286"/>
      <c r="PW608" s="286"/>
      <c r="PX608" s="286"/>
      <c r="PY608" s="286"/>
      <c r="PZ608" s="286"/>
      <c r="QA608" s="286"/>
      <c r="QB608" s="286"/>
      <c r="QC608" s="286"/>
      <c r="QD608" s="286"/>
      <c r="QE608" s="286"/>
      <c r="QF608" s="286"/>
      <c r="QG608" s="286"/>
      <c r="QH608" s="286"/>
      <c r="QI608" s="286"/>
      <c r="QJ608" s="286"/>
      <c r="QK608" s="286"/>
      <c r="QL608" s="286"/>
      <c r="QM608" s="286"/>
      <c r="QN608" s="286"/>
      <c r="QO608" s="286"/>
      <c r="QP608" s="286"/>
      <c r="QQ608" s="286"/>
      <c r="QR608" s="286"/>
      <c r="QS608" s="286"/>
      <c r="QT608" s="286"/>
      <c r="QU608" s="286"/>
      <c r="QV608" s="286"/>
      <c r="QW608" s="286"/>
      <c r="QX608" s="286"/>
      <c r="QY608" s="286"/>
      <c r="QZ608" s="286"/>
      <c r="RA608" s="286"/>
      <c r="RB608" s="286"/>
      <c r="RC608" s="286"/>
      <c r="RD608" s="286"/>
      <c r="RE608" s="286"/>
      <c r="RF608" s="286"/>
      <c r="RG608" s="286"/>
      <c r="RH608" s="286"/>
      <c r="RI608" s="286"/>
      <c r="RJ608" s="286"/>
      <c r="RK608" s="286"/>
      <c r="RL608" s="286"/>
      <c r="RM608" s="286"/>
      <c r="RN608" s="286"/>
      <c r="RO608" s="286"/>
      <c r="RP608" s="286"/>
      <c r="RQ608" s="286"/>
      <c r="RR608" s="286"/>
      <c r="RS608" s="286"/>
      <c r="RT608" s="286"/>
      <c r="RU608" s="286"/>
      <c r="RV608" s="286"/>
      <c r="RW608" s="286"/>
      <c r="RX608" s="286"/>
      <c r="RY608" s="286"/>
      <c r="RZ608" s="286"/>
      <c r="SA608" s="286"/>
      <c r="SB608" s="286"/>
      <c r="SC608" s="286"/>
      <c r="SD608" s="286"/>
      <c r="SE608" s="286"/>
      <c r="SF608" s="286"/>
      <c r="SG608" s="286"/>
      <c r="SH608" s="286"/>
      <c r="SI608" s="286"/>
      <c r="SJ608" s="286"/>
      <c r="SK608" s="286"/>
      <c r="SL608" s="286"/>
      <c r="SM608" s="286"/>
      <c r="SN608" s="286"/>
      <c r="SO608" s="286"/>
      <c r="SP608" s="286"/>
      <c r="SQ608" s="286"/>
      <c r="SR608" s="286"/>
      <c r="SS608" s="286"/>
      <c r="ST608" s="286"/>
      <c r="SU608" s="286"/>
      <c r="SV608" s="286"/>
      <c r="SW608" s="286"/>
      <c r="SX608" s="286"/>
      <c r="SY608" s="286"/>
      <c r="SZ608" s="286"/>
      <c r="TA608" s="286"/>
      <c r="TB608" s="286"/>
      <c r="TC608" s="286"/>
      <c r="TD608" s="286"/>
      <c r="TE608" s="286"/>
      <c r="TF608" s="286"/>
      <c r="TG608" s="286"/>
      <c r="TH608" s="286"/>
      <c r="TI608" s="286"/>
      <c r="TJ608" s="286"/>
      <c r="TK608" s="286"/>
      <c r="TL608" s="286"/>
      <c r="TM608" s="286"/>
      <c r="TN608" s="286"/>
      <c r="TO608" s="286"/>
      <c r="TP608" s="286"/>
      <c r="TQ608" s="286"/>
      <c r="TR608" s="286"/>
      <c r="TS608" s="286"/>
      <c r="TT608" s="286"/>
      <c r="TU608" s="286"/>
      <c r="TV608" s="286"/>
      <c r="TW608" s="286"/>
      <c r="TX608" s="286"/>
      <c r="TY608" s="286"/>
      <c r="TZ608" s="286"/>
      <c r="UA608" s="286"/>
      <c r="UB608" s="286"/>
      <c r="UC608" s="286"/>
      <c r="UD608" s="286"/>
      <c r="UE608" s="286"/>
      <c r="UF608" s="286"/>
      <c r="UG608" s="286"/>
      <c r="UH608" s="286"/>
      <c r="UI608" s="286"/>
      <c r="UJ608" s="286"/>
      <c r="UK608" s="286"/>
      <c r="UL608" s="286"/>
      <c r="UM608" s="286"/>
      <c r="UN608" s="286"/>
      <c r="UO608" s="286"/>
      <c r="UP608" s="286"/>
      <c r="UQ608" s="286"/>
      <c r="UR608" s="286"/>
      <c r="US608" s="286"/>
      <c r="UT608" s="286"/>
      <c r="UU608" s="286"/>
      <c r="UV608" s="286"/>
      <c r="UW608" s="286"/>
      <c r="UX608" s="286"/>
      <c r="UY608" s="286"/>
      <c r="UZ608" s="286"/>
      <c r="VA608" s="286"/>
      <c r="VB608" s="286"/>
      <c r="VC608" s="286"/>
      <c r="VD608" s="286"/>
      <c r="VE608" s="286"/>
      <c r="VF608" s="286"/>
      <c r="VG608" s="286"/>
      <c r="VH608" s="286"/>
      <c r="VI608" s="286"/>
      <c r="VJ608" s="286"/>
      <c r="VK608" s="286"/>
      <c r="VL608" s="286"/>
      <c r="VM608" s="286"/>
      <c r="VN608" s="286"/>
      <c r="VO608" s="286"/>
      <c r="VP608" s="286"/>
      <c r="VQ608" s="286"/>
      <c r="VR608" s="286"/>
      <c r="VS608" s="286"/>
      <c r="VT608" s="286"/>
      <c r="VU608" s="286"/>
      <c r="VV608" s="286"/>
      <c r="VW608" s="286"/>
      <c r="VX608" s="286"/>
      <c r="VY608" s="286"/>
      <c r="VZ608" s="286"/>
      <c r="WA608" s="286"/>
      <c r="WB608" s="286"/>
      <c r="WC608" s="286"/>
    </row>
    <row r="609" spans="1:601" s="285" customFormat="1" ht="114.75" customHeight="1">
      <c r="A609" s="1073"/>
      <c r="B609" s="732"/>
      <c r="C609" s="651"/>
      <c r="D609" s="653"/>
      <c r="E609" s="653"/>
      <c r="F609" s="656"/>
      <c r="G609" s="658"/>
      <c r="H609" s="658"/>
      <c r="I609" s="315" t="s">
        <v>501</v>
      </c>
      <c r="J609" s="315" t="s">
        <v>33</v>
      </c>
      <c r="K609" s="315" t="s">
        <v>1306</v>
      </c>
      <c r="L609" s="315" t="s">
        <v>1288</v>
      </c>
      <c r="M609" s="288">
        <v>185920.8</v>
      </c>
      <c r="N609" s="288">
        <v>185920.8</v>
      </c>
      <c r="O609" s="288">
        <v>1811800</v>
      </c>
      <c r="P609" s="292">
        <v>432100</v>
      </c>
      <c r="Q609" s="288">
        <v>432100</v>
      </c>
      <c r="R609" s="288">
        <v>432100</v>
      </c>
      <c r="S609" s="528">
        <v>3</v>
      </c>
      <c r="BA609" s="286"/>
      <c r="BB609" s="286"/>
      <c r="BC609" s="286"/>
      <c r="BD609" s="286"/>
      <c r="BE609" s="286"/>
      <c r="BF609" s="286"/>
      <c r="BG609" s="286"/>
      <c r="BH609" s="286"/>
      <c r="BI609" s="286"/>
      <c r="BJ609" s="286"/>
      <c r="BK609" s="286"/>
      <c r="BL609" s="286"/>
      <c r="BM609" s="286"/>
      <c r="BN609" s="286"/>
      <c r="BO609" s="286"/>
      <c r="BP609" s="286"/>
      <c r="BQ609" s="286"/>
      <c r="BR609" s="286"/>
      <c r="BS609" s="286"/>
      <c r="BT609" s="286"/>
      <c r="BU609" s="286"/>
      <c r="BV609" s="286"/>
      <c r="BW609" s="286"/>
      <c r="BX609" s="286"/>
      <c r="BY609" s="286"/>
      <c r="BZ609" s="286"/>
      <c r="CA609" s="286"/>
      <c r="CB609" s="286"/>
      <c r="CC609" s="286"/>
      <c r="CD609" s="286"/>
      <c r="CE609" s="286"/>
      <c r="CF609" s="286"/>
      <c r="CG609" s="286"/>
      <c r="CH609" s="286"/>
      <c r="CI609" s="286"/>
      <c r="CJ609" s="286"/>
      <c r="CK609" s="286"/>
      <c r="CL609" s="286"/>
      <c r="CM609" s="286"/>
      <c r="CN609" s="286"/>
      <c r="CO609" s="286"/>
      <c r="CP609" s="286"/>
      <c r="CQ609" s="286"/>
      <c r="CR609" s="286"/>
      <c r="CS609" s="286"/>
      <c r="CT609" s="286"/>
      <c r="CU609" s="286"/>
      <c r="CV609" s="286"/>
      <c r="CW609" s="286"/>
      <c r="CX609" s="286"/>
      <c r="CY609" s="286"/>
      <c r="CZ609" s="286"/>
      <c r="DA609" s="286"/>
      <c r="DB609" s="286"/>
      <c r="DC609" s="286"/>
      <c r="DD609" s="286"/>
      <c r="DE609" s="286"/>
      <c r="DF609" s="286"/>
      <c r="DG609" s="286"/>
      <c r="DH609" s="286"/>
      <c r="DI609" s="286"/>
      <c r="DJ609" s="286"/>
      <c r="DK609" s="286"/>
      <c r="DL609" s="286"/>
      <c r="DM609" s="286"/>
      <c r="DN609" s="286"/>
      <c r="DO609" s="286"/>
      <c r="DP609" s="286"/>
      <c r="DQ609" s="286"/>
      <c r="DR609" s="286"/>
      <c r="DS609" s="286"/>
      <c r="DT609" s="286"/>
      <c r="DU609" s="286"/>
      <c r="DV609" s="286"/>
      <c r="DW609" s="286"/>
      <c r="DX609" s="286"/>
      <c r="DY609" s="286"/>
      <c r="DZ609" s="286"/>
      <c r="EA609" s="286"/>
      <c r="EB609" s="286"/>
      <c r="EC609" s="286"/>
      <c r="ED609" s="286"/>
      <c r="EE609" s="286"/>
      <c r="EF609" s="286"/>
      <c r="EG609" s="286"/>
      <c r="EH609" s="286"/>
      <c r="EI609" s="286"/>
      <c r="EJ609" s="286"/>
      <c r="EK609" s="286"/>
      <c r="EL609" s="286"/>
      <c r="EM609" s="286"/>
      <c r="EN609" s="286"/>
      <c r="EO609" s="286"/>
      <c r="EP609" s="286"/>
      <c r="EQ609" s="286"/>
      <c r="ER609" s="286"/>
      <c r="ES609" s="286"/>
      <c r="ET609" s="286"/>
      <c r="EU609" s="286"/>
      <c r="EV609" s="286"/>
      <c r="EW609" s="286"/>
      <c r="EX609" s="286"/>
      <c r="EY609" s="286"/>
      <c r="EZ609" s="286"/>
      <c r="FA609" s="286"/>
      <c r="FB609" s="286"/>
      <c r="FC609" s="286"/>
      <c r="FD609" s="286"/>
      <c r="FE609" s="286"/>
      <c r="FF609" s="286"/>
      <c r="FG609" s="286"/>
      <c r="FH609" s="286"/>
      <c r="FI609" s="286"/>
      <c r="FJ609" s="286"/>
      <c r="FK609" s="286"/>
      <c r="FL609" s="286"/>
      <c r="FM609" s="286"/>
      <c r="FN609" s="286"/>
      <c r="FO609" s="286"/>
      <c r="FP609" s="286"/>
      <c r="FQ609" s="286"/>
      <c r="FR609" s="286"/>
      <c r="FS609" s="286"/>
      <c r="FT609" s="286"/>
      <c r="FU609" s="286"/>
      <c r="FV609" s="286"/>
      <c r="FW609" s="286"/>
      <c r="FX609" s="286"/>
      <c r="FY609" s="286"/>
      <c r="FZ609" s="286"/>
      <c r="GA609" s="286"/>
      <c r="GB609" s="286"/>
      <c r="GC609" s="286"/>
      <c r="GD609" s="286"/>
      <c r="GE609" s="286"/>
      <c r="GF609" s="286"/>
      <c r="GG609" s="286"/>
      <c r="GH609" s="286"/>
      <c r="GI609" s="286"/>
      <c r="GJ609" s="286"/>
      <c r="GK609" s="286"/>
      <c r="GL609" s="286"/>
      <c r="GM609" s="286"/>
      <c r="GN609" s="286"/>
      <c r="GO609" s="286"/>
      <c r="GP609" s="286"/>
      <c r="GQ609" s="286"/>
      <c r="GR609" s="286"/>
      <c r="GS609" s="286"/>
      <c r="GT609" s="286"/>
      <c r="GU609" s="286"/>
      <c r="GV609" s="286"/>
      <c r="GW609" s="286"/>
      <c r="GX609" s="286"/>
      <c r="GY609" s="286"/>
      <c r="GZ609" s="286"/>
      <c r="HA609" s="286"/>
      <c r="HB609" s="286"/>
      <c r="HC609" s="286"/>
      <c r="HD609" s="286"/>
      <c r="HE609" s="286"/>
      <c r="HF609" s="286"/>
      <c r="HG609" s="286"/>
      <c r="HH609" s="286"/>
      <c r="HI609" s="286"/>
      <c r="HJ609" s="286"/>
      <c r="HK609" s="286"/>
      <c r="HL609" s="286"/>
      <c r="HM609" s="286"/>
      <c r="HN609" s="286"/>
      <c r="HO609" s="286"/>
      <c r="HP609" s="286"/>
      <c r="HQ609" s="286"/>
      <c r="HR609" s="286"/>
      <c r="HS609" s="286"/>
      <c r="HT609" s="286"/>
      <c r="HU609" s="286"/>
      <c r="HV609" s="286"/>
      <c r="HW609" s="286"/>
      <c r="HX609" s="286"/>
      <c r="HY609" s="286"/>
      <c r="HZ609" s="286"/>
      <c r="IA609" s="286"/>
      <c r="IB609" s="286"/>
      <c r="IC609" s="286"/>
      <c r="ID609" s="286"/>
      <c r="IE609" s="286"/>
      <c r="IF609" s="286"/>
      <c r="IG609" s="286"/>
      <c r="IH609" s="286"/>
      <c r="II609" s="286"/>
      <c r="IJ609" s="286"/>
      <c r="IK609" s="286"/>
      <c r="IL609" s="286"/>
      <c r="IM609" s="286"/>
      <c r="IN609" s="286"/>
      <c r="IO609" s="286"/>
      <c r="IP609" s="286"/>
      <c r="IQ609" s="286"/>
      <c r="IR609" s="286"/>
      <c r="IS609" s="286"/>
      <c r="IT609" s="286"/>
      <c r="IU609" s="286"/>
      <c r="IV609" s="286"/>
      <c r="IW609" s="286"/>
      <c r="IX609" s="286"/>
      <c r="IY609" s="286"/>
      <c r="IZ609" s="286"/>
      <c r="JA609" s="286"/>
      <c r="JB609" s="286"/>
      <c r="JC609" s="286"/>
      <c r="JD609" s="286"/>
      <c r="JE609" s="286"/>
      <c r="JF609" s="286"/>
      <c r="JG609" s="286"/>
      <c r="JH609" s="286"/>
      <c r="JI609" s="286"/>
      <c r="JJ609" s="286"/>
      <c r="JK609" s="286"/>
      <c r="JL609" s="286"/>
      <c r="JM609" s="286"/>
      <c r="JN609" s="286"/>
      <c r="JO609" s="286"/>
      <c r="JP609" s="286"/>
      <c r="JQ609" s="286"/>
      <c r="JR609" s="286"/>
      <c r="JS609" s="286"/>
      <c r="JT609" s="286"/>
      <c r="JU609" s="286"/>
      <c r="JV609" s="286"/>
      <c r="JW609" s="286"/>
      <c r="JX609" s="286"/>
      <c r="JY609" s="286"/>
      <c r="JZ609" s="286"/>
      <c r="KA609" s="286"/>
      <c r="KB609" s="286"/>
      <c r="KC609" s="286"/>
      <c r="KD609" s="286"/>
      <c r="KE609" s="286"/>
      <c r="KF609" s="286"/>
      <c r="KG609" s="286"/>
      <c r="KH609" s="286"/>
      <c r="KI609" s="286"/>
      <c r="KJ609" s="286"/>
      <c r="KK609" s="286"/>
      <c r="KL609" s="286"/>
      <c r="KM609" s="286"/>
      <c r="KN609" s="286"/>
      <c r="KO609" s="286"/>
      <c r="KP609" s="286"/>
      <c r="KQ609" s="286"/>
      <c r="KR609" s="286"/>
      <c r="KS609" s="286"/>
      <c r="KT609" s="286"/>
      <c r="KU609" s="286"/>
      <c r="KV609" s="286"/>
      <c r="KW609" s="286"/>
      <c r="KX609" s="286"/>
      <c r="KY609" s="286"/>
      <c r="KZ609" s="286"/>
      <c r="LA609" s="286"/>
      <c r="LB609" s="286"/>
      <c r="LC609" s="286"/>
      <c r="LD609" s="286"/>
      <c r="LE609" s="286"/>
      <c r="LF609" s="286"/>
      <c r="LG609" s="286"/>
      <c r="LH609" s="286"/>
      <c r="LI609" s="286"/>
      <c r="LJ609" s="286"/>
      <c r="LK609" s="286"/>
      <c r="LL609" s="286"/>
      <c r="LM609" s="286"/>
      <c r="LN609" s="286"/>
      <c r="LO609" s="286"/>
      <c r="LP609" s="286"/>
      <c r="LQ609" s="286"/>
      <c r="LR609" s="286"/>
      <c r="LS609" s="286"/>
      <c r="LT609" s="286"/>
      <c r="LU609" s="286"/>
      <c r="LV609" s="286"/>
      <c r="LW609" s="286"/>
      <c r="LX609" s="286"/>
      <c r="LY609" s="286"/>
      <c r="LZ609" s="286"/>
      <c r="MA609" s="286"/>
      <c r="MB609" s="286"/>
      <c r="MC609" s="286"/>
      <c r="MD609" s="286"/>
      <c r="ME609" s="286"/>
      <c r="MF609" s="286"/>
      <c r="MG609" s="286"/>
      <c r="MH609" s="286"/>
      <c r="MI609" s="286"/>
      <c r="MJ609" s="286"/>
      <c r="MK609" s="286"/>
      <c r="ML609" s="286"/>
      <c r="MM609" s="286"/>
      <c r="MN609" s="286"/>
      <c r="MO609" s="286"/>
      <c r="MP609" s="286"/>
      <c r="MQ609" s="286"/>
      <c r="MR609" s="286"/>
      <c r="MS609" s="286"/>
      <c r="MT609" s="286"/>
      <c r="MU609" s="286"/>
      <c r="MV609" s="286"/>
      <c r="MW609" s="286"/>
      <c r="MX609" s="286"/>
      <c r="MY609" s="286"/>
      <c r="MZ609" s="286"/>
      <c r="NA609" s="286"/>
      <c r="NB609" s="286"/>
      <c r="NC609" s="286"/>
      <c r="ND609" s="286"/>
      <c r="NE609" s="286"/>
      <c r="NF609" s="286"/>
      <c r="NG609" s="286"/>
      <c r="NH609" s="286"/>
      <c r="NI609" s="286"/>
      <c r="NJ609" s="286"/>
      <c r="NK609" s="286"/>
      <c r="NL609" s="286"/>
      <c r="NM609" s="286"/>
      <c r="NN609" s="286"/>
      <c r="NO609" s="286"/>
      <c r="NP609" s="286"/>
      <c r="NQ609" s="286"/>
      <c r="NR609" s="286"/>
      <c r="NS609" s="286"/>
      <c r="NT609" s="286"/>
      <c r="NU609" s="286"/>
      <c r="NV609" s="286"/>
      <c r="NW609" s="286"/>
      <c r="NX609" s="286"/>
      <c r="NY609" s="286"/>
      <c r="NZ609" s="286"/>
      <c r="OA609" s="286"/>
      <c r="OB609" s="286"/>
      <c r="OC609" s="286"/>
      <c r="OD609" s="286"/>
      <c r="OE609" s="286"/>
      <c r="OF609" s="286"/>
      <c r="OG609" s="286"/>
      <c r="OH609" s="286"/>
      <c r="OI609" s="286"/>
      <c r="OJ609" s="286"/>
      <c r="OK609" s="286"/>
      <c r="OL609" s="286"/>
      <c r="OM609" s="286"/>
      <c r="ON609" s="286"/>
      <c r="OO609" s="286"/>
      <c r="OP609" s="286"/>
      <c r="OQ609" s="286"/>
      <c r="OR609" s="286"/>
      <c r="OS609" s="286"/>
      <c r="OT609" s="286"/>
      <c r="OU609" s="286"/>
      <c r="OV609" s="286"/>
      <c r="OW609" s="286"/>
      <c r="OX609" s="286"/>
      <c r="OY609" s="286"/>
      <c r="OZ609" s="286"/>
      <c r="PA609" s="286"/>
      <c r="PB609" s="286"/>
      <c r="PC609" s="286"/>
      <c r="PD609" s="286"/>
      <c r="PE609" s="286"/>
      <c r="PF609" s="286"/>
      <c r="PG609" s="286"/>
      <c r="PH609" s="286"/>
      <c r="PI609" s="286"/>
      <c r="PJ609" s="286"/>
      <c r="PK609" s="286"/>
      <c r="PL609" s="286"/>
      <c r="PM609" s="286"/>
      <c r="PN609" s="286"/>
      <c r="PO609" s="286"/>
      <c r="PP609" s="286"/>
      <c r="PQ609" s="286"/>
      <c r="PR609" s="286"/>
      <c r="PS609" s="286"/>
      <c r="PT609" s="286"/>
      <c r="PU609" s="286"/>
      <c r="PV609" s="286"/>
      <c r="PW609" s="286"/>
      <c r="PX609" s="286"/>
      <c r="PY609" s="286"/>
      <c r="PZ609" s="286"/>
      <c r="QA609" s="286"/>
      <c r="QB609" s="286"/>
      <c r="QC609" s="286"/>
      <c r="QD609" s="286"/>
      <c r="QE609" s="286"/>
      <c r="QF609" s="286"/>
      <c r="QG609" s="286"/>
      <c r="QH609" s="286"/>
      <c r="QI609" s="286"/>
      <c r="QJ609" s="286"/>
      <c r="QK609" s="286"/>
      <c r="QL609" s="286"/>
      <c r="QM609" s="286"/>
      <c r="QN609" s="286"/>
      <c r="QO609" s="286"/>
      <c r="QP609" s="286"/>
      <c r="QQ609" s="286"/>
      <c r="QR609" s="286"/>
      <c r="QS609" s="286"/>
      <c r="QT609" s="286"/>
      <c r="QU609" s="286"/>
      <c r="QV609" s="286"/>
      <c r="QW609" s="286"/>
      <c r="QX609" s="286"/>
      <c r="QY609" s="286"/>
      <c r="QZ609" s="286"/>
      <c r="RA609" s="286"/>
      <c r="RB609" s="286"/>
      <c r="RC609" s="286"/>
      <c r="RD609" s="286"/>
      <c r="RE609" s="286"/>
      <c r="RF609" s="286"/>
      <c r="RG609" s="286"/>
      <c r="RH609" s="286"/>
      <c r="RI609" s="286"/>
      <c r="RJ609" s="286"/>
      <c r="RK609" s="286"/>
      <c r="RL609" s="286"/>
      <c r="RM609" s="286"/>
      <c r="RN609" s="286"/>
      <c r="RO609" s="286"/>
      <c r="RP609" s="286"/>
      <c r="RQ609" s="286"/>
      <c r="RR609" s="286"/>
      <c r="RS609" s="286"/>
      <c r="RT609" s="286"/>
      <c r="RU609" s="286"/>
      <c r="RV609" s="286"/>
      <c r="RW609" s="286"/>
      <c r="RX609" s="286"/>
      <c r="RY609" s="286"/>
      <c r="RZ609" s="286"/>
      <c r="SA609" s="286"/>
      <c r="SB609" s="286"/>
      <c r="SC609" s="286"/>
      <c r="SD609" s="286"/>
      <c r="SE609" s="286"/>
      <c r="SF609" s="286"/>
      <c r="SG609" s="286"/>
      <c r="SH609" s="286"/>
      <c r="SI609" s="286"/>
      <c r="SJ609" s="286"/>
      <c r="SK609" s="286"/>
      <c r="SL609" s="286"/>
      <c r="SM609" s="286"/>
      <c r="SN609" s="286"/>
      <c r="SO609" s="286"/>
      <c r="SP609" s="286"/>
      <c r="SQ609" s="286"/>
      <c r="SR609" s="286"/>
      <c r="SS609" s="286"/>
      <c r="ST609" s="286"/>
      <c r="SU609" s="286"/>
      <c r="SV609" s="286"/>
      <c r="SW609" s="286"/>
      <c r="SX609" s="286"/>
      <c r="SY609" s="286"/>
      <c r="SZ609" s="286"/>
      <c r="TA609" s="286"/>
      <c r="TB609" s="286"/>
      <c r="TC609" s="286"/>
      <c r="TD609" s="286"/>
      <c r="TE609" s="286"/>
      <c r="TF609" s="286"/>
      <c r="TG609" s="286"/>
      <c r="TH609" s="286"/>
      <c r="TI609" s="286"/>
      <c r="TJ609" s="286"/>
      <c r="TK609" s="286"/>
      <c r="TL609" s="286"/>
      <c r="TM609" s="286"/>
      <c r="TN609" s="286"/>
      <c r="TO609" s="286"/>
      <c r="TP609" s="286"/>
      <c r="TQ609" s="286"/>
      <c r="TR609" s="286"/>
      <c r="TS609" s="286"/>
      <c r="TT609" s="286"/>
      <c r="TU609" s="286"/>
      <c r="TV609" s="286"/>
      <c r="TW609" s="286"/>
      <c r="TX609" s="286"/>
      <c r="TY609" s="286"/>
      <c r="TZ609" s="286"/>
      <c r="UA609" s="286"/>
      <c r="UB609" s="286"/>
      <c r="UC609" s="286"/>
      <c r="UD609" s="286"/>
      <c r="UE609" s="286"/>
      <c r="UF609" s="286"/>
      <c r="UG609" s="286"/>
      <c r="UH609" s="286"/>
      <c r="UI609" s="286"/>
      <c r="UJ609" s="286"/>
      <c r="UK609" s="286"/>
      <c r="UL609" s="286"/>
      <c r="UM609" s="286"/>
      <c r="UN609" s="286"/>
      <c r="UO609" s="286"/>
      <c r="UP609" s="286"/>
      <c r="UQ609" s="286"/>
      <c r="UR609" s="286"/>
      <c r="US609" s="286"/>
      <c r="UT609" s="286"/>
      <c r="UU609" s="286"/>
      <c r="UV609" s="286"/>
      <c r="UW609" s="286"/>
      <c r="UX609" s="286"/>
      <c r="UY609" s="286"/>
      <c r="UZ609" s="286"/>
      <c r="VA609" s="286"/>
      <c r="VB609" s="286"/>
      <c r="VC609" s="286"/>
      <c r="VD609" s="286"/>
      <c r="VE609" s="286"/>
      <c r="VF609" s="286"/>
      <c r="VG609" s="286"/>
      <c r="VH609" s="286"/>
      <c r="VI609" s="286"/>
      <c r="VJ609" s="286"/>
      <c r="VK609" s="286"/>
      <c r="VL609" s="286"/>
      <c r="VM609" s="286"/>
      <c r="VN609" s="286"/>
      <c r="VO609" s="286"/>
      <c r="VP609" s="286"/>
      <c r="VQ609" s="286"/>
      <c r="VR609" s="286"/>
      <c r="VS609" s="286"/>
      <c r="VT609" s="286"/>
      <c r="VU609" s="286"/>
      <c r="VV609" s="286"/>
      <c r="VW609" s="286"/>
      <c r="VX609" s="286"/>
      <c r="VY609" s="286"/>
      <c r="VZ609" s="286"/>
      <c r="WA609" s="286"/>
      <c r="WB609" s="286"/>
      <c r="WC609" s="286"/>
    </row>
    <row r="610" spans="1:601" s="285" customFormat="1" ht="63.75" customHeight="1">
      <c r="A610" s="1073"/>
      <c r="B610" s="670" t="s">
        <v>1307</v>
      </c>
      <c r="C610" s="728" t="s">
        <v>1308</v>
      </c>
      <c r="D610" s="652" t="s">
        <v>1059</v>
      </c>
      <c r="E610" s="677" t="s">
        <v>1176</v>
      </c>
      <c r="F610" s="654" t="s">
        <v>60</v>
      </c>
      <c r="G610" s="725">
        <v>43466</v>
      </c>
      <c r="H610" s="654" t="s">
        <v>31</v>
      </c>
      <c r="I610" s="386" t="s">
        <v>501</v>
      </c>
      <c r="J610" s="386" t="s">
        <v>33</v>
      </c>
      <c r="K610" s="386" t="s">
        <v>1093</v>
      </c>
      <c r="L610" s="386" t="s">
        <v>35</v>
      </c>
      <c r="M610" s="284">
        <f t="shared" ref="M610:R610" si="80">M611</f>
        <v>1057000</v>
      </c>
      <c r="N610" s="284">
        <f t="shared" si="80"/>
        <v>1057000</v>
      </c>
      <c r="O610" s="284">
        <f t="shared" si="80"/>
        <v>1155000</v>
      </c>
      <c r="P610" s="391">
        <f t="shared" si="80"/>
        <v>1560000</v>
      </c>
      <c r="Q610" s="392">
        <f t="shared" si="80"/>
        <v>1560000</v>
      </c>
      <c r="R610" s="392">
        <f t="shared" si="80"/>
        <v>1560000</v>
      </c>
      <c r="S610" s="528"/>
      <c r="BA610" s="286"/>
      <c r="BB610" s="286"/>
      <c r="BC610" s="286"/>
      <c r="BD610" s="286"/>
      <c r="BE610" s="286"/>
      <c r="BF610" s="286"/>
      <c r="BG610" s="286"/>
      <c r="BH610" s="286"/>
      <c r="BI610" s="286"/>
      <c r="BJ610" s="286"/>
      <c r="BK610" s="286"/>
      <c r="BL610" s="286"/>
      <c r="BM610" s="286"/>
      <c r="BN610" s="286"/>
      <c r="BO610" s="286"/>
      <c r="BP610" s="286"/>
      <c r="BQ610" s="286"/>
      <c r="BR610" s="286"/>
      <c r="BS610" s="286"/>
      <c r="BT610" s="286"/>
      <c r="BU610" s="286"/>
      <c r="BV610" s="286"/>
      <c r="BW610" s="286"/>
      <c r="BX610" s="286"/>
      <c r="BY610" s="286"/>
      <c r="BZ610" s="286"/>
      <c r="CA610" s="286"/>
      <c r="CB610" s="286"/>
      <c r="CC610" s="286"/>
      <c r="CD610" s="286"/>
      <c r="CE610" s="286"/>
      <c r="CF610" s="286"/>
      <c r="CG610" s="286"/>
      <c r="CH610" s="286"/>
      <c r="CI610" s="286"/>
      <c r="CJ610" s="286"/>
      <c r="CK610" s="286"/>
      <c r="CL610" s="286"/>
      <c r="CM610" s="286"/>
      <c r="CN610" s="286"/>
      <c r="CO610" s="286"/>
      <c r="CP610" s="286"/>
      <c r="CQ610" s="286"/>
      <c r="CR610" s="286"/>
      <c r="CS610" s="286"/>
      <c r="CT610" s="286"/>
      <c r="CU610" s="286"/>
      <c r="CV610" s="286"/>
      <c r="CW610" s="286"/>
      <c r="CX610" s="286"/>
      <c r="CY610" s="286"/>
      <c r="CZ610" s="286"/>
      <c r="DA610" s="286"/>
      <c r="DB610" s="286"/>
      <c r="DC610" s="286"/>
      <c r="DD610" s="286"/>
      <c r="DE610" s="286"/>
      <c r="DF610" s="286"/>
      <c r="DG610" s="286"/>
      <c r="DH610" s="286"/>
      <c r="DI610" s="286"/>
      <c r="DJ610" s="286"/>
      <c r="DK610" s="286"/>
      <c r="DL610" s="286"/>
      <c r="DM610" s="286"/>
      <c r="DN610" s="286"/>
      <c r="DO610" s="286"/>
      <c r="DP610" s="286"/>
      <c r="DQ610" s="286"/>
      <c r="DR610" s="286"/>
      <c r="DS610" s="286"/>
      <c r="DT610" s="286"/>
      <c r="DU610" s="286"/>
      <c r="DV610" s="286"/>
      <c r="DW610" s="286"/>
      <c r="DX610" s="286"/>
      <c r="DY610" s="286"/>
      <c r="DZ610" s="286"/>
      <c r="EA610" s="286"/>
      <c r="EB610" s="286"/>
      <c r="EC610" s="286"/>
      <c r="ED610" s="286"/>
      <c r="EE610" s="286"/>
      <c r="EF610" s="286"/>
      <c r="EG610" s="286"/>
      <c r="EH610" s="286"/>
      <c r="EI610" s="286"/>
      <c r="EJ610" s="286"/>
      <c r="EK610" s="286"/>
      <c r="EL610" s="286"/>
      <c r="EM610" s="286"/>
      <c r="EN610" s="286"/>
      <c r="EO610" s="286"/>
      <c r="EP610" s="286"/>
      <c r="EQ610" s="286"/>
      <c r="ER610" s="286"/>
      <c r="ES610" s="286"/>
      <c r="ET610" s="286"/>
      <c r="EU610" s="286"/>
      <c r="EV610" s="286"/>
      <c r="EW610" s="286"/>
      <c r="EX610" s="286"/>
      <c r="EY610" s="286"/>
      <c r="EZ610" s="286"/>
      <c r="FA610" s="286"/>
      <c r="FB610" s="286"/>
      <c r="FC610" s="286"/>
      <c r="FD610" s="286"/>
      <c r="FE610" s="286"/>
      <c r="FF610" s="286"/>
      <c r="FG610" s="286"/>
      <c r="FH610" s="286"/>
      <c r="FI610" s="286"/>
      <c r="FJ610" s="286"/>
      <c r="FK610" s="286"/>
      <c r="FL610" s="286"/>
      <c r="FM610" s="286"/>
      <c r="FN610" s="286"/>
      <c r="FO610" s="286"/>
      <c r="FP610" s="286"/>
      <c r="FQ610" s="286"/>
      <c r="FR610" s="286"/>
      <c r="FS610" s="286"/>
      <c r="FT610" s="286"/>
      <c r="FU610" s="286"/>
      <c r="FV610" s="286"/>
      <c r="FW610" s="286"/>
      <c r="FX610" s="286"/>
      <c r="FY610" s="286"/>
      <c r="FZ610" s="286"/>
      <c r="GA610" s="286"/>
      <c r="GB610" s="286"/>
      <c r="GC610" s="286"/>
      <c r="GD610" s="286"/>
      <c r="GE610" s="286"/>
      <c r="GF610" s="286"/>
      <c r="GG610" s="286"/>
      <c r="GH610" s="286"/>
      <c r="GI610" s="286"/>
      <c r="GJ610" s="286"/>
      <c r="GK610" s="286"/>
      <c r="GL610" s="286"/>
      <c r="GM610" s="286"/>
      <c r="GN610" s="286"/>
      <c r="GO610" s="286"/>
      <c r="GP610" s="286"/>
      <c r="GQ610" s="286"/>
      <c r="GR610" s="286"/>
      <c r="GS610" s="286"/>
      <c r="GT610" s="286"/>
      <c r="GU610" s="286"/>
      <c r="GV610" s="286"/>
      <c r="GW610" s="286"/>
      <c r="GX610" s="286"/>
      <c r="GY610" s="286"/>
      <c r="GZ610" s="286"/>
      <c r="HA610" s="286"/>
      <c r="HB610" s="286"/>
      <c r="HC610" s="286"/>
      <c r="HD610" s="286"/>
      <c r="HE610" s="286"/>
      <c r="HF610" s="286"/>
      <c r="HG610" s="286"/>
      <c r="HH610" s="286"/>
      <c r="HI610" s="286"/>
      <c r="HJ610" s="286"/>
      <c r="HK610" s="286"/>
      <c r="HL610" s="286"/>
      <c r="HM610" s="286"/>
      <c r="HN610" s="286"/>
      <c r="HO610" s="286"/>
      <c r="HP610" s="286"/>
      <c r="HQ610" s="286"/>
      <c r="HR610" s="286"/>
      <c r="HS610" s="286"/>
      <c r="HT610" s="286"/>
      <c r="HU610" s="286"/>
      <c r="HV610" s="286"/>
      <c r="HW610" s="286"/>
      <c r="HX610" s="286"/>
      <c r="HY610" s="286"/>
      <c r="HZ610" s="286"/>
      <c r="IA610" s="286"/>
      <c r="IB610" s="286"/>
      <c r="IC610" s="286"/>
      <c r="ID610" s="286"/>
      <c r="IE610" s="286"/>
      <c r="IF610" s="286"/>
      <c r="IG610" s="286"/>
      <c r="IH610" s="286"/>
      <c r="II610" s="286"/>
      <c r="IJ610" s="286"/>
      <c r="IK610" s="286"/>
      <c r="IL610" s="286"/>
      <c r="IM610" s="286"/>
      <c r="IN610" s="286"/>
      <c r="IO610" s="286"/>
      <c r="IP610" s="286"/>
      <c r="IQ610" s="286"/>
      <c r="IR610" s="286"/>
      <c r="IS610" s="286"/>
      <c r="IT610" s="286"/>
      <c r="IU610" s="286"/>
      <c r="IV610" s="286"/>
      <c r="IW610" s="286"/>
      <c r="IX610" s="286"/>
      <c r="IY610" s="286"/>
      <c r="IZ610" s="286"/>
      <c r="JA610" s="286"/>
      <c r="JB610" s="286"/>
      <c r="JC610" s="286"/>
      <c r="JD610" s="286"/>
      <c r="JE610" s="286"/>
      <c r="JF610" s="286"/>
      <c r="JG610" s="286"/>
      <c r="JH610" s="286"/>
      <c r="JI610" s="286"/>
      <c r="JJ610" s="286"/>
      <c r="JK610" s="286"/>
      <c r="JL610" s="286"/>
      <c r="JM610" s="286"/>
      <c r="JN610" s="286"/>
      <c r="JO610" s="286"/>
      <c r="JP610" s="286"/>
      <c r="JQ610" s="286"/>
      <c r="JR610" s="286"/>
      <c r="JS610" s="286"/>
      <c r="JT610" s="286"/>
      <c r="JU610" s="286"/>
      <c r="JV610" s="286"/>
      <c r="JW610" s="286"/>
      <c r="JX610" s="286"/>
      <c r="JY610" s="286"/>
      <c r="JZ610" s="286"/>
      <c r="KA610" s="286"/>
      <c r="KB610" s="286"/>
      <c r="KC610" s="286"/>
      <c r="KD610" s="286"/>
      <c r="KE610" s="286"/>
      <c r="KF610" s="286"/>
      <c r="KG610" s="286"/>
      <c r="KH610" s="286"/>
      <c r="KI610" s="286"/>
      <c r="KJ610" s="286"/>
      <c r="KK610" s="286"/>
      <c r="KL610" s="286"/>
      <c r="KM610" s="286"/>
      <c r="KN610" s="286"/>
      <c r="KO610" s="286"/>
      <c r="KP610" s="286"/>
      <c r="KQ610" s="286"/>
      <c r="KR610" s="286"/>
      <c r="KS610" s="286"/>
      <c r="KT610" s="286"/>
      <c r="KU610" s="286"/>
      <c r="KV610" s="286"/>
      <c r="KW610" s="286"/>
      <c r="KX610" s="286"/>
      <c r="KY610" s="286"/>
      <c r="KZ610" s="286"/>
      <c r="LA610" s="286"/>
      <c r="LB610" s="286"/>
      <c r="LC610" s="286"/>
      <c r="LD610" s="286"/>
      <c r="LE610" s="286"/>
      <c r="LF610" s="286"/>
      <c r="LG610" s="286"/>
      <c r="LH610" s="286"/>
      <c r="LI610" s="286"/>
      <c r="LJ610" s="286"/>
      <c r="LK610" s="286"/>
      <c r="LL610" s="286"/>
      <c r="LM610" s="286"/>
      <c r="LN610" s="286"/>
      <c r="LO610" s="286"/>
      <c r="LP610" s="286"/>
      <c r="LQ610" s="286"/>
      <c r="LR610" s="286"/>
      <c r="LS610" s="286"/>
      <c r="LT610" s="286"/>
      <c r="LU610" s="286"/>
      <c r="LV610" s="286"/>
      <c r="LW610" s="286"/>
      <c r="LX610" s="286"/>
      <c r="LY610" s="286"/>
      <c r="LZ610" s="286"/>
      <c r="MA610" s="286"/>
      <c r="MB610" s="286"/>
      <c r="MC610" s="286"/>
      <c r="MD610" s="286"/>
      <c r="ME610" s="286"/>
      <c r="MF610" s="286"/>
      <c r="MG610" s="286"/>
      <c r="MH610" s="286"/>
      <c r="MI610" s="286"/>
      <c r="MJ610" s="286"/>
      <c r="MK610" s="286"/>
      <c r="ML610" s="286"/>
      <c r="MM610" s="286"/>
      <c r="MN610" s="286"/>
      <c r="MO610" s="286"/>
      <c r="MP610" s="286"/>
      <c r="MQ610" s="286"/>
      <c r="MR610" s="286"/>
      <c r="MS610" s="286"/>
      <c r="MT610" s="286"/>
      <c r="MU610" s="286"/>
      <c r="MV610" s="286"/>
      <c r="MW610" s="286"/>
      <c r="MX610" s="286"/>
      <c r="MY610" s="286"/>
      <c r="MZ610" s="286"/>
      <c r="NA610" s="286"/>
      <c r="NB610" s="286"/>
      <c r="NC610" s="286"/>
      <c r="ND610" s="286"/>
      <c r="NE610" s="286"/>
      <c r="NF610" s="286"/>
      <c r="NG610" s="286"/>
      <c r="NH610" s="286"/>
      <c r="NI610" s="286"/>
      <c r="NJ610" s="286"/>
      <c r="NK610" s="286"/>
      <c r="NL610" s="286"/>
      <c r="NM610" s="286"/>
      <c r="NN610" s="286"/>
      <c r="NO610" s="286"/>
      <c r="NP610" s="286"/>
      <c r="NQ610" s="286"/>
      <c r="NR610" s="286"/>
      <c r="NS610" s="286"/>
      <c r="NT610" s="286"/>
      <c r="NU610" s="286"/>
      <c r="NV610" s="286"/>
      <c r="NW610" s="286"/>
      <c r="NX610" s="286"/>
      <c r="NY610" s="286"/>
      <c r="NZ610" s="286"/>
      <c r="OA610" s="286"/>
      <c r="OB610" s="286"/>
      <c r="OC610" s="286"/>
      <c r="OD610" s="286"/>
      <c r="OE610" s="286"/>
      <c r="OF610" s="286"/>
      <c r="OG610" s="286"/>
      <c r="OH610" s="286"/>
      <c r="OI610" s="286"/>
      <c r="OJ610" s="286"/>
      <c r="OK610" s="286"/>
      <c r="OL610" s="286"/>
      <c r="OM610" s="286"/>
      <c r="ON610" s="286"/>
      <c r="OO610" s="286"/>
      <c r="OP610" s="286"/>
      <c r="OQ610" s="286"/>
      <c r="OR610" s="286"/>
      <c r="OS610" s="286"/>
      <c r="OT610" s="286"/>
      <c r="OU610" s="286"/>
      <c r="OV610" s="286"/>
      <c r="OW610" s="286"/>
      <c r="OX610" s="286"/>
      <c r="OY610" s="286"/>
      <c r="OZ610" s="286"/>
      <c r="PA610" s="286"/>
      <c r="PB610" s="286"/>
      <c r="PC610" s="286"/>
      <c r="PD610" s="286"/>
      <c r="PE610" s="286"/>
      <c r="PF610" s="286"/>
      <c r="PG610" s="286"/>
      <c r="PH610" s="286"/>
      <c r="PI610" s="286"/>
      <c r="PJ610" s="286"/>
      <c r="PK610" s="286"/>
      <c r="PL610" s="286"/>
      <c r="PM610" s="286"/>
      <c r="PN610" s="286"/>
      <c r="PO610" s="286"/>
      <c r="PP610" s="286"/>
      <c r="PQ610" s="286"/>
      <c r="PR610" s="286"/>
      <c r="PS610" s="286"/>
      <c r="PT610" s="286"/>
      <c r="PU610" s="286"/>
      <c r="PV610" s="286"/>
      <c r="PW610" s="286"/>
      <c r="PX610" s="286"/>
      <c r="PY610" s="286"/>
      <c r="PZ610" s="286"/>
      <c r="QA610" s="286"/>
      <c r="QB610" s="286"/>
      <c r="QC610" s="286"/>
      <c r="QD610" s="286"/>
      <c r="QE610" s="286"/>
      <c r="QF610" s="286"/>
      <c r="QG610" s="286"/>
      <c r="QH610" s="286"/>
      <c r="QI610" s="286"/>
      <c r="QJ610" s="286"/>
      <c r="QK610" s="286"/>
      <c r="QL610" s="286"/>
      <c r="QM610" s="286"/>
      <c r="QN610" s="286"/>
      <c r="QO610" s="286"/>
      <c r="QP610" s="286"/>
      <c r="QQ610" s="286"/>
      <c r="QR610" s="286"/>
      <c r="QS610" s="286"/>
      <c r="QT610" s="286"/>
      <c r="QU610" s="286"/>
      <c r="QV610" s="286"/>
      <c r="QW610" s="286"/>
      <c r="QX610" s="286"/>
      <c r="QY610" s="286"/>
      <c r="QZ610" s="286"/>
      <c r="RA610" s="286"/>
      <c r="RB610" s="286"/>
      <c r="RC610" s="286"/>
      <c r="RD610" s="286"/>
      <c r="RE610" s="286"/>
      <c r="RF610" s="286"/>
      <c r="RG610" s="286"/>
      <c r="RH610" s="286"/>
      <c r="RI610" s="286"/>
      <c r="RJ610" s="286"/>
      <c r="RK610" s="286"/>
      <c r="RL610" s="286"/>
      <c r="RM610" s="286"/>
      <c r="RN610" s="286"/>
      <c r="RO610" s="286"/>
      <c r="RP610" s="286"/>
      <c r="RQ610" s="286"/>
      <c r="RR610" s="286"/>
      <c r="RS610" s="286"/>
      <c r="RT610" s="286"/>
      <c r="RU610" s="286"/>
      <c r="RV610" s="286"/>
      <c r="RW610" s="286"/>
      <c r="RX610" s="286"/>
      <c r="RY610" s="286"/>
      <c r="RZ610" s="286"/>
      <c r="SA610" s="286"/>
      <c r="SB610" s="286"/>
      <c r="SC610" s="286"/>
      <c r="SD610" s="286"/>
      <c r="SE610" s="286"/>
      <c r="SF610" s="286"/>
      <c r="SG610" s="286"/>
      <c r="SH610" s="286"/>
      <c r="SI610" s="286"/>
      <c r="SJ610" s="286"/>
      <c r="SK610" s="286"/>
      <c r="SL610" s="286"/>
      <c r="SM610" s="286"/>
      <c r="SN610" s="286"/>
      <c r="SO610" s="286"/>
      <c r="SP610" s="286"/>
      <c r="SQ610" s="286"/>
      <c r="SR610" s="286"/>
      <c r="SS610" s="286"/>
      <c r="ST610" s="286"/>
      <c r="SU610" s="286"/>
      <c r="SV610" s="286"/>
      <c r="SW610" s="286"/>
      <c r="SX610" s="286"/>
      <c r="SY610" s="286"/>
      <c r="SZ610" s="286"/>
      <c r="TA610" s="286"/>
      <c r="TB610" s="286"/>
      <c r="TC610" s="286"/>
      <c r="TD610" s="286"/>
      <c r="TE610" s="286"/>
      <c r="TF610" s="286"/>
      <c r="TG610" s="286"/>
      <c r="TH610" s="286"/>
      <c r="TI610" s="286"/>
      <c r="TJ610" s="286"/>
      <c r="TK610" s="286"/>
      <c r="TL610" s="286"/>
      <c r="TM610" s="286"/>
      <c r="TN610" s="286"/>
      <c r="TO610" s="286"/>
      <c r="TP610" s="286"/>
      <c r="TQ610" s="286"/>
      <c r="TR610" s="286"/>
      <c r="TS610" s="286"/>
      <c r="TT610" s="286"/>
      <c r="TU610" s="286"/>
      <c r="TV610" s="286"/>
      <c r="TW610" s="286"/>
      <c r="TX610" s="286"/>
      <c r="TY610" s="286"/>
      <c r="TZ610" s="286"/>
      <c r="UA610" s="286"/>
      <c r="UB610" s="286"/>
      <c r="UC610" s="286"/>
      <c r="UD610" s="286"/>
      <c r="UE610" s="286"/>
      <c r="UF610" s="286"/>
      <c r="UG610" s="286"/>
      <c r="UH610" s="286"/>
      <c r="UI610" s="286"/>
      <c r="UJ610" s="286"/>
      <c r="UK610" s="286"/>
      <c r="UL610" s="286"/>
      <c r="UM610" s="286"/>
      <c r="UN610" s="286"/>
      <c r="UO610" s="286"/>
      <c r="UP610" s="286"/>
      <c r="UQ610" s="286"/>
      <c r="UR610" s="286"/>
      <c r="US610" s="286"/>
      <c r="UT610" s="286"/>
      <c r="UU610" s="286"/>
      <c r="UV610" s="286"/>
      <c r="UW610" s="286"/>
      <c r="UX610" s="286"/>
      <c r="UY610" s="286"/>
      <c r="UZ610" s="286"/>
      <c r="VA610" s="286"/>
      <c r="VB610" s="286"/>
      <c r="VC610" s="286"/>
      <c r="VD610" s="286"/>
      <c r="VE610" s="286"/>
      <c r="VF610" s="286"/>
      <c r="VG610" s="286"/>
      <c r="VH610" s="286"/>
      <c r="VI610" s="286"/>
      <c r="VJ610" s="286"/>
      <c r="VK610" s="286"/>
      <c r="VL610" s="286"/>
      <c r="VM610" s="286"/>
      <c r="VN610" s="286"/>
      <c r="VO610" s="286"/>
      <c r="VP610" s="286"/>
      <c r="VQ610" s="286"/>
      <c r="VR610" s="286"/>
      <c r="VS610" s="286"/>
      <c r="VT610" s="286"/>
      <c r="VU610" s="286"/>
      <c r="VV610" s="286"/>
      <c r="VW610" s="286"/>
      <c r="VX610" s="286"/>
      <c r="VY610" s="286"/>
      <c r="VZ610" s="286"/>
      <c r="WA610" s="286"/>
      <c r="WB610" s="286"/>
      <c r="WC610" s="286"/>
    </row>
    <row r="611" spans="1:601" s="285" customFormat="1" ht="60" customHeight="1">
      <c r="A611" s="1073"/>
      <c r="B611" s="681"/>
      <c r="C611" s="729"/>
      <c r="D611" s="671"/>
      <c r="E611" s="721"/>
      <c r="F611" s="673"/>
      <c r="G611" s="673"/>
      <c r="H611" s="673"/>
      <c r="I611" s="315" t="s">
        <v>501</v>
      </c>
      <c r="J611" s="315" t="s">
        <v>33</v>
      </c>
      <c r="K611" s="315" t="s">
        <v>1093</v>
      </c>
      <c r="L611" s="315" t="s">
        <v>642</v>
      </c>
      <c r="M611" s="288">
        <v>1057000</v>
      </c>
      <c r="N611" s="288">
        <v>1057000</v>
      </c>
      <c r="O611" s="288">
        <v>1155000</v>
      </c>
      <c r="P611" s="289">
        <v>1560000</v>
      </c>
      <c r="Q611" s="290">
        <v>1560000</v>
      </c>
      <c r="R611" s="290">
        <v>1560000</v>
      </c>
      <c r="S611" s="528">
        <v>3</v>
      </c>
      <c r="BA611" s="286"/>
      <c r="BB611" s="286"/>
      <c r="BC611" s="286"/>
      <c r="BD611" s="286"/>
      <c r="BE611" s="286"/>
      <c r="BF611" s="286"/>
      <c r="BG611" s="286"/>
      <c r="BH611" s="286"/>
      <c r="BI611" s="286"/>
      <c r="BJ611" s="286"/>
      <c r="BK611" s="286"/>
      <c r="BL611" s="286"/>
      <c r="BM611" s="286"/>
      <c r="BN611" s="286"/>
      <c r="BO611" s="286"/>
      <c r="BP611" s="286"/>
      <c r="BQ611" s="286"/>
      <c r="BR611" s="286"/>
      <c r="BS611" s="286"/>
      <c r="BT611" s="286"/>
      <c r="BU611" s="286"/>
      <c r="BV611" s="286"/>
      <c r="BW611" s="286"/>
      <c r="BX611" s="286"/>
      <c r="BY611" s="286"/>
      <c r="BZ611" s="286"/>
      <c r="CA611" s="286"/>
      <c r="CB611" s="286"/>
      <c r="CC611" s="286"/>
      <c r="CD611" s="286"/>
      <c r="CE611" s="286"/>
      <c r="CF611" s="286"/>
      <c r="CG611" s="286"/>
      <c r="CH611" s="286"/>
      <c r="CI611" s="286"/>
      <c r="CJ611" s="286"/>
      <c r="CK611" s="286"/>
      <c r="CL611" s="286"/>
      <c r="CM611" s="286"/>
      <c r="CN611" s="286"/>
      <c r="CO611" s="286"/>
      <c r="CP611" s="286"/>
      <c r="CQ611" s="286"/>
      <c r="CR611" s="286"/>
      <c r="CS611" s="286"/>
      <c r="CT611" s="286"/>
      <c r="CU611" s="286"/>
      <c r="CV611" s="286"/>
      <c r="CW611" s="286"/>
      <c r="CX611" s="286"/>
      <c r="CY611" s="286"/>
      <c r="CZ611" s="286"/>
      <c r="DA611" s="286"/>
      <c r="DB611" s="286"/>
      <c r="DC611" s="286"/>
      <c r="DD611" s="286"/>
      <c r="DE611" s="286"/>
      <c r="DF611" s="286"/>
      <c r="DG611" s="286"/>
      <c r="DH611" s="286"/>
      <c r="DI611" s="286"/>
      <c r="DJ611" s="286"/>
      <c r="DK611" s="286"/>
      <c r="DL611" s="286"/>
      <c r="DM611" s="286"/>
      <c r="DN611" s="286"/>
      <c r="DO611" s="286"/>
      <c r="DP611" s="286"/>
      <c r="DQ611" s="286"/>
      <c r="DR611" s="286"/>
      <c r="DS611" s="286"/>
      <c r="DT611" s="286"/>
      <c r="DU611" s="286"/>
      <c r="DV611" s="286"/>
      <c r="DW611" s="286"/>
      <c r="DX611" s="286"/>
      <c r="DY611" s="286"/>
      <c r="DZ611" s="286"/>
      <c r="EA611" s="286"/>
      <c r="EB611" s="286"/>
      <c r="EC611" s="286"/>
      <c r="ED611" s="286"/>
      <c r="EE611" s="286"/>
      <c r="EF611" s="286"/>
      <c r="EG611" s="286"/>
      <c r="EH611" s="286"/>
      <c r="EI611" s="286"/>
      <c r="EJ611" s="286"/>
      <c r="EK611" s="286"/>
      <c r="EL611" s="286"/>
      <c r="EM611" s="286"/>
      <c r="EN611" s="286"/>
      <c r="EO611" s="286"/>
      <c r="EP611" s="286"/>
      <c r="EQ611" s="286"/>
      <c r="ER611" s="286"/>
      <c r="ES611" s="286"/>
      <c r="ET611" s="286"/>
      <c r="EU611" s="286"/>
      <c r="EV611" s="286"/>
      <c r="EW611" s="286"/>
      <c r="EX611" s="286"/>
      <c r="EY611" s="286"/>
      <c r="EZ611" s="286"/>
      <c r="FA611" s="286"/>
      <c r="FB611" s="286"/>
      <c r="FC611" s="286"/>
      <c r="FD611" s="286"/>
      <c r="FE611" s="286"/>
      <c r="FF611" s="286"/>
      <c r="FG611" s="286"/>
      <c r="FH611" s="286"/>
      <c r="FI611" s="286"/>
      <c r="FJ611" s="286"/>
      <c r="FK611" s="286"/>
      <c r="FL611" s="286"/>
      <c r="FM611" s="286"/>
      <c r="FN611" s="286"/>
      <c r="FO611" s="286"/>
      <c r="FP611" s="286"/>
      <c r="FQ611" s="286"/>
      <c r="FR611" s="286"/>
      <c r="FS611" s="286"/>
      <c r="FT611" s="286"/>
      <c r="FU611" s="286"/>
      <c r="FV611" s="286"/>
      <c r="FW611" s="286"/>
      <c r="FX611" s="286"/>
      <c r="FY611" s="286"/>
      <c r="FZ611" s="286"/>
      <c r="GA611" s="286"/>
      <c r="GB611" s="286"/>
      <c r="GC611" s="286"/>
      <c r="GD611" s="286"/>
      <c r="GE611" s="286"/>
      <c r="GF611" s="286"/>
      <c r="GG611" s="286"/>
      <c r="GH611" s="286"/>
      <c r="GI611" s="286"/>
      <c r="GJ611" s="286"/>
      <c r="GK611" s="286"/>
      <c r="GL611" s="286"/>
      <c r="GM611" s="286"/>
      <c r="GN611" s="286"/>
      <c r="GO611" s="286"/>
      <c r="GP611" s="286"/>
      <c r="GQ611" s="286"/>
      <c r="GR611" s="286"/>
      <c r="GS611" s="286"/>
      <c r="GT611" s="286"/>
      <c r="GU611" s="286"/>
      <c r="GV611" s="286"/>
      <c r="GW611" s="286"/>
      <c r="GX611" s="286"/>
      <c r="GY611" s="286"/>
      <c r="GZ611" s="286"/>
      <c r="HA611" s="286"/>
      <c r="HB611" s="286"/>
      <c r="HC611" s="286"/>
      <c r="HD611" s="286"/>
      <c r="HE611" s="286"/>
      <c r="HF611" s="286"/>
      <c r="HG611" s="286"/>
      <c r="HH611" s="286"/>
      <c r="HI611" s="286"/>
      <c r="HJ611" s="286"/>
      <c r="HK611" s="286"/>
      <c r="HL611" s="286"/>
      <c r="HM611" s="286"/>
      <c r="HN611" s="286"/>
      <c r="HO611" s="286"/>
      <c r="HP611" s="286"/>
      <c r="HQ611" s="286"/>
      <c r="HR611" s="286"/>
      <c r="HS611" s="286"/>
      <c r="HT611" s="286"/>
      <c r="HU611" s="286"/>
      <c r="HV611" s="286"/>
      <c r="HW611" s="286"/>
      <c r="HX611" s="286"/>
      <c r="HY611" s="286"/>
      <c r="HZ611" s="286"/>
      <c r="IA611" s="286"/>
      <c r="IB611" s="286"/>
      <c r="IC611" s="286"/>
      <c r="ID611" s="286"/>
      <c r="IE611" s="286"/>
      <c r="IF611" s="286"/>
      <c r="IG611" s="286"/>
      <c r="IH611" s="286"/>
      <c r="II611" s="286"/>
      <c r="IJ611" s="286"/>
      <c r="IK611" s="286"/>
      <c r="IL611" s="286"/>
      <c r="IM611" s="286"/>
      <c r="IN611" s="286"/>
      <c r="IO611" s="286"/>
      <c r="IP611" s="286"/>
      <c r="IQ611" s="286"/>
      <c r="IR611" s="286"/>
      <c r="IS611" s="286"/>
      <c r="IT611" s="286"/>
      <c r="IU611" s="286"/>
      <c r="IV611" s="286"/>
      <c r="IW611" s="286"/>
      <c r="IX611" s="286"/>
      <c r="IY611" s="286"/>
      <c r="IZ611" s="286"/>
      <c r="JA611" s="286"/>
      <c r="JB611" s="286"/>
      <c r="JC611" s="286"/>
      <c r="JD611" s="286"/>
      <c r="JE611" s="286"/>
      <c r="JF611" s="286"/>
      <c r="JG611" s="286"/>
      <c r="JH611" s="286"/>
      <c r="JI611" s="286"/>
      <c r="JJ611" s="286"/>
      <c r="JK611" s="286"/>
      <c r="JL611" s="286"/>
      <c r="JM611" s="286"/>
      <c r="JN611" s="286"/>
      <c r="JO611" s="286"/>
      <c r="JP611" s="286"/>
      <c r="JQ611" s="286"/>
      <c r="JR611" s="286"/>
      <c r="JS611" s="286"/>
      <c r="JT611" s="286"/>
      <c r="JU611" s="286"/>
      <c r="JV611" s="286"/>
      <c r="JW611" s="286"/>
      <c r="JX611" s="286"/>
      <c r="JY611" s="286"/>
      <c r="JZ611" s="286"/>
      <c r="KA611" s="286"/>
      <c r="KB611" s="286"/>
      <c r="KC611" s="286"/>
      <c r="KD611" s="286"/>
      <c r="KE611" s="286"/>
      <c r="KF611" s="286"/>
      <c r="KG611" s="286"/>
      <c r="KH611" s="286"/>
      <c r="KI611" s="286"/>
      <c r="KJ611" s="286"/>
      <c r="KK611" s="286"/>
      <c r="KL611" s="286"/>
      <c r="KM611" s="286"/>
      <c r="KN611" s="286"/>
      <c r="KO611" s="286"/>
      <c r="KP611" s="286"/>
      <c r="KQ611" s="286"/>
      <c r="KR611" s="286"/>
      <c r="KS611" s="286"/>
      <c r="KT611" s="286"/>
      <c r="KU611" s="286"/>
      <c r="KV611" s="286"/>
      <c r="KW611" s="286"/>
      <c r="KX611" s="286"/>
      <c r="KY611" s="286"/>
      <c r="KZ611" s="286"/>
      <c r="LA611" s="286"/>
      <c r="LB611" s="286"/>
      <c r="LC611" s="286"/>
      <c r="LD611" s="286"/>
      <c r="LE611" s="286"/>
      <c r="LF611" s="286"/>
      <c r="LG611" s="286"/>
      <c r="LH611" s="286"/>
      <c r="LI611" s="286"/>
      <c r="LJ611" s="286"/>
      <c r="LK611" s="286"/>
      <c r="LL611" s="286"/>
      <c r="LM611" s="286"/>
      <c r="LN611" s="286"/>
      <c r="LO611" s="286"/>
      <c r="LP611" s="286"/>
      <c r="LQ611" s="286"/>
      <c r="LR611" s="286"/>
      <c r="LS611" s="286"/>
      <c r="LT611" s="286"/>
      <c r="LU611" s="286"/>
      <c r="LV611" s="286"/>
      <c r="LW611" s="286"/>
      <c r="LX611" s="286"/>
      <c r="LY611" s="286"/>
      <c r="LZ611" s="286"/>
      <c r="MA611" s="286"/>
      <c r="MB611" s="286"/>
      <c r="MC611" s="286"/>
      <c r="MD611" s="286"/>
      <c r="ME611" s="286"/>
      <c r="MF611" s="286"/>
      <c r="MG611" s="286"/>
      <c r="MH611" s="286"/>
      <c r="MI611" s="286"/>
      <c r="MJ611" s="286"/>
      <c r="MK611" s="286"/>
      <c r="ML611" s="286"/>
      <c r="MM611" s="286"/>
      <c r="MN611" s="286"/>
      <c r="MO611" s="286"/>
      <c r="MP611" s="286"/>
      <c r="MQ611" s="286"/>
      <c r="MR611" s="286"/>
      <c r="MS611" s="286"/>
      <c r="MT611" s="286"/>
      <c r="MU611" s="286"/>
      <c r="MV611" s="286"/>
      <c r="MW611" s="286"/>
      <c r="MX611" s="286"/>
      <c r="MY611" s="286"/>
      <c r="MZ611" s="286"/>
      <c r="NA611" s="286"/>
      <c r="NB611" s="286"/>
      <c r="NC611" s="286"/>
      <c r="ND611" s="286"/>
      <c r="NE611" s="286"/>
      <c r="NF611" s="286"/>
      <c r="NG611" s="286"/>
      <c r="NH611" s="286"/>
      <c r="NI611" s="286"/>
      <c r="NJ611" s="286"/>
      <c r="NK611" s="286"/>
      <c r="NL611" s="286"/>
      <c r="NM611" s="286"/>
      <c r="NN611" s="286"/>
      <c r="NO611" s="286"/>
      <c r="NP611" s="286"/>
      <c r="NQ611" s="286"/>
      <c r="NR611" s="286"/>
      <c r="NS611" s="286"/>
      <c r="NT611" s="286"/>
      <c r="NU611" s="286"/>
      <c r="NV611" s="286"/>
      <c r="NW611" s="286"/>
      <c r="NX611" s="286"/>
      <c r="NY611" s="286"/>
      <c r="NZ611" s="286"/>
      <c r="OA611" s="286"/>
      <c r="OB611" s="286"/>
      <c r="OC611" s="286"/>
      <c r="OD611" s="286"/>
      <c r="OE611" s="286"/>
      <c r="OF611" s="286"/>
      <c r="OG611" s="286"/>
      <c r="OH611" s="286"/>
      <c r="OI611" s="286"/>
      <c r="OJ611" s="286"/>
      <c r="OK611" s="286"/>
      <c r="OL611" s="286"/>
      <c r="OM611" s="286"/>
      <c r="ON611" s="286"/>
      <c r="OO611" s="286"/>
      <c r="OP611" s="286"/>
      <c r="OQ611" s="286"/>
      <c r="OR611" s="286"/>
      <c r="OS611" s="286"/>
      <c r="OT611" s="286"/>
      <c r="OU611" s="286"/>
      <c r="OV611" s="286"/>
      <c r="OW611" s="286"/>
      <c r="OX611" s="286"/>
      <c r="OY611" s="286"/>
      <c r="OZ611" s="286"/>
      <c r="PA611" s="286"/>
      <c r="PB611" s="286"/>
      <c r="PC611" s="286"/>
      <c r="PD611" s="286"/>
      <c r="PE611" s="286"/>
      <c r="PF611" s="286"/>
      <c r="PG611" s="286"/>
      <c r="PH611" s="286"/>
      <c r="PI611" s="286"/>
      <c r="PJ611" s="286"/>
      <c r="PK611" s="286"/>
      <c r="PL611" s="286"/>
      <c r="PM611" s="286"/>
      <c r="PN611" s="286"/>
      <c r="PO611" s="286"/>
      <c r="PP611" s="286"/>
      <c r="PQ611" s="286"/>
      <c r="PR611" s="286"/>
      <c r="PS611" s="286"/>
      <c r="PT611" s="286"/>
      <c r="PU611" s="286"/>
      <c r="PV611" s="286"/>
      <c r="PW611" s="286"/>
      <c r="PX611" s="286"/>
      <c r="PY611" s="286"/>
      <c r="PZ611" s="286"/>
      <c r="QA611" s="286"/>
      <c r="QB611" s="286"/>
      <c r="QC611" s="286"/>
      <c r="QD611" s="286"/>
      <c r="QE611" s="286"/>
      <c r="QF611" s="286"/>
      <c r="QG611" s="286"/>
      <c r="QH611" s="286"/>
      <c r="QI611" s="286"/>
      <c r="QJ611" s="286"/>
      <c r="QK611" s="286"/>
      <c r="QL611" s="286"/>
      <c r="QM611" s="286"/>
      <c r="QN611" s="286"/>
      <c r="QO611" s="286"/>
      <c r="QP611" s="286"/>
      <c r="QQ611" s="286"/>
      <c r="QR611" s="286"/>
      <c r="QS611" s="286"/>
      <c r="QT611" s="286"/>
      <c r="QU611" s="286"/>
      <c r="QV611" s="286"/>
      <c r="QW611" s="286"/>
      <c r="QX611" s="286"/>
      <c r="QY611" s="286"/>
      <c r="QZ611" s="286"/>
      <c r="RA611" s="286"/>
      <c r="RB611" s="286"/>
      <c r="RC611" s="286"/>
      <c r="RD611" s="286"/>
      <c r="RE611" s="286"/>
      <c r="RF611" s="286"/>
      <c r="RG611" s="286"/>
      <c r="RH611" s="286"/>
      <c r="RI611" s="286"/>
      <c r="RJ611" s="286"/>
      <c r="RK611" s="286"/>
      <c r="RL611" s="286"/>
      <c r="RM611" s="286"/>
      <c r="RN611" s="286"/>
      <c r="RO611" s="286"/>
      <c r="RP611" s="286"/>
      <c r="RQ611" s="286"/>
      <c r="RR611" s="286"/>
      <c r="RS611" s="286"/>
      <c r="RT611" s="286"/>
      <c r="RU611" s="286"/>
      <c r="RV611" s="286"/>
      <c r="RW611" s="286"/>
      <c r="RX611" s="286"/>
      <c r="RY611" s="286"/>
      <c r="RZ611" s="286"/>
      <c r="SA611" s="286"/>
      <c r="SB611" s="286"/>
      <c r="SC611" s="286"/>
      <c r="SD611" s="286"/>
      <c r="SE611" s="286"/>
      <c r="SF611" s="286"/>
      <c r="SG611" s="286"/>
      <c r="SH611" s="286"/>
      <c r="SI611" s="286"/>
      <c r="SJ611" s="286"/>
      <c r="SK611" s="286"/>
      <c r="SL611" s="286"/>
      <c r="SM611" s="286"/>
      <c r="SN611" s="286"/>
      <c r="SO611" s="286"/>
      <c r="SP611" s="286"/>
      <c r="SQ611" s="286"/>
      <c r="SR611" s="286"/>
      <c r="SS611" s="286"/>
      <c r="ST611" s="286"/>
      <c r="SU611" s="286"/>
      <c r="SV611" s="286"/>
      <c r="SW611" s="286"/>
      <c r="SX611" s="286"/>
      <c r="SY611" s="286"/>
      <c r="SZ611" s="286"/>
      <c r="TA611" s="286"/>
      <c r="TB611" s="286"/>
      <c r="TC611" s="286"/>
      <c r="TD611" s="286"/>
      <c r="TE611" s="286"/>
      <c r="TF611" s="286"/>
      <c r="TG611" s="286"/>
      <c r="TH611" s="286"/>
      <c r="TI611" s="286"/>
      <c r="TJ611" s="286"/>
      <c r="TK611" s="286"/>
      <c r="TL611" s="286"/>
      <c r="TM611" s="286"/>
      <c r="TN611" s="286"/>
      <c r="TO611" s="286"/>
      <c r="TP611" s="286"/>
      <c r="TQ611" s="286"/>
      <c r="TR611" s="286"/>
      <c r="TS611" s="286"/>
      <c r="TT611" s="286"/>
      <c r="TU611" s="286"/>
      <c r="TV611" s="286"/>
      <c r="TW611" s="286"/>
      <c r="TX611" s="286"/>
      <c r="TY611" s="286"/>
      <c r="TZ611" s="286"/>
      <c r="UA611" s="286"/>
      <c r="UB611" s="286"/>
      <c r="UC611" s="286"/>
      <c r="UD611" s="286"/>
      <c r="UE611" s="286"/>
      <c r="UF611" s="286"/>
      <c r="UG611" s="286"/>
      <c r="UH611" s="286"/>
      <c r="UI611" s="286"/>
      <c r="UJ611" s="286"/>
      <c r="UK611" s="286"/>
      <c r="UL611" s="286"/>
      <c r="UM611" s="286"/>
      <c r="UN611" s="286"/>
      <c r="UO611" s="286"/>
      <c r="UP611" s="286"/>
      <c r="UQ611" s="286"/>
      <c r="UR611" s="286"/>
      <c r="US611" s="286"/>
      <c r="UT611" s="286"/>
      <c r="UU611" s="286"/>
      <c r="UV611" s="286"/>
      <c r="UW611" s="286"/>
      <c r="UX611" s="286"/>
      <c r="UY611" s="286"/>
      <c r="UZ611" s="286"/>
      <c r="VA611" s="286"/>
      <c r="VB611" s="286"/>
      <c r="VC611" s="286"/>
      <c r="VD611" s="286"/>
      <c r="VE611" s="286"/>
      <c r="VF611" s="286"/>
      <c r="VG611" s="286"/>
      <c r="VH611" s="286"/>
      <c r="VI611" s="286"/>
      <c r="VJ611" s="286"/>
      <c r="VK611" s="286"/>
      <c r="VL611" s="286"/>
      <c r="VM611" s="286"/>
      <c r="VN611" s="286"/>
      <c r="VO611" s="286"/>
      <c r="VP611" s="286"/>
      <c r="VQ611" s="286"/>
      <c r="VR611" s="286"/>
      <c r="VS611" s="286"/>
      <c r="VT611" s="286"/>
      <c r="VU611" s="286"/>
      <c r="VV611" s="286"/>
      <c r="VW611" s="286"/>
      <c r="VX611" s="286"/>
      <c r="VY611" s="286"/>
      <c r="VZ611" s="286"/>
      <c r="WA611" s="286"/>
      <c r="WB611" s="286"/>
      <c r="WC611" s="286"/>
    </row>
    <row r="612" spans="1:601" s="285" customFormat="1" ht="61.5" customHeight="1">
      <c r="A612" s="1073"/>
      <c r="B612" s="680" t="s">
        <v>1309</v>
      </c>
      <c r="C612" s="730" t="s">
        <v>1310</v>
      </c>
      <c r="D612" s="671"/>
      <c r="E612" s="721"/>
      <c r="F612" s="673"/>
      <c r="G612" s="673"/>
      <c r="H612" s="673"/>
      <c r="I612" s="386" t="s">
        <v>501</v>
      </c>
      <c r="J612" s="386" t="s">
        <v>33</v>
      </c>
      <c r="K612" s="386" t="s">
        <v>1097</v>
      </c>
      <c r="L612" s="386" t="s">
        <v>35</v>
      </c>
      <c r="M612" s="284">
        <f t="shared" ref="M612:R612" si="81">M613</f>
        <v>315800</v>
      </c>
      <c r="N612" s="284">
        <f t="shared" si="81"/>
        <v>315800</v>
      </c>
      <c r="O612" s="284">
        <f t="shared" si="81"/>
        <v>345000</v>
      </c>
      <c r="P612" s="391">
        <f>P613</f>
        <v>440000</v>
      </c>
      <c r="Q612" s="392">
        <f t="shared" si="81"/>
        <v>440000</v>
      </c>
      <c r="R612" s="392">
        <f t="shared" si="81"/>
        <v>440000</v>
      </c>
      <c r="S612" s="528"/>
      <c r="BA612" s="286"/>
      <c r="BB612" s="286"/>
      <c r="BC612" s="286"/>
      <c r="BD612" s="286"/>
      <c r="BE612" s="286"/>
      <c r="BF612" s="286"/>
      <c r="BG612" s="286"/>
      <c r="BH612" s="286"/>
      <c r="BI612" s="286"/>
      <c r="BJ612" s="286"/>
      <c r="BK612" s="286"/>
      <c r="BL612" s="286"/>
      <c r="BM612" s="286"/>
      <c r="BN612" s="286"/>
      <c r="BO612" s="286"/>
      <c r="BP612" s="286"/>
      <c r="BQ612" s="286"/>
      <c r="BR612" s="286"/>
      <c r="BS612" s="286"/>
      <c r="BT612" s="286"/>
      <c r="BU612" s="286"/>
      <c r="BV612" s="286"/>
      <c r="BW612" s="286"/>
      <c r="BX612" s="286"/>
      <c r="BY612" s="286"/>
      <c r="BZ612" s="286"/>
      <c r="CA612" s="286"/>
      <c r="CB612" s="286"/>
      <c r="CC612" s="286"/>
      <c r="CD612" s="286"/>
      <c r="CE612" s="286"/>
      <c r="CF612" s="286"/>
      <c r="CG612" s="286"/>
      <c r="CH612" s="286"/>
      <c r="CI612" s="286"/>
      <c r="CJ612" s="286"/>
      <c r="CK612" s="286"/>
      <c r="CL612" s="286"/>
      <c r="CM612" s="286"/>
      <c r="CN612" s="286"/>
      <c r="CO612" s="286"/>
      <c r="CP612" s="286"/>
      <c r="CQ612" s="286"/>
      <c r="CR612" s="286"/>
      <c r="CS612" s="286"/>
      <c r="CT612" s="286"/>
      <c r="CU612" s="286"/>
      <c r="CV612" s="286"/>
      <c r="CW612" s="286"/>
      <c r="CX612" s="286"/>
      <c r="CY612" s="286"/>
      <c r="CZ612" s="286"/>
      <c r="DA612" s="286"/>
      <c r="DB612" s="286"/>
      <c r="DC612" s="286"/>
      <c r="DD612" s="286"/>
      <c r="DE612" s="286"/>
      <c r="DF612" s="286"/>
      <c r="DG612" s="286"/>
      <c r="DH612" s="286"/>
      <c r="DI612" s="286"/>
      <c r="DJ612" s="286"/>
      <c r="DK612" s="286"/>
      <c r="DL612" s="286"/>
      <c r="DM612" s="286"/>
      <c r="DN612" s="286"/>
      <c r="DO612" s="286"/>
      <c r="DP612" s="286"/>
      <c r="DQ612" s="286"/>
      <c r="DR612" s="286"/>
      <c r="DS612" s="286"/>
      <c r="DT612" s="286"/>
      <c r="DU612" s="286"/>
      <c r="DV612" s="286"/>
      <c r="DW612" s="286"/>
      <c r="DX612" s="286"/>
      <c r="DY612" s="286"/>
      <c r="DZ612" s="286"/>
      <c r="EA612" s="286"/>
      <c r="EB612" s="286"/>
      <c r="EC612" s="286"/>
      <c r="ED612" s="286"/>
      <c r="EE612" s="286"/>
      <c r="EF612" s="286"/>
      <c r="EG612" s="286"/>
      <c r="EH612" s="286"/>
      <c r="EI612" s="286"/>
      <c r="EJ612" s="286"/>
      <c r="EK612" s="286"/>
      <c r="EL612" s="286"/>
      <c r="EM612" s="286"/>
      <c r="EN612" s="286"/>
      <c r="EO612" s="286"/>
      <c r="EP612" s="286"/>
      <c r="EQ612" s="286"/>
      <c r="ER612" s="286"/>
      <c r="ES612" s="286"/>
      <c r="ET612" s="286"/>
      <c r="EU612" s="286"/>
      <c r="EV612" s="286"/>
      <c r="EW612" s="286"/>
      <c r="EX612" s="286"/>
      <c r="EY612" s="286"/>
      <c r="EZ612" s="286"/>
      <c r="FA612" s="286"/>
      <c r="FB612" s="286"/>
      <c r="FC612" s="286"/>
      <c r="FD612" s="286"/>
      <c r="FE612" s="286"/>
      <c r="FF612" s="286"/>
      <c r="FG612" s="286"/>
      <c r="FH612" s="286"/>
      <c r="FI612" s="286"/>
      <c r="FJ612" s="286"/>
      <c r="FK612" s="286"/>
      <c r="FL612" s="286"/>
      <c r="FM612" s="286"/>
      <c r="FN612" s="286"/>
      <c r="FO612" s="286"/>
      <c r="FP612" s="286"/>
      <c r="FQ612" s="286"/>
      <c r="FR612" s="286"/>
      <c r="FS612" s="286"/>
      <c r="FT612" s="286"/>
      <c r="FU612" s="286"/>
      <c r="FV612" s="286"/>
      <c r="FW612" s="286"/>
      <c r="FX612" s="286"/>
      <c r="FY612" s="286"/>
      <c r="FZ612" s="286"/>
      <c r="GA612" s="286"/>
      <c r="GB612" s="286"/>
      <c r="GC612" s="286"/>
      <c r="GD612" s="286"/>
      <c r="GE612" s="286"/>
      <c r="GF612" s="286"/>
      <c r="GG612" s="286"/>
      <c r="GH612" s="286"/>
      <c r="GI612" s="286"/>
      <c r="GJ612" s="286"/>
      <c r="GK612" s="286"/>
      <c r="GL612" s="286"/>
      <c r="GM612" s="286"/>
      <c r="GN612" s="286"/>
      <c r="GO612" s="286"/>
      <c r="GP612" s="286"/>
      <c r="GQ612" s="286"/>
      <c r="GR612" s="286"/>
      <c r="GS612" s="286"/>
      <c r="GT612" s="286"/>
      <c r="GU612" s="286"/>
      <c r="GV612" s="286"/>
      <c r="GW612" s="286"/>
      <c r="GX612" s="286"/>
      <c r="GY612" s="286"/>
      <c r="GZ612" s="286"/>
      <c r="HA612" s="286"/>
      <c r="HB612" s="286"/>
      <c r="HC612" s="286"/>
      <c r="HD612" s="286"/>
      <c r="HE612" s="286"/>
      <c r="HF612" s="286"/>
      <c r="HG612" s="286"/>
      <c r="HH612" s="286"/>
      <c r="HI612" s="286"/>
      <c r="HJ612" s="286"/>
      <c r="HK612" s="286"/>
      <c r="HL612" s="286"/>
      <c r="HM612" s="286"/>
      <c r="HN612" s="286"/>
      <c r="HO612" s="286"/>
      <c r="HP612" s="286"/>
      <c r="HQ612" s="286"/>
      <c r="HR612" s="286"/>
      <c r="HS612" s="286"/>
      <c r="HT612" s="286"/>
      <c r="HU612" s="286"/>
      <c r="HV612" s="286"/>
      <c r="HW612" s="286"/>
      <c r="HX612" s="286"/>
      <c r="HY612" s="286"/>
      <c r="HZ612" s="286"/>
      <c r="IA612" s="286"/>
      <c r="IB612" s="286"/>
      <c r="IC612" s="286"/>
      <c r="ID612" s="286"/>
      <c r="IE612" s="286"/>
      <c r="IF612" s="286"/>
      <c r="IG612" s="286"/>
      <c r="IH612" s="286"/>
      <c r="II612" s="286"/>
      <c r="IJ612" s="286"/>
      <c r="IK612" s="286"/>
      <c r="IL612" s="286"/>
      <c r="IM612" s="286"/>
      <c r="IN612" s="286"/>
      <c r="IO612" s="286"/>
      <c r="IP612" s="286"/>
      <c r="IQ612" s="286"/>
      <c r="IR612" s="286"/>
      <c r="IS612" s="286"/>
      <c r="IT612" s="286"/>
      <c r="IU612" s="286"/>
      <c r="IV612" s="286"/>
      <c r="IW612" s="286"/>
      <c r="IX612" s="286"/>
      <c r="IY612" s="286"/>
      <c r="IZ612" s="286"/>
      <c r="JA612" s="286"/>
      <c r="JB612" s="286"/>
      <c r="JC612" s="286"/>
      <c r="JD612" s="286"/>
      <c r="JE612" s="286"/>
      <c r="JF612" s="286"/>
      <c r="JG612" s="286"/>
      <c r="JH612" s="286"/>
      <c r="JI612" s="286"/>
      <c r="JJ612" s="286"/>
      <c r="JK612" s="286"/>
      <c r="JL612" s="286"/>
      <c r="JM612" s="286"/>
      <c r="JN612" s="286"/>
      <c r="JO612" s="286"/>
      <c r="JP612" s="286"/>
      <c r="JQ612" s="286"/>
      <c r="JR612" s="286"/>
      <c r="JS612" s="286"/>
      <c r="JT612" s="286"/>
      <c r="JU612" s="286"/>
      <c r="JV612" s="286"/>
      <c r="JW612" s="286"/>
      <c r="JX612" s="286"/>
      <c r="JY612" s="286"/>
      <c r="JZ612" s="286"/>
      <c r="KA612" s="286"/>
      <c r="KB612" s="286"/>
      <c r="KC612" s="286"/>
      <c r="KD612" s="286"/>
      <c r="KE612" s="286"/>
      <c r="KF612" s="286"/>
      <c r="KG612" s="286"/>
      <c r="KH612" s="286"/>
      <c r="KI612" s="286"/>
      <c r="KJ612" s="286"/>
      <c r="KK612" s="286"/>
      <c r="KL612" s="286"/>
      <c r="KM612" s="286"/>
      <c r="KN612" s="286"/>
      <c r="KO612" s="286"/>
      <c r="KP612" s="286"/>
      <c r="KQ612" s="286"/>
      <c r="KR612" s="286"/>
      <c r="KS612" s="286"/>
      <c r="KT612" s="286"/>
      <c r="KU612" s="286"/>
      <c r="KV612" s="286"/>
      <c r="KW612" s="286"/>
      <c r="KX612" s="286"/>
      <c r="KY612" s="286"/>
      <c r="KZ612" s="286"/>
      <c r="LA612" s="286"/>
      <c r="LB612" s="286"/>
      <c r="LC612" s="286"/>
      <c r="LD612" s="286"/>
      <c r="LE612" s="286"/>
      <c r="LF612" s="286"/>
      <c r="LG612" s="286"/>
      <c r="LH612" s="286"/>
      <c r="LI612" s="286"/>
      <c r="LJ612" s="286"/>
      <c r="LK612" s="286"/>
      <c r="LL612" s="286"/>
      <c r="LM612" s="286"/>
      <c r="LN612" s="286"/>
      <c r="LO612" s="286"/>
      <c r="LP612" s="286"/>
      <c r="LQ612" s="286"/>
      <c r="LR612" s="286"/>
      <c r="LS612" s="286"/>
      <c r="LT612" s="286"/>
      <c r="LU612" s="286"/>
      <c r="LV612" s="286"/>
      <c r="LW612" s="286"/>
      <c r="LX612" s="286"/>
      <c r="LY612" s="286"/>
      <c r="LZ612" s="286"/>
      <c r="MA612" s="286"/>
      <c r="MB612" s="286"/>
      <c r="MC612" s="286"/>
      <c r="MD612" s="286"/>
      <c r="ME612" s="286"/>
      <c r="MF612" s="286"/>
      <c r="MG612" s="286"/>
      <c r="MH612" s="286"/>
      <c r="MI612" s="286"/>
      <c r="MJ612" s="286"/>
      <c r="MK612" s="286"/>
      <c r="ML612" s="286"/>
      <c r="MM612" s="286"/>
      <c r="MN612" s="286"/>
      <c r="MO612" s="286"/>
      <c r="MP612" s="286"/>
      <c r="MQ612" s="286"/>
      <c r="MR612" s="286"/>
      <c r="MS612" s="286"/>
      <c r="MT612" s="286"/>
      <c r="MU612" s="286"/>
      <c r="MV612" s="286"/>
      <c r="MW612" s="286"/>
      <c r="MX612" s="286"/>
      <c r="MY612" s="286"/>
      <c r="MZ612" s="286"/>
      <c r="NA612" s="286"/>
      <c r="NB612" s="286"/>
      <c r="NC612" s="286"/>
      <c r="ND612" s="286"/>
      <c r="NE612" s="286"/>
      <c r="NF612" s="286"/>
      <c r="NG612" s="286"/>
      <c r="NH612" s="286"/>
      <c r="NI612" s="286"/>
      <c r="NJ612" s="286"/>
      <c r="NK612" s="286"/>
      <c r="NL612" s="286"/>
      <c r="NM612" s="286"/>
      <c r="NN612" s="286"/>
      <c r="NO612" s="286"/>
      <c r="NP612" s="286"/>
      <c r="NQ612" s="286"/>
      <c r="NR612" s="286"/>
      <c r="NS612" s="286"/>
      <c r="NT612" s="286"/>
      <c r="NU612" s="286"/>
      <c r="NV612" s="286"/>
      <c r="NW612" s="286"/>
      <c r="NX612" s="286"/>
      <c r="NY612" s="286"/>
      <c r="NZ612" s="286"/>
      <c r="OA612" s="286"/>
      <c r="OB612" s="286"/>
      <c r="OC612" s="286"/>
      <c r="OD612" s="286"/>
      <c r="OE612" s="286"/>
      <c r="OF612" s="286"/>
      <c r="OG612" s="286"/>
      <c r="OH612" s="286"/>
      <c r="OI612" s="286"/>
      <c r="OJ612" s="286"/>
      <c r="OK612" s="286"/>
      <c r="OL612" s="286"/>
      <c r="OM612" s="286"/>
      <c r="ON612" s="286"/>
      <c r="OO612" s="286"/>
      <c r="OP612" s="286"/>
      <c r="OQ612" s="286"/>
      <c r="OR612" s="286"/>
      <c r="OS612" s="286"/>
      <c r="OT612" s="286"/>
      <c r="OU612" s="286"/>
      <c r="OV612" s="286"/>
      <c r="OW612" s="286"/>
      <c r="OX612" s="286"/>
      <c r="OY612" s="286"/>
      <c r="OZ612" s="286"/>
      <c r="PA612" s="286"/>
      <c r="PB612" s="286"/>
      <c r="PC612" s="286"/>
      <c r="PD612" s="286"/>
      <c r="PE612" s="286"/>
      <c r="PF612" s="286"/>
      <c r="PG612" s="286"/>
      <c r="PH612" s="286"/>
      <c r="PI612" s="286"/>
      <c r="PJ612" s="286"/>
      <c r="PK612" s="286"/>
      <c r="PL612" s="286"/>
      <c r="PM612" s="286"/>
      <c r="PN612" s="286"/>
      <c r="PO612" s="286"/>
      <c r="PP612" s="286"/>
      <c r="PQ612" s="286"/>
      <c r="PR612" s="286"/>
      <c r="PS612" s="286"/>
      <c r="PT612" s="286"/>
      <c r="PU612" s="286"/>
      <c r="PV612" s="286"/>
      <c r="PW612" s="286"/>
      <c r="PX612" s="286"/>
      <c r="PY612" s="286"/>
      <c r="PZ612" s="286"/>
      <c r="QA612" s="286"/>
      <c r="QB612" s="286"/>
      <c r="QC612" s="286"/>
      <c r="QD612" s="286"/>
      <c r="QE612" s="286"/>
      <c r="QF612" s="286"/>
      <c r="QG612" s="286"/>
      <c r="QH612" s="286"/>
      <c r="QI612" s="286"/>
      <c r="QJ612" s="286"/>
      <c r="QK612" s="286"/>
      <c r="QL612" s="286"/>
      <c r="QM612" s="286"/>
      <c r="QN612" s="286"/>
      <c r="QO612" s="286"/>
      <c r="QP612" s="286"/>
      <c r="QQ612" s="286"/>
      <c r="QR612" s="286"/>
      <c r="QS612" s="286"/>
      <c r="QT612" s="286"/>
      <c r="QU612" s="286"/>
      <c r="QV612" s="286"/>
      <c r="QW612" s="286"/>
      <c r="QX612" s="286"/>
      <c r="QY612" s="286"/>
      <c r="QZ612" s="286"/>
      <c r="RA612" s="286"/>
      <c r="RB612" s="286"/>
      <c r="RC612" s="286"/>
      <c r="RD612" s="286"/>
      <c r="RE612" s="286"/>
      <c r="RF612" s="286"/>
      <c r="RG612" s="286"/>
      <c r="RH612" s="286"/>
      <c r="RI612" s="286"/>
      <c r="RJ612" s="286"/>
      <c r="RK612" s="286"/>
      <c r="RL612" s="286"/>
      <c r="RM612" s="286"/>
      <c r="RN612" s="286"/>
      <c r="RO612" s="286"/>
      <c r="RP612" s="286"/>
      <c r="RQ612" s="286"/>
      <c r="RR612" s="286"/>
      <c r="RS612" s="286"/>
      <c r="RT612" s="286"/>
      <c r="RU612" s="286"/>
      <c r="RV612" s="286"/>
      <c r="RW612" s="286"/>
      <c r="RX612" s="286"/>
      <c r="RY612" s="286"/>
      <c r="RZ612" s="286"/>
      <c r="SA612" s="286"/>
      <c r="SB612" s="286"/>
      <c r="SC612" s="286"/>
      <c r="SD612" s="286"/>
      <c r="SE612" s="286"/>
      <c r="SF612" s="286"/>
      <c r="SG612" s="286"/>
      <c r="SH612" s="286"/>
      <c r="SI612" s="286"/>
      <c r="SJ612" s="286"/>
      <c r="SK612" s="286"/>
      <c r="SL612" s="286"/>
      <c r="SM612" s="286"/>
      <c r="SN612" s="286"/>
      <c r="SO612" s="286"/>
      <c r="SP612" s="286"/>
      <c r="SQ612" s="286"/>
      <c r="SR612" s="286"/>
      <c r="SS612" s="286"/>
      <c r="ST612" s="286"/>
      <c r="SU612" s="286"/>
      <c r="SV612" s="286"/>
      <c r="SW612" s="286"/>
      <c r="SX612" s="286"/>
      <c r="SY612" s="286"/>
      <c r="SZ612" s="286"/>
      <c r="TA612" s="286"/>
      <c r="TB612" s="286"/>
      <c r="TC612" s="286"/>
      <c r="TD612" s="286"/>
      <c r="TE612" s="286"/>
      <c r="TF612" s="286"/>
      <c r="TG612" s="286"/>
      <c r="TH612" s="286"/>
      <c r="TI612" s="286"/>
      <c r="TJ612" s="286"/>
      <c r="TK612" s="286"/>
      <c r="TL612" s="286"/>
      <c r="TM612" s="286"/>
      <c r="TN612" s="286"/>
      <c r="TO612" s="286"/>
      <c r="TP612" s="286"/>
      <c r="TQ612" s="286"/>
      <c r="TR612" s="286"/>
      <c r="TS612" s="286"/>
      <c r="TT612" s="286"/>
      <c r="TU612" s="286"/>
      <c r="TV612" s="286"/>
      <c r="TW612" s="286"/>
      <c r="TX612" s="286"/>
      <c r="TY612" s="286"/>
      <c r="TZ612" s="286"/>
      <c r="UA612" s="286"/>
      <c r="UB612" s="286"/>
      <c r="UC612" s="286"/>
      <c r="UD612" s="286"/>
      <c r="UE612" s="286"/>
      <c r="UF612" s="286"/>
      <c r="UG612" s="286"/>
      <c r="UH612" s="286"/>
      <c r="UI612" s="286"/>
      <c r="UJ612" s="286"/>
      <c r="UK612" s="286"/>
      <c r="UL612" s="286"/>
      <c r="UM612" s="286"/>
      <c r="UN612" s="286"/>
      <c r="UO612" s="286"/>
      <c r="UP612" s="286"/>
      <c r="UQ612" s="286"/>
      <c r="UR612" s="286"/>
      <c r="US612" s="286"/>
      <c r="UT612" s="286"/>
      <c r="UU612" s="286"/>
      <c r="UV612" s="286"/>
      <c r="UW612" s="286"/>
      <c r="UX612" s="286"/>
      <c r="UY612" s="286"/>
      <c r="UZ612" s="286"/>
      <c r="VA612" s="286"/>
      <c r="VB612" s="286"/>
      <c r="VC612" s="286"/>
      <c r="VD612" s="286"/>
      <c r="VE612" s="286"/>
      <c r="VF612" s="286"/>
      <c r="VG612" s="286"/>
      <c r="VH612" s="286"/>
      <c r="VI612" s="286"/>
      <c r="VJ612" s="286"/>
      <c r="VK612" s="286"/>
      <c r="VL612" s="286"/>
      <c r="VM612" s="286"/>
      <c r="VN612" s="286"/>
      <c r="VO612" s="286"/>
      <c r="VP612" s="286"/>
      <c r="VQ612" s="286"/>
      <c r="VR612" s="286"/>
      <c r="VS612" s="286"/>
      <c r="VT612" s="286"/>
      <c r="VU612" s="286"/>
      <c r="VV612" s="286"/>
      <c r="VW612" s="286"/>
      <c r="VX612" s="286"/>
      <c r="VY612" s="286"/>
      <c r="VZ612" s="286"/>
      <c r="WA612" s="286"/>
      <c r="WB612" s="286"/>
      <c r="WC612" s="286"/>
    </row>
    <row r="613" spans="1:601" s="285" customFormat="1" ht="51.75" customHeight="1">
      <c r="A613" s="1073"/>
      <c r="B613" s="681"/>
      <c r="C613" s="729"/>
      <c r="D613" s="653"/>
      <c r="E613" s="678"/>
      <c r="F613" s="655"/>
      <c r="G613" s="655"/>
      <c r="H613" s="655"/>
      <c r="I613" s="315" t="s">
        <v>501</v>
      </c>
      <c r="J613" s="315" t="s">
        <v>33</v>
      </c>
      <c r="K613" s="315" t="s">
        <v>1097</v>
      </c>
      <c r="L613" s="315" t="s">
        <v>642</v>
      </c>
      <c r="M613" s="288">
        <v>315800</v>
      </c>
      <c r="N613" s="288">
        <v>315800</v>
      </c>
      <c r="O613" s="288">
        <v>345000</v>
      </c>
      <c r="P613" s="289">
        <v>440000</v>
      </c>
      <c r="Q613" s="290">
        <v>440000</v>
      </c>
      <c r="R613" s="290">
        <v>440000</v>
      </c>
      <c r="S613" s="528">
        <v>3</v>
      </c>
      <c r="BA613" s="286"/>
      <c r="BB613" s="286"/>
      <c r="BC613" s="286"/>
      <c r="BD613" s="286"/>
      <c r="BE613" s="286"/>
      <c r="BF613" s="286"/>
      <c r="BG613" s="286"/>
      <c r="BH613" s="286"/>
      <c r="BI613" s="286"/>
      <c r="BJ613" s="286"/>
      <c r="BK613" s="286"/>
      <c r="BL613" s="286"/>
      <c r="BM613" s="286"/>
      <c r="BN613" s="286"/>
      <c r="BO613" s="286"/>
      <c r="BP613" s="286"/>
      <c r="BQ613" s="286"/>
      <c r="BR613" s="286"/>
      <c r="BS613" s="286"/>
      <c r="BT613" s="286"/>
      <c r="BU613" s="286"/>
      <c r="BV613" s="286"/>
      <c r="BW613" s="286"/>
      <c r="BX613" s="286"/>
      <c r="BY613" s="286"/>
      <c r="BZ613" s="286"/>
      <c r="CA613" s="286"/>
      <c r="CB613" s="286"/>
      <c r="CC613" s="286"/>
      <c r="CD613" s="286"/>
      <c r="CE613" s="286"/>
      <c r="CF613" s="286"/>
      <c r="CG613" s="286"/>
      <c r="CH613" s="286"/>
      <c r="CI613" s="286"/>
      <c r="CJ613" s="286"/>
      <c r="CK613" s="286"/>
      <c r="CL613" s="286"/>
      <c r="CM613" s="286"/>
      <c r="CN613" s="286"/>
      <c r="CO613" s="286"/>
      <c r="CP613" s="286"/>
      <c r="CQ613" s="286"/>
      <c r="CR613" s="286"/>
      <c r="CS613" s="286"/>
      <c r="CT613" s="286"/>
      <c r="CU613" s="286"/>
      <c r="CV613" s="286"/>
      <c r="CW613" s="286"/>
      <c r="CX613" s="286"/>
      <c r="CY613" s="286"/>
      <c r="CZ613" s="286"/>
      <c r="DA613" s="286"/>
      <c r="DB613" s="286"/>
      <c r="DC613" s="286"/>
      <c r="DD613" s="286"/>
      <c r="DE613" s="286"/>
      <c r="DF613" s="286"/>
      <c r="DG613" s="286"/>
      <c r="DH613" s="286"/>
      <c r="DI613" s="286"/>
      <c r="DJ613" s="286"/>
      <c r="DK613" s="286"/>
      <c r="DL613" s="286"/>
      <c r="DM613" s="286"/>
      <c r="DN613" s="286"/>
      <c r="DO613" s="286"/>
      <c r="DP613" s="286"/>
      <c r="DQ613" s="286"/>
      <c r="DR613" s="286"/>
      <c r="DS613" s="286"/>
      <c r="DT613" s="286"/>
      <c r="DU613" s="286"/>
      <c r="DV613" s="286"/>
      <c r="DW613" s="286"/>
      <c r="DX613" s="286"/>
      <c r="DY613" s="286"/>
      <c r="DZ613" s="286"/>
      <c r="EA613" s="286"/>
      <c r="EB613" s="286"/>
      <c r="EC613" s="286"/>
      <c r="ED613" s="286"/>
      <c r="EE613" s="286"/>
      <c r="EF613" s="286"/>
      <c r="EG613" s="286"/>
      <c r="EH613" s="286"/>
      <c r="EI613" s="286"/>
      <c r="EJ613" s="286"/>
      <c r="EK613" s="286"/>
      <c r="EL613" s="286"/>
      <c r="EM613" s="286"/>
      <c r="EN613" s="286"/>
      <c r="EO613" s="286"/>
      <c r="EP613" s="286"/>
      <c r="EQ613" s="286"/>
      <c r="ER613" s="286"/>
      <c r="ES613" s="286"/>
      <c r="ET613" s="286"/>
      <c r="EU613" s="286"/>
      <c r="EV613" s="286"/>
      <c r="EW613" s="286"/>
      <c r="EX613" s="286"/>
      <c r="EY613" s="286"/>
      <c r="EZ613" s="286"/>
      <c r="FA613" s="286"/>
      <c r="FB613" s="286"/>
      <c r="FC613" s="286"/>
      <c r="FD613" s="286"/>
      <c r="FE613" s="286"/>
      <c r="FF613" s="286"/>
      <c r="FG613" s="286"/>
      <c r="FH613" s="286"/>
      <c r="FI613" s="286"/>
      <c r="FJ613" s="286"/>
      <c r="FK613" s="286"/>
      <c r="FL613" s="286"/>
      <c r="FM613" s="286"/>
      <c r="FN613" s="286"/>
      <c r="FO613" s="286"/>
      <c r="FP613" s="286"/>
      <c r="FQ613" s="286"/>
      <c r="FR613" s="286"/>
      <c r="FS613" s="286"/>
      <c r="FT613" s="286"/>
      <c r="FU613" s="286"/>
      <c r="FV613" s="286"/>
      <c r="FW613" s="286"/>
      <c r="FX613" s="286"/>
      <c r="FY613" s="286"/>
      <c r="FZ613" s="286"/>
      <c r="GA613" s="286"/>
      <c r="GB613" s="286"/>
      <c r="GC613" s="286"/>
      <c r="GD613" s="286"/>
      <c r="GE613" s="286"/>
      <c r="GF613" s="286"/>
      <c r="GG613" s="286"/>
      <c r="GH613" s="286"/>
      <c r="GI613" s="286"/>
      <c r="GJ613" s="286"/>
      <c r="GK613" s="286"/>
      <c r="GL613" s="286"/>
      <c r="GM613" s="286"/>
      <c r="GN613" s="286"/>
      <c r="GO613" s="286"/>
      <c r="GP613" s="286"/>
      <c r="GQ613" s="286"/>
      <c r="GR613" s="286"/>
      <c r="GS613" s="286"/>
      <c r="GT613" s="286"/>
      <c r="GU613" s="286"/>
      <c r="GV613" s="286"/>
      <c r="GW613" s="286"/>
      <c r="GX613" s="286"/>
      <c r="GY613" s="286"/>
      <c r="GZ613" s="286"/>
      <c r="HA613" s="286"/>
      <c r="HB613" s="286"/>
      <c r="HC613" s="286"/>
      <c r="HD613" s="286"/>
      <c r="HE613" s="286"/>
      <c r="HF613" s="286"/>
      <c r="HG613" s="286"/>
      <c r="HH613" s="286"/>
      <c r="HI613" s="286"/>
      <c r="HJ613" s="286"/>
      <c r="HK613" s="286"/>
      <c r="HL613" s="286"/>
      <c r="HM613" s="286"/>
      <c r="HN613" s="286"/>
      <c r="HO613" s="286"/>
      <c r="HP613" s="286"/>
      <c r="HQ613" s="286"/>
      <c r="HR613" s="286"/>
      <c r="HS613" s="286"/>
      <c r="HT613" s="286"/>
      <c r="HU613" s="286"/>
      <c r="HV613" s="286"/>
      <c r="HW613" s="286"/>
      <c r="HX613" s="286"/>
      <c r="HY613" s="286"/>
      <c r="HZ613" s="286"/>
      <c r="IA613" s="286"/>
      <c r="IB613" s="286"/>
      <c r="IC613" s="286"/>
      <c r="ID613" s="286"/>
      <c r="IE613" s="286"/>
      <c r="IF613" s="286"/>
      <c r="IG613" s="286"/>
      <c r="IH613" s="286"/>
      <c r="II613" s="286"/>
      <c r="IJ613" s="286"/>
      <c r="IK613" s="286"/>
      <c r="IL613" s="286"/>
      <c r="IM613" s="286"/>
      <c r="IN613" s="286"/>
      <c r="IO613" s="286"/>
      <c r="IP613" s="286"/>
      <c r="IQ613" s="286"/>
      <c r="IR613" s="286"/>
      <c r="IS613" s="286"/>
      <c r="IT613" s="286"/>
      <c r="IU613" s="286"/>
      <c r="IV613" s="286"/>
      <c r="IW613" s="286"/>
      <c r="IX613" s="286"/>
      <c r="IY613" s="286"/>
      <c r="IZ613" s="286"/>
      <c r="JA613" s="286"/>
      <c r="JB613" s="286"/>
      <c r="JC613" s="286"/>
      <c r="JD613" s="286"/>
      <c r="JE613" s="286"/>
      <c r="JF613" s="286"/>
      <c r="JG613" s="286"/>
      <c r="JH613" s="286"/>
      <c r="JI613" s="286"/>
      <c r="JJ613" s="286"/>
      <c r="JK613" s="286"/>
      <c r="JL613" s="286"/>
      <c r="JM613" s="286"/>
      <c r="JN613" s="286"/>
      <c r="JO613" s="286"/>
      <c r="JP613" s="286"/>
      <c r="JQ613" s="286"/>
      <c r="JR613" s="286"/>
      <c r="JS613" s="286"/>
      <c r="JT613" s="286"/>
      <c r="JU613" s="286"/>
      <c r="JV613" s="286"/>
      <c r="JW613" s="286"/>
      <c r="JX613" s="286"/>
      <c r="JY613" s="286"/>
      <c r="JZ613" s="286"/>
      <c r="KA613" s="286"/>
      <c r="KB613" s="286"/>
      <c r="KC613" s="286"/>
      <c r="KD613" s="286"/>
      <c r="KE613" s="286"/>
      <c r="KF613" s="286"/>
      <c r="KG613" s="286"/>
      <c r="KH613" s="286"/>
      <c r="KI613" s="286"/>
      <c r="KJ613" s="286"/>
      <c r="KK613" s="286"/>
      <c r="KL613" s="286"/>
      <c r="KM613" s="286"/>
      <c r="KN613" s="286"/>
      <c r="KO613" s="286"/>
      <c r="KP613" s="286"/>
      <c r="KQ613" s="286"/>
      <c r="KR613" s="286"/>
      <c r="KS613" s="286"/>
      <c r="KT613" s="286"/>
      <c r="KU613" s="286"/>
      <c r="KV613" s="286"/>
      <c r="KW613" s="286"/>
      <c r="KX613" s="286"/>
      <c r="KY613" s="286"/>
      <c r="KZ613" s="286"/>
      <c r="LA613" s="286"/>
      <c r="LB613" s="286"/>
      <c r="LC613" s="286"/>
      <c r="LD613" s="286"/>
      <c r="LE613" s="286"/>
      <c r="LF613" s="286"/>
      <c r="LG613" s="286"/>
      <c r="LH613" s="286"/>
      <c r="LI613" s="286"/>
      <c r="LJ613" s="286"/>
      <c r="LK613" s="286"/>
      <c r="LL613" s="286"/>
      <c r="LM613" s="286"/>
      <c r="LN613" s="286"/>
      <c r="LO613" s="286"/>
      <c r="LP613" s="286"/>
      <c r="LQ613" s="286"/>
      <c r="LR613" s="286"/>
      <c r="LS613" s="286"/>
      <c r="LT613" s="286"/>
      <c r="LU613" s="286"/>
      <c r="LV613" s="286"/>
      <c r="LW613" s="286"/>
      <c r="LX613" s="286"/>
      <c r="LY613" s="286"/>
      <c r="LZ613" s="286"/>
      <c r="MA613" s="286"/>
      <c r="MB613" s="286"/>
      <c r="MC613" s="286"/>
      <c r="MD613" s="286"/>
      <c r="ME613" s="286"/>
      <c r="MF613" s="286"/>
      <c r="MG613" s="286"/>
      <c r="MH613" s="286"/>
      <c r="MI613" s="286"/>
      <c r="MJ613" s="286"/>
      <c r="MK613" s="286"/>
      <c r="ML613" s="286"/>
      <c r="MM613" s="286"/>
      <c r="MN613" s="286"/>
      <c r="MO613" s="286"/>
      <c r="MP613" s="286"/>
      <c r="MQ613" s="286"/>
      <c r="MR613" s="286"/>
      <c r="MS613" s="286"/>
      <c r="MT613" s="286"/>
      <c r="MU613" s="286"/>
      <c r="MV613" s="286"/>
      <c r="MW613" s="286"/>
      <c r="MX613" s="286"/>
      <c r="MY613" s="286"/>
      <c r="MZ613" s="286"/>
      <c r="NA613" s="286"/>
      <c r="NB613" s="286"/>
      <c r="NC613" s="286"/>
      <c r="ND613" s="286"/>
      <c r="NE613" s="286"/>
      <c r="NF613" s="286"/>
      <c r="NG613" s="286"/>
      <c r="NH613" s="286"/>
      <c r="NI613" s="286"/>
      <c r="NJ613" s="286"/>
      <c r="NK613" s="286"/>
      <c r="NL613" s="286"/>
      <c r="NM613" s="286"/>
      <c r="NN613" s="286"/>
      <c r="NO613" s="286"/>
      <c r="NP613" s="286"/>
      <c r="NQ613" s="286"/>
      <c r="NR613" s="286"/>
      <c r="NS613" s="286"/>
      <c r="NT613" s="286"/>
      <c r="NU613" s="286"/>
      <c r="NV613" s="286"/>
      <c r="NW613" s="286"/>
      <c r="NX613" s="286"/>
      <c r="NY613" s="286"/>
      <c r="NZ613" s="286"/>
      <c r="OA613" s="286"/>
      <c r="OB613" s="286"/>
      <c r="OC613" s="286"/>
      <c r="OD613" s="286"/>
      <c r="OE613" s="286"/>
      <c r="OF613" s="286"/>
      <c r="OG613" s="286"/>
      <c r="OH613" s="286"/>
      <c r="OI613" s="286"/>
      <c r="OJ613" s="286"/>
      <c r="OK613" s="286"/>
      <c r="OL613" s="286"/>
      <c r="OM613" s="286"/>
      <c r="ON613" s="286"/>
      <c r="OO613" s="286"/>
      <c r="OP613" s="286"/>
      <c r="OQ613" s="286"/>
      <c r="OR613" s="286"/>
      <c r="OS613" s="286"/>
      <c r="OT613" s="286"/>
      <c r="OU613" s="286"/>
      <c r="OV613" s="286"/>
      <c r="OW613" s="286"/>
      <c r="OX613" s="286"/>
      <c r="OY613" s="286"/>
      <c r="OZ613" s="286"/>
      <c r="PA613" s="286"/>
      <c r="PB613" s="286"/>
      <c r="PC613" s="286"/>
      <c r="PD613" s="286"/>
      <c r="PE613" s="286"/>
      <c r="PF613" s="286"/>
      <c r="PG613" s="286"/>
      <c r="PH613" s="286"/>
      <c r="PI613" s="286"/>
      <c r="PJ613" s="286"/>
      <c r="PK613" s="286"/>
      <c r="PL613" s="286"/>
      <c r="PM613" s="286"/>
      <c r="PN613" s="286"/>
      <c r="PO613" s="286"/>
      <c r="PP613" s="286"/>
      <c r="PQ613" s="286"/>
      <c r="PR613" s="286"/>
      <c r="PS613" s="286"/>
      <c r="PT613" s="286"/>
      <c r="PU613" s="286"/>
      <c r="PV613" s="286"/>
      <c r="PW613" s="286"/>
      <c r="PX613" s="286"/>
      <c r="PY613" s="286"/>
      <c r="PZ613" s="286"/>
      <c r="QA613" s="286"/>
      <c r="QB613" s="286"/>
      <c r="QC613" s="286"/>
      <c r="QD613" s="286"/>
      <c r="QE613" s="286"/>
      <c r="QF613" s="286"/>
      <c r="QG613" s="286"/>
      <c r="QH613" s="286"/>
      <c r="QI613" s="286"/>
      <c r="QJ613" s="286"/>
      <c r="QK613" s="286"/>
      <c r="QL613" s="286"/>
      <c r="QM613" s="286"/>
      <c r="QN613" s="286"/>
      <c r="QO613" s="286"/>
      <c r="QP613" s="286"/>
      <c r="QQ613" s="286"/>
      <c r="QR613" s="286"/>
      <c r="QS613" s="286"/>
      <c r="QT613" s="286"/>
      <c r="QU613" s="286"/>
      <c r="QV613" s="286"/>
      <c r="QW613" s="286"/>
      <c r="QX613" s="286"/>
      <c r="QY613" s="286"/>
      <c r="QZ613" s="286"/>
      <c r="RA613" s="286"/>
      <c r="RB613" s="286"/>
      <c r="RC613" s="286"/>
      <c r="RD613" s="286"/>
      <c r="RE613" s="286"/>
      <c r="RF613" s="286"/>
      <c r="RG613" s="286"/>
      <c r="RH613" s="286"/>
      <c r="RI613" s="286"/>
      <c r="RJ613" s="286"/>
      <c r="RK613" s="286"/>
      <c r="RL613" s="286"/>
      <c r="RM613" s="286"/>
      <c r="RN613" s="286"/>
      <c r="RO613" s="286"/>
      <c r="RP613" s="286"/>
      <c r="RQ613" s="286"/>
      <c r="RR613" s="286"/>
      <c r="RS613" s="286"/>
      <c r="RT613" s="286"/>
      <c r="RU613" s="286"/>
      <c r="RV613" s="286"/>
      <c r="RW613" s="286"/>
      <c r="RX613" s="286"/>
      <c r="RY613" s="286"/>
      <c r="RZ613" s="286"/>
      <c r="SA613" s="286"/>
      <c r="SB613" s="286"/>
      <c r="SC613" s="286"/>
      <c r="SD613" s="286"/>
      <c r="SE613" s="286"/>
      <c r="SF613" s="286"/>
      <c r="SG613" s="286"/>
      <c r="SH613" s="286"/>
      <c r="SI613" s="286"/>
      <c r="SJ613" s="286"/>
      <c r="SK613" s="286"/>
      <c r="SL613" s="286"/>
      <c r="SM613" s="286"/>
      <c r="SN613" s="286"/>
      <c r="SO613" s="286"/>
      <c r="SP613" s="286"/>
      <c r="SQ613" s="286"/>
      <c r="SR613" s="286"/>
      <c r="SS613" s="286"/>
      <c r="ST613" s="286"/>
      <c r="SU613" s="286"/>
      <c r="SV613" s="286"/>
      <c r="SW613" s="286"/>
      <c r="SX613" s="286"/>
      <c r="SY613" s="286"/>
      <c r="SZ613" s="286"/>
      <c r="TA613" s="286"/>
      <c r="TB613" s="286"/>
      <c r="TC613" s="286"/>
      <c r="TD613" s="286"/>
      <c r="TE613" s="286"/>
      <c r="TF613" s="286"/>
      <c r="TG613" s="286"/>
      <c r="TH613" s="286"/>
      <c r="TI613" s="286"/>
      <c r="TJ613" s="286"/>
      <c r="TK613" s="286"/>
      <c r="TL613" s="286"/>
      <c r="TM613" s="286"/>
      <c r="TN613" s="286"/>
      <c r="TO613" s="286"/>
      <c r="TP613" s="286"/>
      <c r="TQ613" s="286"/>
      <c r="TR613" s="286"/>
      <c r="TS613" s="286"/>
      <c r="TT613" s="286"/>
      <c r="TU613" s="286"/>
      <c r="TV613" s="286"/>
      <c r="TW613" s="286"/>
      <c r="TX613" s="286"/>
      <c r="TY613" s="286"/>
      <c r="TZ613" s="286"/>
      <c r="UA613" s="286"/>
      <c r="UB613" s="286"/>
      <c r="UC613" s="286"/>
      <c r="UD613" s="286"/>
      <c r="UE613" s="286"/>
      <c r="UF613" s="286"/>
      <c r="UG613" s="286"/>
      <c r="UH613" s="286"/>
      <c r="UI613" s="286"/>
      <c r="UJ613" s="286"/>
      <c r="UK613" s="286"/>
      <c r="UL613" s="286"/>
      <c r="UM613" s="286"/>
      <c r="UN613" s="286"/>
      <c r="UO613" s="286"/>
      <c r="UP613" s="286"/>
      <c r="UQ613" s="286"/>
      <c r="UR613" s="286"/>
      <c r="US613" s="286"/>
      <c r="UT613" s="286"/>
      <c r="UU613" s="286"/>
      <c r="UV613" s="286"/>
      <c r="UW613" s="286"/>
      <c r="UX613" s="286"/>
      <c r="UY613" s="286"/>
      <c r="UZ613" s="286"/>
      <c r="VA613" s="286"/>
      <c r="VB613" s="286"/>
      <c r="VC613" s="286"/>
      <c r="VD613" s="286"/>
      <c r="VE613" s="286"/>
      <c r="VF613" s="286"/>
      <c r="VG613" s="286"/>
      <c r="VH613" s="286"/>
      <c r="VI613" s="286"/>
      <c r="VJ613" s="286"/>
      <c r="VK613" s="286"/>
      <c r="VL613" s="286"/>
      <c r="VM613" s="286"/>
      <c r="VN613" s="286"/>
      <c r="VO613" s="286"/>
      <c r="VP613" s="286"/>
      <c r="VQ613" s="286"/>
      <c r="VR613" s="286"/>
      <c r="VS613" s="286"/>
      <c r="VT613" s="286"/>
      <c r="VU613" s="286"/>
      <c r="VV613" s="286"/>
      <c r="VW613" s="286"/>
      <c r="VX613" s="286"/>
      <c r="VY613" s="286"/>
      <c r="VZ613" s="286"/>
      <c r="WA613" s="286"/>
      <c r="WB613" s="286"/>
      <c r="WC613" s="286"/>
    </row>
    <row r="614" spans="1:601" s="285" customFormat="1" ht="180.75" customHeight="1">
      <c r="A614" s="1073"/>
      <c r="B614" s="670" t="s">
        <v>1311</v>
      </c>
      <c r="C614" s="702" t="s">
        <v>1274</v>
      </c>
      <c r="D614" s="650" t="s">
        <v>1115</v>
      </c>
      <c r="E614" s="193" t="s">
        <v>1312</v>
      </c>
      <c r="F614" s="293" t="s">
        <v>60</v>
      </c>
      <c r="G614" s="439">
        <v>43901</v>
      </c>
      <c r="H614" s="293" t="s">
        <v>31</v>
      </c>
      <c r="I614" s="386" t="s">
        <v>501</v>
      </c>
      <c r="J614" s="386" t="s">
        <v>33</v>
      </c>
      <c r="K614" s="386" t="s">
        <v>1118</v>
      </c>
      <c r="L614" s="386" t="s">
        <v>35</v>
      </c>
      <c r="M614" s="284">
        <f t="shared" ref="M614:R614" si="82">M615</f>
        <v>42000</v>
      </c>
      <c r="N614" s="284">
        <f t="shared" si="82"/>
        <v>42000</v>
      </c>
      <c r="O614" s="284">
        <f t="shared" si="82"/>
        <v>0</v>
      </c>
      <c r="P614" s="284">
        <f t="shared" si="82"/>
        <v>0</v>
      </c>
      <c r="Q614" s="284">
        <f t="shared" si="82"/>
        <v>0</v>
      </c>
      <c r="R614" s="284">
        <f t="shared" si="82"/>
        <v>0</v>
      </c>
      <c r="S614" s="528"/>
      <c r="BA614" s="286"/>
      <c r="BB614" s="286"/>
      <c r="BC614" s="286"/>
      <c r="BD614" s="286"/>
      <c r="BE614" s="286"/>
      <c r="BF614" s="286"/>
      <c r="BG614" s="286"/>
      <c r="BH614" s="286"/>
      <c r="BI614" s="286"/>
      <c r="BJ614" s="286"/>
      <c r="BK614" s="286"/>
      <c r="BL614" s="286"/>
      <c r="BM614" s="286"/>
      <c r="BN614" s="286"/>
      <c r="BO614" s="286"/>
      <c r="BP614" s="286"/>
      <c r="BQ614" s="286"/>
      <c r="BR614" s="286"/>
      <c r="BS614" s="286"/>
      <c r="BT614" s="286"/>
      <c r="BU614" s="286"/>
      <c r="BV614" s="286"/>
      <c r="BW614" s="286"/>
      <c r="BX614" s="286"/>
      <c r="BY614" s="286"/>
      <c r="BZ614" s="286"/>
      <c r="CA614" s="286"/>
      <c r="CB614" s="286"/>
      <c r="CC614" s="286"/>
      <c r="CD614" s="286"/>
      <c r="CE614" s="286"/>
      <c r="CF614" s="286"/>
      <c r="CG614" s="286"/>
      <c r="CH614" s="286"/>
      <c r="CI614" s="286"/>
      <c r="CJ614" s="286"/>
      <c r="CK614" s="286"/>
      <c r="CL614" s="286"/>
      <c r="CM614" s="286"/>
      <c r="CN614" s="286"/>
      <c r="CO614" s="286"/>
      <c r="CP614" s="286"/>
      <c r="CQ614" s="286"/>
      <c r="CR614" s="286"/>
      <c r="CS614" s="286"/>
      <c r="CT614" s="286"/>
      <c r="CU614" s="286"/>
      <c r="CV614" s="286"/>
      <c r="CW614" s="286"/>
      <c r="CX614" s="286"/>
      <c r="CY614" s="286"/>
      <c r="CZ614" s="286"/>
      <c r="DA614" s="286"/>
      <c r="DB614" s="286"/>
      <c r="DC614" s="286"/>
      <c r="DD614" s="286"/>
      <c r="DE614" s="286"/>
      <c r="DF614" s="286"/>
      <c r="DG614" s="286"/>
      <c r="DH614" s="286"/>
      <c r="DI614" s="286"/>
      <c r="DJ614" s="286"/>
      <c r="DK614" s="286"/>
      <c r="DL614" s="286"/>
      <c r="DM614" s="286"/>
      <c r="DN614" s="286"/>
      <c r="DO614" s="286"/>
      <c r="DP614" s="286"/>
      <c r="DQ614" s="286"/>
      <c r="DR614" s="286"/>
      <c r="DS614" s="286"/>
      <c r="DT614" s="286"/>
      <c r="DU614" s="286"/>
      <c r="DV614" s="286"/>
      <c r="DW614" s="286"/>
      <c r="DX614" s="286"/>
      <c r="DY614" s="286"/>
      <c r="DZ614" s="286"/>
      <c r="EA614" s="286"/>
      <c r="EB614" s="286"/>
      <c r="EC614" s="286"/>
      <c r="ED614" s="286"/>
      <c r="EE614" s="286"/>
      <c r="EF614" s="286"/>
      <c r="EG614" s="286"/>
      <c r="EH614" s="286"/>
      <c r="EI614" s="286"/>
      <c r="EJ614" s="286"/>
      <c r="EK614" s="286"/>
      <c r="EL614" s="286"/>
      <c r="EM614" s="286"/>
      <c r="EN614" s="286"/>
      <c r="EO614" s="286"/>
      <c r="EP614" s="286"/>
      <c r="EQ614" s="286"/>
      <c r="ER614" s="286"/>
      <c r="ES614" s="286"/>
      <c r="ET614" s="286"/>
      <c r="EU614" s="286"/>
      <c r="EV614" s="286"/>
      <c r="EW614" s="286"/>
      <c r="EX614" s="286"/>
      <c r="EY614" s="286"/>
      <c r="EZ614" s="286"/>
      <c r="FA614" s="286"/>
      <c r="FB614" s="286"/>
      <c r="FC614" s="286"/>
      <c r="FD614" s="286"/>
      <c r="FE614" s="286"/>
      <c r="FF614" s="286"/>
      <c r="FG614" s="286"/>
      <c r="FH614" s="286"/>
      <c r="FI614" s="286"/>
      <c r="FJ614" s="286"/>
      <c r="FK614" s="286"/>
      <c r="FL614" s="286"/>
      <c r="FM614" s="286"/>
      <c r="FN614" s="286"/>
      <c r="FO614" s="286"/>
      <c r="FP614" s="286"/>
      <c r="FQ614" s="286"/>
      <c r="FR614" s="286"/>
      <c r="FS614" s="286"/>
      <c r="FT614" s="286"/>
      <c r="FU614" s="286"/>
      <c r="FV614" s="286"/>
      <c r="FW614" s="286"/>
      <c r="FX614" s="286"/>
      <c r="FY614" s="286"/>
      <c r="FZ614" s="286"/>
      <c r="GA614" s="286"/>
      <c r="GB614" s="286"/>
      <c r="GC614" s="286"/>
      <c r="GD614" s="286"/>
      <c r="GE614" s="286"/>
      <c r="GF614" s="286"/>
      <c r="GG614" s="286"/>
      <c r="GH614" s="286"/>
      <c r="GI614" s="286"/>
      <c r="GJ614" s="286"/>
      <c r="GK614" s="286"/>
      <c r="GL614" s="286"/>
      <c r="GM614" s="286"/>
      <c r="GN614" s="286"/>
      <c r="GO614" s="286"/>
      <c r="GP614" s="286"/>
      <c r="GQ614" s="286"/>
      <c r="GR614" s="286"/>
      <c r="GS614" s="286"/>
      <c r="GT614" s="286"/>
      <c r="GU614" s="286"/>
      <c r="GV614" s="286"/>
      <c r="GW614" s="286"/>
      <c r="GX614" s="286"/>
      <c r="GY614" s="286"/>
      <c r="GZ614" s="286"/>
      <c r="HA614" s="286"/>
      <c r="HB614" s="286"/>
      <c r="HC614" s="286"/>
      <c r="HD614" s="286"/>
      <c r="HE614" s="286"/>
      <c r="HF614" s="286"/>
      <c r="HG614" s="286"/>
      <c r="HH614" s="286"/>
      <c r="HI614" s="286"/>
      <c r="HJ614" s="286"/>
      <c r="HK614" s="286"/>
      <c r="HL614" s="286"/>
      <c r="HM614" s="286"/>
      <c r="HN614" s="286"/>
      <c r="HO614" s="286"/>
      <c r="HP614" s="286"/>
      <c r="HQ614" s="286"/>
      <c r="HR614" s="286"/>
      <c r="HS614" s="286"/>
      <c r="HT614" s="286"/>
      <c r="HU614" s="286"/>
      <c r="HV614" s="286"/>
      <c r="HW614" s="286"/>
      <c r="HX614" s="286"/>
      <c r="HY614" s="286"/>
      <c r="HZ614" s="286"/>
      <c r="IA614" s="286"/>
      <c r="IB614" s="286"/>
      <c r="IC614" s="286"/>
      <c r="ID614" s="286"/>
      <c r="IE614" s="286"/>
      <c r="IF614" s="286"/>
      <c r="IG614" s="286"/>
      <c r="IH614" s="286"/>
      <c r="II614" s="286"/>
      <c r="IJ614" s="286"/>
      <c r="IK614" s="286"/>
      <c r="IL614" s="286"/>
      <c r="IM614" s="286"/>
      <c r="IN614" s="286"/>
      <c r="IO614" s="286"/>
      <c r="IP614" s="286"/>
      <c r="IQ614" s="286"/>
      <c r="IR614" s="286"/>
      <c r="IS614" s="286"/>
      <c r="IT614" s="286"/>
      <c r="IU614" s="286"/>
      <c r="IV614" s="286"/>
      <c r="IW614" s="286"/>
      <c r="IX614" s="286"/>
      <c r="IY614" s="286"/>
      <c r="IZ614" s="286"/>
      <c r="JA614" s="286"/>
      <c r="JB614" s="286"/>
      <c r="JC614" s="286"/>
      <c r="JD614" s="286"/>
      <c r="JE614" s="286"/>
      <c r="JF614" s="286"/>
      <c r="JG614" s="286"/>
      <c r="JH614" s="286"/>
      <c r="JI614" s="286"/>
      <c r="JJ614" s="286"/>
      <c r="JK614" s="286"/>
      <c r="JL614" s="286"/>
      <c r="JM614" s="286"/>
      <c r="JN614" s="286"/>
      <c r="JO614" s="286"/>
      <c r="JP614" s="286"/>
      <c r="JQ614" s="286"/>
      <c r="JR614" s="286"/>
      <c r="JS614" s="286"/>
      <c r="JT614" s="286"/>
      <c r="JU614" s="286"/>
      <c r="JV614" s="286"/>
      <c r="JW614" s="286"/>
      <c r="JX614" s="286"/>
      <c r="JY614" s="286"/>
      <c r="JZ614" s="286"/>
      <c r="KA614" s="286"/>
      <c r="KB614" s="286"/>
      <c r="KC614" s="286"/>
      <c r="KD614" s="286"/>
      <c r="KE614" s="286"/>
      <c r="KF614" s="286"/>
      <c r="KG614" s="286"/>
      <c r="KH614" s="286"/>
      <c r="KI614" s="286"/>
      <c r="KJ614" s="286"/>
      <c r="KK614" s="286"/>
      <c r="KL614" s="286"/>
      <c r="KM614" s="286"/>
      <c r="KN614" s="286"/>
      <c r="KO614" s="286"/>
      <c r="KP614" s="286"/>
      <c r="KQ614" s="286"/>
      <c r="KR614" s="286"/>
      <c r="KS614" s="286"/>
      <c r="KT614" s="286"/>
      <c r="KU614" s="286"/>
      <c r="KV614" s="286"/>
      <c r="KW614" s="286"/>
      <c r="KX614" s="286"/>
      <c r="KY614" s="286"/>
      <c r="KZ614" s="286"/>
      <c r="LA614" s="286"/>
      <c r="LB614" s="286"/>
      <c r="LC614" s="286"/>
      <c r="LD614" s="286"/>
      <c r="LE614" s="286"/>
      <c r="LF614" s="286"/>
      <c r="LG614" s="286"/>
      <c r="LH614" s="286"/>
      <c r="LI614" s="286"/>
      <c r="LJ614" s="286"/>
      <c r="LK614" s="286"/>
      <c r="LL614" s="286"/>
      <c r="LM614" s="286"/>
      <c r="LN614" s="286"/>
      <c r="LO614" s="286"/>
      <c r="LP614" s="286"/>
      <c r="LQ614" s="286"/>
      <c r="LR614" s="286"/>
      <c r="LS614" s="286"/>
      <c r="LT614" s="286"/>
      <c r="LU614" s="286"/>
      <c r="LV614" s="286"/>
      <c r="LW614" s="286"/>
      <c r="LX614" s="286"/>
      <c r="LY614" s="286"/>
      <c r="LZ614" s="286"/>
      <c r="MA614" s="286"/>
      <c r="MB614" s="286"/>
      <c r="MC614" s="286"/>
      <c r="MD614" s="286"/>
      <c r="ME614" s="286"/>
      <c r="MF614" s="286"/>
      <c r="MG614" s="286"/>
      <c r="MH614" s="286"/>
      <c r="MI614" s="286"/>
      <c r="MJ614" s="286"/>
      <c r="MK614" s="286"/>
      <c r="ML614" s="286"/>
      <c r="MM614" s="286"/>
      <c r="MN614" s="286"/>
      <c r="MO614" s="286"/>
      <c r="MP614" s="286"/>
      <c r="MQ614" s="286"/>
      <c r="MR614" s="286"/>
      <c r="MS614" s="286"/>
      <c r="MT614" s="286"/>
      <c r="MU614" s="286"/>
      <c r="MV614" s="286"/>
      <c r="MW614" s="286"/>
      <c r="MX614" s="286"/>
      <c r="MY614" s="286"/>
      <c r="MZ614" s="286"/>
      <c r="NA614" s="286"/>
      <c r="NB614" s="286"/>
      <c r="NC614" s="286"/>
      <c r="ND614" s="286"/>
      <c r="NE614" s="286"/>
      <c r="NF614" s="286"/>
      <c r="NG614" s="286"/>
      <c r="NH614" s="286"/>
      <c r="NI614" s="286"/>
      <c r="NJ614" s="286"/>
      <c r="NK614" s="286"/>
      <c r="NL614" s="286"/>
      <c r="NM614" s="286"/>
      <c r="NN614" s="286"/>
      <c r="NO614" s="286"/>
      <c r="NP614" s="286"/>
      <c r="NQ614" s="286"/>
      <c r="NR614" s="286"/>
      <c r="NS614" s="286"/>
      <c r="NT614" s="286"/>
      <c r="NU614" s="286"/>
      <c r="NV614" s="286"/>
      <c r="NW614" s="286"/>
      <c r="NX614" s="286"/>
      <c r="NY614" s="286"/>
      <c r="NZ614" s="286"/>
      <c r="OA614" s="286"/>
      <c r="OB614" s="286"/>
      <c r="OC614" s="286"/>
      <c r="OD614" s="286"/>
      <c r="OE614" s="286"/>
      <c r="OF614" s="286"/>
      <c r="OG614" s="286"/>
      <c r="OH614" s="286"/>
      <c r="OI614" s="286"/>
      <c r="OJ614" s="286"/>
      <c r="OK614" s="286"/>
      <c r="OL614" s="286"/>
      <c r="OM614" s="286"/>
      <c r="ON614" s="286"/>
      <c r="OO614" s="286"/>
      <c r="OP614" s="286"/>
      <c r="OQ614" s="286"/>
      <c r="OR614" s="286"/>
      <c r="OS614" s="286"/>
      <c r="OT614" s="286"/>
      <c r="OU614" s="286"/>
      <c r="OV614" s="286"/>
      <c r="OW614" s="286"/>
      <c r="OX614" s="286"/>
      <c r="OY614" s="286"/>
      <c r="OZ614" s="286"/>
      <c r="PA614" s="286"/>
      <c r="PB614" s="286"/>
      <c r="PC614" s="286"/>
      <c r="PD614" s="286"/>
      <c r="PE614" s="286"/>
      <c r="PF614" s="286"/>
      <c r="PG614" s="286"/>
      <c r="PH614" s="286"/>
      <c r="PI614" s="286"/>
      <c r="PJ614" s="286"/>
      <c r="PK614" s="286"/>
      <c r="PL614" s="286"/>
      <c r="PM614" s="286"/>
      <c r="PN614" s="286"/>
      <c r="PO614" s="286"/>
      <c r="PP614" s="286"/>
      <c r="PQ614" s="286"/>
      <c r="PR614" s="286"/>
      <c r="PS614" s="286"/>
      <c r="PT614" s="286"/>
      <c r="PU614" s="286"/>
      <c r="PV614" s="286"/>
      <c r="PW614" s="286"/>
      <c r="PX614" s="286"/>
      <c r="PY614" s="286"/>
      <c r="PZ614" s="286"/>
      <c r="QA614" s="286"/>
      <c r="QB614" s="286"/>
      <c r="QC614" s="286"/>
      <c r="QD614" s="286"/>
      <c r="QE614" s="286"/>
      <c r="QF614" s="286"/>
      <c r="QG614" s="286"/>
      <c r="QH614" s="286"/>
      <c r="QI614" s="286"/>
      <c r="QJ614" s="286"/>
      <c r="QK614" s="286"/>
      <c r="QL614" s="286"/>
      <c r="QM614" s="286"/>
      <c r="QN614" s="286"/>
      <c r="QO614" s="286"/>
      <c r="QP614" s="286"/>
      <c r="QQ614" s="286"/>
      <c r="QR614" s="286"/>
      <c r="QS614" s="286"/>
      <c r="QT614" s="286"/>
      <c r="QU614" s="286"/>
      <c r="QV614" s="286"/>
      <c r="QW614" s="286"/>
      <c r="QX614" s="286"/>
      <c r="QY614" s="286"/>
      <c r="QZ614" s="286"/>
      <c r="RA614" s="286"/>
      <c r="RB614" s="286"/>
      <c r="RC614" s="286"/>
      <c r="RD614" s="286"/>
      <c r="RE614" s="286"/>
      <c r="RF614" s="286"/>
      <c r="RG614" s="286"/>
      <c r="RH614" s="286"/>
      <c r="RI614" s="286"/>
      <c r="RJ614" s="286"/>
      <c r="RK614" s="286"/>
      <c r="RL614" s="286"/>
      <c r="RM614" s="286"/>
      <c r="RN614" s="286"/>
      <c r="RO614" s="286"/>
      <c r="RP614" s="286"/>
      <c r="RQ614" s="286"/>
      <c r="RR614" s="286"/>
      <c r="RS614" s="286"/>
      <c r="RT614" s="286"/>
      <c r="RU614" s="286"/>
      <c r="RV614" s="286"/>
      <c r="RW614" s="286"/>
      <c r="RX614" s="286"/>
      <c r="RY614" s="286"/>
      <c r="RZ614" s="286"/>
      <c r="SA614" s="286"/>
      <c r="SB614" s="286"/>
      <c r="SC614" s="286"/>
      <c r="SD614" s="286"/>
      <c r="SE614" s="286"/>
      <c r="SF614" s="286"/>
      <c r="SG614" s="286"/>
      <c r="SH614" s="286"/>
      <c r="SI614" s="286"/>
      <c r="SJ614" s="286"/>
      <c r="SK614" s="286"/>
      <c r="SL614" s="286"/>
      <c r="SM614" s="286"/>
      <c r="SN614" s="286"/>
      <c r="SO614" s="286"/>
      <c r="SP614" s="286"/>
      <c r="SQ614" s="286"/>
      <c r="SR614" s="286"/>
      <c r="SS614" s="286"/>
      <c r="ST614" s="286"/>
      <c r="SU614" s="286"/>
      <c r="SV614" s="286"/>
      <c r="SW614" s="286"/>
      <c r="SX614" s="286"/>
      <c r="SY614" s="286"/>
      <c r="SZ614" s="286"/>
      <c r="TA614" s="286"/>
      <c r="TB614" s="286"/>
      <c r="TC614" s="286"/>
      <c r="TD614" s="286"/>
      <c r="TE614" s="286"/>
      <c r="TF614" s="286"/>
      <c r="TG614" s="286"/>
      <c r="TH614" s="286"/>
      <c r="TI614" s="286"/>
      <c r="TJ614" s="286"/>
      <c r="TK614" s="286"/>
      <c r="TL614" s="286"/>
      <c r="TM614" s="286"/>
      <c r="TN614" s="286"/>
      <c r="TO614" s="286"/>
      <c r="TP614" s="286"/>
      <c r="TQ614" s="286"/>
      <c r="TR614" s="286"/>
      <c r="TS614" s="286"/>
      <c r="TT614" s="286"/>
      <c r="TU614" s="286"/>
      <c r="TV614" s="286"/>
      <c r="TW614" s="286"/>
      <c r="TX614" s="286"/>
      <c r="TY614" s="286"/>
      <c r="TZ614" s="286"/>
      <c r="UA614" s="286"/>
      <c r="UB614" s="286"/>
      <c r="UC614" s="286"/>
      <c r="UD614" s="286"/>
      <c r="UE614" s="286"/>
      <c r="UF614" s="286"/>
      <c r="UG614" s="286"/>
      <c r="UH614" s="286"/>
      <c r="UI614" s="286"/>
      <c r="UJ614" s="286"/>
      <c r="UK614" s="286"/>
      <c r="UL614" s="286"/>
      <c r="UM614" s="286"/>
      <c r="UN614" s="286"/>
      <c r="UO614" s="286"/>
      <c r="UP614" s="286"/>
      <c r="UQ614" s="286"/>
      <c r="UR614" s="286"/>
      <c r="US614" s="286"/>
      <c r="UT614" s="286"/>
      <c r="UU614" s="286"/>
      <c r="UV614" s="286"/>
      <c r="UW614" s="286"/>
      <c r="UX614" s="286"/>
      <c r="UY614" s="286"/>
      <c r="UZ614" s="286"/>
      <c r="VA614" s="286"/>
      <c r="VB614" s="286"/>
      <c r="VC614" s="286"/>
      <c r="VD614" s="286"/>
      <c r="VE614" s="286"/>
      <c r="VF614" s="286"/>
      <c r="VG614" s="286"/>
      <c r="VH614" s="286"/>
      <c r="VI614" s="286"/>
      <c r="VJ614" s="286"/>
      <c r="VK614" s="286"/>
      <c r="VL614" s="286"/>
      <c r="VM614" s="286"/>
      <c r="VN614" s="286"/>
      <c r="VO614" s="286"/>
      <c r="VP614" s="286"/>
      <c r="VQ614" s="286"/>
      <c r="VR614" s="286"/>
      <c r="VS614" s="286"/>
      <c r="VT614" s="286"/>
      <c r="VU614" s="286"/>
      <c r="VV614" s="286"/>
      <c r="VW614" s="286"/>
      <c r="VX614" s="286"/>
      <c r="VY614" s="286"/>
      <c r="VZ614" s="286"/>
      <c r="WA614" s="286"/>
      <c r="WB614" s="286"/>
      <c r="WC614" s="286"/>
    </row>
    <row r="615" spans="1:601" s="285" customFormat="1" ht="149.25" customHeight="1">
      <c r="A615" s="1073"/>
      <c r="B615" s="681"/>
      <c r="C615" s="668"/>
      <c r="D615" s="651"/>
      <c r="E615" s="308" t="s">
        <v>1313</v>
      </c>
      <c r="F615" s="294" t="s">
        <v>1314</v>
      </c>
      <c r="G615" s="440">
        <v>43831</v>
      </c>
      <c r="H615" s="294" t="s">
        <v>31</v>
      </c>
      <c r="I615" s="309" t="s">
        <v>501</v>
      </c>
      <c r="J615" s="309" t="s">
        <v>33</v>
      </c>
      <c r="K615" s="315" t="s">
        <v>1118</v>
      </c>
      <c r="L615" s="309" t="s">
        <v>642</v>
      </c>
      <c r="M615" s="288">
        <v>42000</v>
      </c>
      <c r="N615" s="288">
        <v>42000</v>
      </c>
      <c r="O615" s="288"/>
      <c r="P615" s="289"/>
      <c r="Q615" s="290"/>
      <c r="R615" s="290"/>
      <c r="S615" s="528">
        <v>3</v>
      </c>
      <c r="BA615" s="286"/>
      <c r="BB615" s="286"/>
      <c r="BC615" s="286"/>
      <c r="BD615" s="286"/>
      <c r="BE615" s="286"/>
      <c r="BF615" s="286"/>
      <c r="BG615" s="286"/>
      <c r="BH615" s="286"/>
      <c r="BI615" s="286"/>
      <c r="BJ615" s="286"/>
      <c r="BK615" s="286"/>
      <c r="BL615" s="286"/>
      <c r="BM615" s="286"/>
      <c r="BN615" s="286"/>
      <c r="BO615" s="286"/>
      <c r="BP615" s="286"/>
      <c r="BQ615" s="286"/>
      <c r="BR615" s="286"/>
      <c r="BS615" s="286"/>
      <c r="BT615" s="286"/>
      <c r="BU615" s="286"/>
      <c r="BV615" s="286"/>
      <c r="BW615" s="286"/>
      <c r="BX615" s="286"/>
      <c r="BY615" s="286"/>
      <c r="BZ615" s="286"/>
      <c r="CA615" s="286"/>
      <c r="CB615" s="286"/>
      <c r="CC615" s="286"/>
      <c r="CD615" s="286"/>
      <c r="CE615" s="286"/>
      <c r="CF615" s="286"/>
      <c r="CG615" s="286"/>
      <c r="CH615" s="286"/>
      <c r="CI615" s="286"/>
      <c r="CJ615" s="286"/>
      <c r="CK615" s="286"/>
      <c r="CL615" s="286"/>
      <c r="CM615" s="286"/>
      <c r="CN615" s="286"/>
      <c r="CO615" s="286"/>
      <c r="CP615" s="286"/>
      <c r="CQ615" s="286"/>
      <c r="CR615" s="286"/>
      <c r="CS615" s="286"/>
      <c r="CT615" s="286"/>
      <c r="CU615" s="286"/>
      <c r="CV615" s="286"/>
      <c r="CW615" s="286"/>
      <c r="CX615" s="286"/>
      <c r="CY615" s="286"/>
      <c r="CZ615" s="286"/>
      <c r="DA615" s="286"/>
      <c r="DB615" s="286"/>
      <c r="DC615" s="286"/>
      <c r="DD615" s="286"/>
      <c r="DE615" s="286"/>
      <c r="DF615" s="286"/>
      <c r="DG615" s="286"/>
      <c r="DH615" s="286"/>
      <c r="DI615" s="286"/>
      <c r="DJ615" s="286"/>
      <c r="DK615" s="286"/>
      <c r="DL615" s="286"/>
      <c r="DM615" s="286"/>
      <c r="DN615" s="286"/>
      <c r="DO615" s="286"/>
      <c r="DP615" s="286"/>
      <c r="DQ615" s="286"/>
      <c r="DR615" s="286"/>
      <c r="DS615" s="286"/>
      <c r="DT615" s="286"/>
      <c r="DU615" s="286"/>
      <c r="DV615" s="286"/>
      <c r="DW615" s="286"/>
      <c r="DX615" s="286"/>
      <c r="DY615" s="286"/>
      <c r="DZ615" s="286"/>
      <c r="EA615" s="286"/>
      <c r="EB615" s="286"/>
      <c r="EC615" s="286"/>
      <c r="ED615" s="286"/>
      <c r="EE615" s="286"/>
      <c r="EF615" s="286"/>
      <c r="EG615" s="286"/>
      <c r="EH615" s="286"/>
      <c r="EI615" s="286"/>
      <c r="EJ615" s="286"/>
      <c r="EK615" s="286"/>
      <c r="EL615" s="286"/>
      <c r="EM615" s="286"/>
      <c r="EN615" s="286"/>
      <c r="EO615" s="286"/>
      <c r="EP615" s="286"/>
      <c r="EQ615" s="286"/>
      <c r="ER615" s="286"/>
      <c r="ES615" s="286"/>
      <c r="ET615" s="286"/>
      <c r="EU615" s="286"/>
      <c r="EV615" s="286"/>
      <c r="EW615" s="286"/>
      <c r="EX615" s="286"/>
      <c r="EY615" s="286"/>
      <c r="EZ615" s="286"/>
      <c r="FA615" s="286"/>
      <c r="FB615" s="286"/>
      <c r="FC615" s="286"/>
      <c r="FD615" s="286"/>
      <c r="FE615" s="286"/>
      <c r="FF615" s="286"/>
      <c r="FG615" s="286"/>
      <c r="FH615" s="286"/>
      <c r="FI615" s="286"/>
      <c r="FJ615" s="286"/>
      <c r="FK615" s="286"/>
      <c r="FL615" s="286"/>
      <c r="FM615" s="286"/>
      <c r="FN615" s="286"/>
      <c r="FO615" s="286"/>
      <c r="FP615" s="286"/>
      <c r="FQ615" s="286"/>
      <c r="FR615" s="286"/>
      <c r="FS615" s="286"/>
      <c r="FT615" s="286"/>
      <c r="FU615" s="286"/>
      <c r="FV615" s="286"/>
      <c r="FW615" s="286"/>
      <c r="FX615" s="286"/>
      <c r="FY615" s="286"/>
      <c r="FZ615" s="286"/>
      <c r="GA615" s="286"/>
      <c r="GB615" s="286"/>
      <c r="GC615" s="286"/>
      <c r="GD615" s="286"/>
      <c r="GE615" s="286"/>
      <c r="GF615" s="286"/>
      <c r="GG615" s="286"/>
      <c r="GH615" s="286"/>
      <c r="GI615" s="286"/>
      <c r="GJ615" s="286"/>
      <c r="GK615" s="286"/>
      <c r="GL615" s="286"/>
      <c r="GM615" s="286"/>
      <c r="GN615" s="286"/>
      <c r="GO615" s="286"/>
      <c r="GP615" s="286"/>
      <c r="GQ615" s="286"/>
      <c r="GR615" s="286"/>
      <c r="GS615" s="286"/>
      <c r="GT615" s="286"/>
      <c r="GU615" s="286"/>
      <c r="GV615" s="286"/>
      <c r="GW615" s="286"/>
      <c r="GX615" s="286"/>
      <c r="GY615" s="286"/>
      <c r="GZ615" s="286"/>
      <c r="HA615" s="286"/>
      <c r="HB615" s="286"/>
      <c r="HC615" s="286"/>
      <c r="HD615" s="286"/>
      <c r="HE615" s="286"/>
      <c r="HF615" s="286"/>
      <c r="HG615" s="286"/>
      <c r="HH615" s="286"/>
      <c r="HI615" s="286"/>
      <c r="HJ615" s="286"/>
      <c r="HK615" s="286"/>
      <c r="HL615" s="286"/>
      <c r="HM615" s="286"/>
      <c r="HN615" s="286"/>
      <c r="HO615" s="286"/>
      <c r="HP615" s="286"/>
      <c r="HQ615" s="286"/>
      <c r="HR615" s="286"/>
      <c r="HS615" s="286"/>
      <c r="HT615" s="286"/>
      <c r="HU615" s="286"/>
      <c r="HV615" s="286"/>
      <c r="HW615" s="286"/>
      <c r="HX615" s="286"/>
      <c r="HY615" s="286"/>
      <c r="HZ615" s="286"/>
      <c r="IA615" s="286"/>
      <c r="IB615" s="286"/>
      <c r="IC615" s="286"/>
      <c r="ID615" s="286"/>
      <c r="IE615" s="286"/>
      <c r="IF615" s="286"/>
      <c r="IG615" s="286"/>
      <c r="IH615" s="286"/>
      <c r="II615" s="286"/>
      <c r="IJ615" s="286"/>
      <c r="IK615" s="286"/>
      <c r="IL615" s="286"/>
      <c r="IM615" s="286"/>
      <c r="IN615" s="286"/>
      <c r="IO615" s="286"/>
      <c r="IP615" s="286"/>
      <c r="IQ615" s="286"/>
      <c r="IR615" s="286"/>
      <c r="IS615" s="286"/>
      <c r="IT615" s="286"/>
      <c r="IU615" s="286"/>
      <c r="IV615" s="286"/>
      <c r="IW615" s="286"/>
      <c r="IX615" s="286"/>
      <c r="IY615" s="286"/>
      <c r="IZ615" s="286"/>
      <c r="JA615" s="286"/>
      <c r="JB615" s="286"/>
      <c r="JC615" s="286"/>
      <c r="JD615" s="286"/>
      <c r="JE615" s="286"/>
      <c r="JF615" s="286"/>
      <c r="JG615" s="286"/>
      <c r="JH615" s="286"/>
      <c r="JI615" s="286"/>
      <c r="JJ615" s="286"/>
      <c r="JK615" s="286"/>
      <c r="JL615" s="286"/>
      <c r="JM615" s="286"/>
      <c r="JN615" s="286"/>
      <c r="JO615" s="286"/>
      <c r="JP615" s="286"/>
      <c r="JQ615" s="286"/>
      <c r="JR615" s="286"/>
      <c r="JS615" s="286"/>
      <c r="JT615" s="286"/>
      <c r="JU615" s="286"/>
      <c r="JV615" s="286"/>
      <c r="JW615" s="286"/>
      <c r="JX615" s="286"/>
      <c r="JY615" s="286"/>
      <c r="JZ615" s="286"/>
      <c r="KA615" s="286"/>
      <c r="KB615" s="286"/>
      <c r="KC615" s="286"/>
      <c r="KD615" s="286"/>
      <c r="KE615" s="286"/>
      <c r="KF615" s="286"/>
      <c r="KG615" s="286"/>
      <c r="KH615" s="286"/>
      <c r="KI615" s="286"/>
      <c r="KJ615" s="286"/>
      <c r="KK615" s="286"/>
      <c r="KL615" s="286"/>
      <c r="KM615" s="286"/>
      <c r="KN615" s="286"/>
      <c r="KO615" s="286"/>
      <c r="KP615" s="286"/>
      <c r="KQ615" s="286"/>
      <c r="KR615" s="286"/>
      <c r="KS615" s="286"/>
      <c r="KT615" s="286"/>
      <c r="KU615" s="286"/>
      <c r="KV615" s="286"/>
      <c r="KW615" s="286"/>
      <c r="KX615" s="286"/>
      <c r="KY615" s="286"/>
      <c r="KZ615" s="286"/>
      <c r="LA615" s="286"/>
      <c r="LB615" s="286"/>
      <c r="LC615" s="286"/>
      <c r="LD615" s="286"/>
      <c r="LE615" s="286"/>
      <c r="LF615" s="286"/>
      <c r="LG615" s="286"/>
      <c r="LH615" s="286"/>
      <c r="LI615" s="286"/>
      <c r="LJ615" s="286"/>
      <c r="LK615" s="286"/>
      <c r="LL615" s="286"/>
      <c r="LM615" s="286"/>
      <c r="LN615" s="286"/>
      <c r="LO615" s="286"/>
      <c r="LP615" s="286"/>
      <c r="LQ615" s="286"/>
      <c r="LR615" s="286"/>
      <c r="LS615" s="286"/>
      <c r="LT615" s="286"/>
      <c r="LU615" s="286"/>
      <c r="LV615" s="286"/>
      <c r="LW615" s="286"/>
      <c r="LX615" s="286"/>
      <c r="LY615" s="286"/>
      <c r="LZ615" s="286"/>
      <c r="MA615" s="286"/>
      <c r="MB615" s="286"/>
      <c r="MC615" s="286"/>
      <c r="MD615" s="286"/>
      <c r="ME615" s="286"/>
      <c r="MF615" s="286"/>
      <c r="MG615" s="286"/>
      <c r="MH615" s="286"/>
      <c r="MI615" s="286"/>
      <c r="MJ615" s="286"/>
      <c r="MK615" s="286"/>
      <c r="ML615" s="286"/>
      <c r="MM615" s="286"/>
      <c r="MN615" s="286"/>
      <c r="MO615" s="286"/>
      <c r="MP615" s="286"/>
      <c r="MQ615" s="286"/>
      <c r="MR615" s="286"/>
      <c r="MS615" s="286"/>
      <c r="MT615" s="286"/>
      <c r="MU615" s="286"/>
      <c r="MV615" s="286"/>
      <c r="MW615" s="286"/>
      <c r="MX615" s="286"/>
      <c r="MY615" s="286"/>
      <c r="MZ615" s="286"/>
      <c r="NA615" s="286"/>
      <c r="NB615" s="286"/>
      <c r="NC615" s="286"/>
      <c r="ND615" s="286"/>
      <c r="NE615" s="286"/>
      <c r="NF615" s="286"/>
      <c r="NG615" s="286"/>
      <c r="NH615" s="286"/>
      <c r="NI615" s="286"/>
      <c r="NJ615" s="286"/>
      <c r="NK615" s="286"/>
      <c r="NL615" s="286"/>
      <c r="NM615" s="286"/>
      <c r="NN615" s="286"/>
      <c r="NO615" s="286"/>
      <c r="NP615" s="286"/>
      <c r="NQ615" s="286"/>
      <c r="NR615" s="286"/>
      <c r="NS615" s="286"/>
      <c r="NT615" s="286"/>
      <c r="NU615" s="286"/>
      <c r="NV615" s="286"/>
      <c r="NW615" s="286"/>
      <c r="NX615" s="286"/>
      <c r="NY615" s="286"/>
      <c r="NZ615" s="286"/>
      <c r="OA615" s="286"/>
      <c r="OB615" s="286"/>
      <c r="OC615" s="286"/>
      <c r="OD615" s="286"/>
      <c r="OE615" s="286"/>
      <c r="OF615" s="286"/>
      <c r="OG615" s="286"/>
      <c r="OH615" s="286"/>
      <c r="OI615" s="286"/>
      <c r="OJ615" s="286"/>
      <c r="OK615" s="286"/>
      <c r="OL615" s="286"/>
      <c r="OM615" s="286"/>
      <c r="ON615" s="286"/>
      <c r="OO615" s="286"/>
      <c r="OP615" s="286"/>
      <c r="OQ615" s="286"/>
      <c r="OR615" s="286"/>
      <c r="OS615" s="286"/>
      <c r="OT615" s="286"/>
      <c r="OU615" s="286"/>
      <c r="OV615" s="286"/>
      <c r="OW615" s="286"/>
      <c r="OX615" s="286"/>
      <c r="OY615" s="286"/>
      <c r="OZ615" s="286"/>
      <c r="PA615" s="286"/>
      <c r="PB615" s="286"/>
      <c r="PC615" s="286"/>
      <c r="PD615" s="286"/>
      <c r="PE615" s="286"/>
      <c r="PF615" s="286"/>
      <c r="PG615" s="286"/>
      <c r="PH615" s="286"/>
      <c r="PI615" s="286"/>
      <c r="PJ615" s="286"/>
      <c r="PK615" s="286"/>
      <c r="PL615" s="286"/>
      <c r="PM615" s="286"/>
      <c r="PN615" s="286"/>
      <c r="PO615" s="286"/>
      <c r="PP615" s="286"/>
      <c r="PQ615" s="286"/>
      <c r="PR615" s="286"/>
      <c r="PS615" s="286"/>
      <c r="PT615" s="286"/>
      <c r="PU615" s="286"/>
      <c r="PV615" s="286"/>
      <c r="PW615" s="286"/>
      <c r="PX615" s="286"/>
      <c r="PY615" s="286"/>
      <c r="PZ615" s="286"/>
      <c r="QA615" s="286"/>
      <c r="QB615" s="286"/>
      <c r="QC615" s="286"/>
      <c r="QD615" s="286"/>
      <c r="QE615" s="286"/>
      <c r="QF615" s="286"/>
      <c r="QG615" s="286"/>
      <c r="QH615" s="286"/>
      <c r="QI615" s="286"/>
      <c r="QJ615" s="286"/>
      <c r="QK615" s="286"/>
      <c r="QL615" s="286"/>
      <c r="QM615" s="286"/>
      <c r="QN615" s="286"/>
      <c r="QO615" s="286"/>
      <c r="QP615" s="286"/>
      <c r="QQ615" s="286"/>
      <c r="QR615" s="286"/>
      <c r="QS615" s="286"/>
      <c r="QT615" s="286"/>
      <c r="QU615" s="286"/>
      <c r="QV615" s="286"/>
      <c r="QW615" s="286"/>
      <c r="QX615" s="286"/>
      <c r="QY615" s="286"/>
      <c r="QZ615" s="286"/>
      <c r="RA615" s="286"/>
      <c r="RB615" s="286"/>
      <c r="RC615" s="286"/>
      <c r="RD615" s="286"/>
      <c r="RE615" s="286"/>
      <c r="RF615" s="286"/>
      <c r="RG615" s="286"/>
      <c r="RH615" s="286"/>
      <c r="RI615" s="286"/>
      <c r="RJ615" s="286"/>
      <c r="RK615" s="286"/>
      <c r="RL615" s="286"/>
      <c r="RM615" s="286"/>
      <c r="RN615" s="286"/>
      <c r="RO615" s="286"/>
      <c r="RP615" s="286"/>
      <c r="RQ615" s="286"/>
      <c r="RR615" s="286"/>
      <c r="RS615" s="286"/>
      <c r="RT615" s="286"/>
      <c r="RU615" s="286"/>
      <c r="RV615" s="286"/>
      <c r="RW615" s="286"/>
      <c r="RX615" s="286"/>
      <c r="RY615" s="286"/>
      <c r="RZ615" s="286"/>
      <c r="SA615" s="286"/>
      <c r="SB615" s="286"/>
      <c r="SC615" s="286"/>
      <c r="SD615" s="286"/>
      <c r="SE615" s="286"/>
      <c r="SF615" s="286"/>
      <c r="SG615" s="286"/>
      <c r="SH615" s="286"/>
      <c r="SI615" s="286"/>
      <c r="SJ615" s="286"/>
      <c r="SK615" s="286"/>
      <c r="SL615" s="286"/>
      <c r="SM615" s="286"/>
      <c r="SN615" s="286"/>
      <c r="SO615" s="286"/>
      <c r="SP615" s="286"/>
      <c r="SQ615" s="286"/>
      <c r="SR615" s="286"/>
      <c r="SS615" s="286"/>
      <c r="ST615" s="286"/>
      <c r="SU615" s="286"/>
      <c r="SV615" s="286"/>
      <c r="SW615" s="286"/>
      <c r="SX615" s="286"/>
      <c r="SY615" s="286"/>
      <c r="SZ615" s="286"/>
      <c r="TA615" s="286"/>
      <c r="TB615" s="286"/>
      <c r="TC615" s="286"/>
      <c r="TD615" s="286"/>
      <c r="TE615" s="286"/>
      <c r="TF615" s="286"/>
      <c r="TG615" s="286"/>
      <c r="TH615" s="286"/>
      <c r="TI615" s="286"/>
      <c r="TJ615" s="286"/>
      <c r="TK615" s="286"/>
      <c r="TL615" s="286"/>
      <c r="TM615" s="286"/>
      <c r="TN615" s="286"/>
      <c r="TO615" s="286"/>
      <c r="TP615" s="286"/>
      <c r="TQ615" s="286"/>
      <c r="TR615" s="286"/>
      <c r="TS615" s="286"/>
      <c r="TT615" s="286"/>
      <c r="TU615" s="286"/>
      <c r="TV615" s="286"/>
      <c r="TW615" s="286"/>
      <c r="TX615" s="286"/>
      <c r="TY615" s="286"/>
      <c r="TZ615" s="286"/>
      <c r="UA615" s="286"/>
      <c r="UB615" s="286"/>
      <c r="UC615" s="286"/>
      <c r="UD615" s="286"/>
      <c r="UE615" s="286"/>
      <c r="UF615" s="286"/>
      <c r="UG615" s="286"/>
      <c r="UH615" s="286"/>
      <c r="UI615" s="286"/>
      <c r="UJ615" s="286"/>
      <c r="UK615" s="286"/>
      <c r="UL615" s="286"/>
      <c r="UM615" s="286"/>
      <c r="UN615" s="286"/>
      <c r="UO615" s="286"/>
      <c r="UP615" s="286"/>
      <c r="UQ615" s="286"/>
      <c r="UR615" s="286"/>
      <c r="US615" s="286"/>
      <c r="UT615" s="286"/>
      <c r="UU615" s="286"/>
      <c r="UV615" s="286"/>
      <c r="UW615" s="286"/>
      <c r="UX615" s="286"/>
      <c r="UY615" s="286"/>
      <c r="UZ615" s="286"/>
      <c r="VA615" s="286"/>
      <c r="VB615" s="286"/>
      <c r="VC615" s="286"/>
      <c r="VD615" s="286"/>
      <c r="VE615" s="286"/>
      <c r="VF615" s="286"/>
      <c r="VG615" s="286"/>
      <c r="VH615" s="286"/>
      <c r="VI615" s="286"/>
      <c r="VJ615" s="286"/>
      <c r="VK615" s="286"/>
      <c r="VL615" s="286"/>
      <c r="VM615" s="286"/>
      <c r="VN615" s="286"/>
      <c r="VO615" s="286"/>
      <c r="VP615" s="286"/>
      <c r="VQ615" s="286"/>
      <c r="VR615" s="286"/>
      <c r="VS615" s="286"/>
      <c r="VT615" s="286"/>
      <c r="VU615" s="286"/>
      <c r="VV615" s="286"/>
      <c r="VW615" s="286"/>
      <c r="VX615" s="286"/>
      <c r="VY615" s="286"/>
      <c r="VZ615" s="286"/>
      <c r="WA615" s="286"/>
      <c r="WB615" s="286"/>
      <c r="WC615" s="286"/>
    </row>
    <row r="616" spans="1:601" s="285" customFormat="1" ht="51.75" customHeight="1">
      <c r="A616" s="1073"/>
      <c r="B616" s="670" t="s">
        <v>1315</v>
      </c>
      <c r="C616" s="702" t="s">
        <v>1100</v>
      </c>
      <c r="D616" s="652" t="s">
        <v>1059</v>
      </c>
      <c r="E616" s="677" t="s">
        <v>1101</v>
      </c>
      <c r="F616" s="654" t="s">
        <v>60</v>
      </c>
      <c r="G616" s="725">
        <v>45168</v>
      </c>
      <c r="H616" s="654" t="s">
        <v>31</v>
      </c>
      <c r="I616" s="386" t="s">
        <v>501</v>
      </c>
      <c r="J616" s="386" t="s">
        <v>33</v>
      </c>
      <c r="K616" s="386" t="s">
        <v>1102</v>
      </c>
      <c r="L616" s="386" t="s">
        <v>35</v>
      </c>
      <c r="M616" s="284">
        <f>M617</f>
        <v>84630</v>
      </c>
      <c r="N616" s="284">
        <f>N617</f>
        <v>84630</v>
      </c>
      <c r="O616" s="284">
        <f>O617</f>
        <v>0</v>
      </c>
      <c r="P616" s="284">
        <f>P617</f>
        <v>0</v>
      </c>
      <c r="Q616" s="284">
        <f t="shared" ref="Q616:R616" si="83">Q617</f>
        <v>0</v>
      </c>
      <c r="R616" s="284">
        <f t="shared" si="83"/>
        <v>0</v>
      </c>
      <c r="S616" s="528"/>
      <c r="BA616" s="286"/>
      <c r="BB616" s="286"/>
      <c r="BC616" s="286"/>
      <c r="BD616" s="286"/>
      <c r="BE616" s="286"/>
      <c r="BF616" s="286"/>
      <c r="BG616" s="286"/>
      <c r="BH616" s="286"/>
      <c r="BI616" s="286"/>
      <c r="BJ616" s="286"/>
      <c r="BK616" s="286"/>
      <c r="BL616" s="286"/>
      <c r="BM616" s="286"/>
      <c r="BN616" s="286"/>
      <c r="BO616" s="286"/>
      <c r="BP616" s="286"/>
      <c r="BQ616" s="286"/>
      <c r="BR616" s="286"/>
      <c r="BS616" s="286"/>
      <c r="BT616" s="286"/>
      <c r="BU616" s="286"/>
      <c r="BV616" s="286"/>
      <c r="BW616" s="286"/>
      <c r="BX616" s="286"/>
      <c r="BY616" s="286"/>
      <c r="BZ616" s="286"/>
      <c r="CA616" s="286"/>
      <c r="CB616" s="286"/>
      <c r="CC616" s="286"/>
      <c r="CD616" s="286"/>
      <c r="CE616" s="286"/>
      <c r="CF616" s="286"/>
      <c r="CG616" s="286"/>
      <c r="CH616" s="286"/>
      <c r="CI616" s="286"/>
      <c r="CJ616" s="286"/>
      <c r="CK616" s="286"/>
      <c r="CL616" s="286"/>
      <c r="CM616" s="286"/>
      <c r="CN616" s="286"/>
      <c r="CO616" s="286"/>
      <c r="CP616" s="286"/>
      <c r="CQ616" s="286"/>
      <c r="CR616" s="286"/>
      <c r="CS616" s="286"/>
      <c r="CT616" s="286"/>
      <c r="CU616" s="286"/>
      <c r="CV616" s="286"/>
      <c r="CW616" s="286"/>
      <c r="CX616" s="286"/>
      <c r="CY616" s="286"/>
      <c r="CZ616" s="286"/>
      <c r="DA616" s="286"/>
      <c r="DB616" s="286"/>
      <c r="DC616" s="286"/>
      <c r="DD616" s="286"/>
      <c r="DE616" s="286"/>
      <c r="DF616" s="286"/>
      <c r="DG616" s="286"/>
      <c r="DH616" s="286"/>
      <c r="DI616" s="286"/>
      <c r="DJ616" s="286"/>
      <c r="DK616" s="286"/>
      <c r="DL616" s="286"/>
      <c r="DM616" s="286"/>
      <c r="DN616" s="286"/>
      <c r="DO616" s="286"/>
      <c r="DP616" s="286"/>
      <c r="DQ616" s="286"/>
      <c r="DR616" s="286"/>
      <c r="DS616" s="286"/>
      <c r="DT616" s="286"/>
      <c r="DU616" s="286"/>
      <c r="DV616" s="286"/>
      <c r="DW616" s="286"/>
      <c r="DX616" s="286"/>
      <c r="DY616" s="286"/>
      <c r="DZ616" s="286"/>
      <c r="EA616" s="286"/>
      <c r="EB616" s="286"/>
      <c r="EC616" s="286"/>
      <c r="ED616" s="286"/>
      <c r="EE616" s="286"/>
      <c r="EF616" s="286"/>
      <c r="EG616" s="286"/>
      <c r="EH616" s="286"/>
      <c r="EI616" s="286"/>
      <c r="EJ616" s="286"/>
      <c r="EK616" s="286"/>
      <c r="EL616" s="286"/>
      <c r="EM616" s="286"/>
      <c r="EN616" s="286"/>
      <c r="EO616" s="286"/>
      <c r="EP616" s="286"/>
      <c r="EQ616" s="286"/>
      <c r="ER616" s="286"/>
      <c r="ES616" s="286"/>
      <c r="ET616" s="286"/>
      <c r="EU616" s="286"/>
      <c r="EV616" s="286"/>
      <c r="EW616" s="286"/>
      <c r="EX616" s="286"/>
      <c r="EY616" s="286"/>
      <c r="EZ616" s="286"/>
      <c r="FA616" s="286"/>
      <c r="FB616" s="286"/>
      <c r="FC616" s="286"/>
      <c r="FD616" s="286"/>
      <c r="FE616" s="286"/>
      <c r="FF616" s="286"/>
      <c r="FG616" s="286"/>
      <c r="FH616" s="286"/>
      <c r="FI616" s="286"/>
      <c r="FJ616" s="286"/>
      <c r="FK616" s="286"/>
      <c r="FL616" s="286"/>
      <c r="FM616" s="286"/>
      <c r="FN616" s="286"/>
      <c r="FO616" s="286"/>
      <c r="FP616" s="286"/>
      <c r="FQ616" s="286"/>
      <c r="FR616" s="286"/>
      <c r="FS616" s="286"/>
      <c r="FT616" s="286"/>
      <c r="FU616" s="286"/>
      <c r="FV616" s="286"/>
      <c r="FW616" s="286"/>
      <c r="FX616" s="286"/>
      <c r="FY616" s="286"/>
      <c r="FZ616" s="286"/>
      <c r="GA616" s="286"/>
      <c r="GB616" s="286"/>
      <c r="GC616" s="286"/>
      <c r="GD616" s="286"/>
      <c r="GE616" s="286"/>
      <c r="GF616" s="286"/>
      <c r="GG616" s="286"/>
      <c r="GH616" s="286"/>
      <c r="GI616" s="286"/>
      <c r="GJ616" s="286"/>
      <c r="GK616" s="286"/>
      <c r="GL616" s="286"/>
      <c r="GM616" s="286"/>
      <c r="GN616" s="286"/>
      <c r="GO616" s="286"/>
      <c r="GP616" s="286"/>
      <c r="GQ616" s="286"/>
      <c r="GR616" s="286"/>
      <c r="GS616" s="286"/>
      <c r="GT616" s="286"/>
      <c r="GU616" s="286"/>
      <c r="GV616" s="286"/>
      <c r="GW616" s="286"/>
      <c r="GX616" s="286"/>
      <c r="GY616" s="286"/>
      <c r="GZ616" s="286"/>
      <c r="HA616" s="286"/>
      <c r="HB616" s="286"/>
      <c r="HC616" s="286"/>
      <c r="HD616" s="286"/>
      <c r="HE616" s="286"/>
      <c r="HF616" s="286"/>
      <c r="HG616" s="286"/>
      <c r="HH616" s="286"/>
      <c r="HI616" s="286"/>
      <c r="HJ616" s="286"/>
      <c r="HK616" s="286"/>
      <c r="HL616" s="286"/>
      <c r="HM616" s="286"/>
      <c r="HN616" s="286"/>
      <c r="HO616" s="286"/>
      <c r="HP616" s="286"/>
      <c r="HQ616" s="286"/>
      <c r="HR616" s="286"/>
      <c r="HS616" s="286"/>
      <c r="HT616" s="286"/>
      <c r="HU616" s="286"/>
      <c r="HV616" s="286"/>
      <c r="HW616" s="286"/>
      <c r="HX616" s="286"/>
      <c r="HY616" s="286"/>
      <c r="HZ616" s="286"/>
      <c r="IA616" s="286"/>
      <c r="IB616" s="286"/>
      <c r="IC616" s="286"/>
      <c r="ID616" s="286"/>
      <c r="IE616" s="286"/>
      <c r="IF616" s="286"/>
      <c r="IG616" s="286"/>
      <c r="IH616" s="286"/>
      <c r="II616" s="286"/>
      <c r="IJ616" s="286"/>
      <c r="IK616" s="286"/>
      <c r="IL616" s="286"/>
      <c r="IM616" s="286"/>
      <c r="IN616" s="286"/>
      <c r="IO616" s="286"/>
      <c r="IP616" s="286"/>
      <c r="IQ616" s="286"/>
      <c r="IR616" s="286"/>
      <c r="IS616" s="286"/>
      <c r="IT616" s="286"/>
      <c r="IU616" s="286"/>
      <c r="IV616" s="286"/>
      <c r="IW616" s="286"/>
      <c r="IX616" s="286"/>
      <c r="IY616" s="286"/>
      <c r="IZ616" s="286"/>
      <c r="JA616" s="286"/>
      <c r="JB616" s="286"/>
      <c r="JC616" s="286"/>
      <c r="JD616" s="286"/>
      <c r="JE616" s="286"/>
      <c r="JF616" s="286"/>
      <c r="JG616" s="286"/>
      <c r="JH616" s="286"/>
      <c r="JI616" s="286"/>
      <c r="JJ616" s="286"/>
      <c r="JK616" s="286"/>
      <c r="JL616" s="286"/>
      <c r="JM616" s="286"/>
      <c r="JN616" s="286"/>
      <c r="JO616" s="286"/>
      <c r="JP616" s="286"/>
      <c r="JQ616" s="286"/>
      <c r="JR616" s="286"/>
      <c r="JS616" s="286"/>
      <c r="JT616" s="286"/>
      <c r="JU616" s="286"/>
      <c r="JV616" s="286"/>
      <c r="JW616" s="286"/>
      <c r="JX616" s="286"/>
      <c r="JY616" s="286"/>
      <c r="JZ616" s="286"/>
      <c r="KA616" s="286"/>
      <c r="KB616" s="286"/>
      <c r="KC616" s="286"/>
      <c r="KD616" s="286"/>
      <c r="KE616" s="286"/>
      <c r="KF616" s="286"/>
      <c r="KG616" s="286"/>
      <c r="KH616" s="286"/>
      <c r="KI616" s="286"/>
      <c r="KJ616" s="286"/>
      <c r="KK616" s="286"/>
      <c r="KL616" s="286"/>
      <c r="KM616" s="286"/>
      <c r="KN616" s="286"/>
      <c r="KO616" s="286"/>
      <c r="KP616" s="286"/>
      <c r="KQ616" s="286"/>
      <c r="KR616" s="286"/>
      <c r="KS616" s="286"/>
      <c r="KT616" s="286"/>
      <c r="KU616" s="286"/>
      <c r="KV616" s="286"/>
      <c r="KW616" s="286"/>
      <c r="KX616" s="286"/>
      <c r="KY616" s="286"/>
      <c r="KZ616" s="286"/>
      <c r="LA616" s="286"/>
      <c r="LB616" s="286"/>
      <c r="LC616" s="286"/>
      <c r="LD616" s="286"/>
      <c r="LE616" s="286"/>
      <c r="LF616" s="286"/>
      <c r="LG616" s="286"/>
      <c r="LH616" s="286"/>
      <c r="LI616" s="286"/>
      <c r="LJ616" s="286"/>
      <c r="LK616" s="286"/>
      <c r="LL616" s="286"/>
      <c r="LM616" s="286"/>
      <c r="LN616" s="286"/>
      <c r="LO616" s="286"/>
      <c r="LP616" s="286"/>
      <c r="LQ616" s="286"/>
      <c r="LR616" s="286"/>
      <c r="LS616" s="286"/>
      <c r="LT616" s="286"/>
      <c r="LU616" s="286"/>
      <c r="LV616" s="286"/>
      <c r="LW616" s="286"/>
      <c r="LX616" s="286"/>
      <c r="LY616" s="286"/>
      <c r="LZ616" s="286"/>
      <c r="MA616" s="286"/>
      <c r="MB616" s="286"/>
      <c r="MC616" s="286"/>
      <c r="MD616" s="286"/>
      <c r="ME616" s="286"/>
      <c r="MF616" s="286"/>
      <c r="MG616" s="286"/>
      <c r="MH616" s="286"/>
      <c r="MI616" s="286"/>
      <c r="MJ616" s="286"/>
      <c r="MK616" s="286"/>
      <c r="ML616" s="286"/>
      <c r="MM616" s="286"/>
      <c r="MN616" s="286"/>
      <c r="MO616" s="286"/>
      <c r="MP616" s="286"/>
      <c r="MQ616" s="286"/>
      <c r="MR616" s="286"/>
      <c r="MS616" s="286"/>
      <c r="MT616" s="286"/>
      <c r="MU616" s="286"/>
      <c r="MV616" s="286"/>
      <c r="MW616" s="286"/>
      <c r="MX616" s="286"/>
      <c r="MY616" s="286"/>
      <c r="MZ616" s="286"/>
      <c r="NA616" s="286"/>
      <c r="NB616" s="286"/>
      <c r="NC616" s="286"/>
      <c r="ND616" s="286"/>
      <c r="NE616" s="286"/>
      <c r="NF616" s="286"/>
      <c r="NG616" s="286"/>
      <c r="NH616" s="286"/>
      <c r="NI616" s="286"/>
      <c r="NJ616" s="286"/>
      <c r="NK616" s="286"/>
      <c r="NL616" s="286"/>
      <c r="NM616" s="286"/>
      <c r="NN616" s="286"/>
      <c r="NO616" s="286"/>
      <c r="NP616" s="286"/>
      <c r="NQ616" s="286"/>
      <c r="NR616" s="286"/>
      <c r="NS616" s="286"/>
      <c r="NT616" s="286"/>
      <c r="NU616" s="286"/>
      <c r="NV616" s="286"/>
      <c r="NW616" s="286"/>
      <c r="NX616" s="286"/>
      <c r="NY616" s="286"/>
      <c r="NZ616" s="286"/>
      <c r="OA616" s="286"/>
      <c r="OB616" s="286"/>
      <c r="OC616" s="286"/>
      <c r="OD616" s="286"/>
      <c r="OE616" s="286"/>
      <c r="OF616" s="286"/>
      <c r="OG616" s="286"/>
      <c r="OH616" s="286"/>
      <c r="OI616" s="286"/>
      <c r="OJ616" s="286"/>
      <c r="OK616" s="286"/>
      <c r="OL616" s="286"/>
      <c r="OM616" s="286"/>
      <c r="ON616" s="286"/>
      <c r="OO616" s="286"/>
      <c r="OP616" s="286"/>
      <c r="OQ616" s="286"/>
      <c r="OR616" s="286"/>
      <c r="OS616" s="286"/>
      <c r="OT616" s="286"/>
      <c r="OU616" s="286"/>
      <c r="OV616" s="286"/>
      <c r="OW616" s="286"/>
      <c r="OX616" s="286"/>
      <c r="OY616" s="286"/>
      <c r="OZ616" s="286"/>
      <c r="PA616" s="286"/>
      <c r="PB616" s="286"/>
      <c r="PC616" s="286"/>
      <c r="PD616" s="286"/>
      <c r="PE616" s="286"/>
      <c r="PF616" s="286"/>
      <c r="PG616" s="286"/>
      <c r="PH616" s="286"/>
      <c r="PI616" s="286"/>
      <c r="PJ616" s="286"/>
      <c r="PK616" s="286"/>
      <c r="PL616" s="286"/>
      <c r="PM616" s="286"/>
      <c r="PN616" s="286"/>
      <c r="PO616" s="286"/>
      <c r="PP616" s="286"/>
      <c r="PQ616" s="286"/>
      <c r="PR616" s="286"/>
      <c r="PS616" s="286"/>
      <c r="PT616" s="286"/>
      <c r="PU616" s="286"/>
      <c r="PV616" s="286"/>
      <c r="PW616" s="286"/>
      <c r="PX616" s="286"/>
      <c r="PY616" s="286"/>
      <c r="PZ616" s="286"/>
      <c r="QA616" s="286"/>
      <c r="QB616" s="286"/>
      <c r="QC616" s="286"/>
      <c r="QD616" s="286"/>
      <c r="QE616" s="286"/>
      <c r="QF616" s="286"/>
      <c r="QG616" s="286"/>
      <c r="QH616" s="286"/>
      <c r="QI616" s="286"/>
      <c r="QJ616" s="286"/>
      <c r="QK616" s="286"/>
      <c r="QL616" s="286"/>
      <c r="QM616" s="286"/>
      <c r="QN616" s="286"/>
      <c r="QO616" s="286"/>
      <c r="QP616" s="286"/>
      <c r="QQ616" s="286"/>
      <c r="QR616" s="286"/>
      <c r="QS616" s="286"/>
      <c r="QT616" s="286"/>
      <c r="QU616" s="286"/>
      <c r="QV616" s="286"/>
      <c r="QW616" s="286"/>
      <c r="QX616" s="286"/>
      <c r="QY616" s="286"/>
      <c r="QZ616" s="286"/>
      <c r="RA616" s="286"/>
      <c r="RB616" s="286"/>
      <c r="RC616" s="286"/>
      <c r="RD616" s="286"/>
      <c r="RE616" s="286"/>
      <c r="RF616" s="286"/>
      <c r="RG616" s="286"/>
      <c r="RH616" s="286"/>
      <c r="RI616" s="286"/>
      <c r="RJ616" s="286"/>
      <c r="RK616" s="286"/>
      <c r="RL616" s="286"/>
      <c r="RM616" s="286"/>
      <c r="RN616" s="286"/>
      <c r="RO616" s="286"/>
      <c r="RP616" s="286"/>
      <c r="RQ616" s="286"/>
      <c r="RR616" s="286"/>
      <c r="RS616" s="286"/>
      <c r="RT616" s="286"/>
      <c r="RU616" s="286"/>
      <c r="RV616" s="286"/>
      <c r="RW616" s="286"/>
      <c r="RX616" s="286"/>
      <c r="RY616" s="286"/>
      <c r="RZ616" s="286"/>
      <c r="SA616" s="286"/>
      <c r="SB616" s="286"/>
      <c r="SC616" s="286"/>
      <c r="SD616" s="286"/>
      <c r="SE616" s="286"/>
      <c r="SF616" s="286"/>
      <c r="SG616" s="286"/>
      <c r="SH616" s="286"/>
      <c r="SI616" s="286"/>
      <c r="SJ616" s="286"/>
      <c r="SK616" s="286"/>
      <c r="SL616" s="286"/>
      <c r="SM616" s="286"/>
      <c r="SN616" s="286"/>
      <c r="SO616" s="286"/>
      <c r="SP616" s="286"/>
      <c r="SQ616" s="286"/>
      <c r="SR616" s="286"/>
      <c r="SS616" s="286"/>
      <c r="ST616" s="286"/>
      <c r="SU616" s="286"/>
      <c r="SV616" s="286"/>
      <c r="SW616" s="286"/>
      <c r="SX616" s="286"/>
      <c r="SY616" s="286"/>
      <c r="SZ616" s="286"/>
      <c r="TA616" s="286"/>
      <c r="TB616" s="286"/>
      <c r="TC616" s="286"/>
      <c r="TD616" s="286"/>
      <c r="TE616" s="286"/>
      <c r="TF616" s="286"/>
      <c r="TG616" s="286"/>
      <c r="TH616" s="286"/>
      <c r="TI616" s="286"/>
      <c r="TJ616" s="286"/>
      <c r="TK616" s="286"/>
      <c r="TL616" s="286"/>
      <c r="TM616" s="286"/>
      <c r="TN616" s="286"/>
      <c r="TO616" s="286"/>
      <c r="TP616" s="286"/>
      <c r="TQ616" s="286"/>
      <c r="TR616" s="286"/>
      <c r="TS616" s="286"/>
      <c r="TT616" s="286"/>
      <c r="TU616" s="286"/>
      <c r="TV616" s="286"/>
      <c r="TW616" s="286"/>
      <c r="TX616" s="286"/>
      <c r="TY616" s="286"/>
      <c r="TZ616" s="286"/>
      <c r="UA616" s="286"/>
      <c r="UB616" s="286"/>
      <c r="UC616" s="286"/>
      <c r="UD616" s="286"/>
      <c r="UE616" s="286"/>
      <c r="UF616" s="286"/>
      <c r="UG616" s="286"/>
      <c r="UH616" s="286"/>
      <c r="UI616" s="286"/>
      <c r="UJ616" s="286"/>
      <c r="UK616" s="286"/>
      <c r="UL616" s="286"/>
      <c r="UM616" s="286"/>
      <c r="UN616" s="286"/>
      <c r="UO616" s="286"/>
      <c r="UP616" s="286"/>
      <c r="UQ616" s="286"/>
      <c r="UR616" s="286"/>
      <c r="US616" s="286"/>
      <c r="UT616" s="286"/>
      <c r="UU616" s="286"/>
      <c r="UV616" s="286"/>
      <c r="UW616" s="286"/>
      <c r="UX616" s="286"/>
      <c r="UY616" s="286"/>
      <c r="UZ616" s="286"/>
      <c r="VA616" s="286"/>
      <c r="VB616" s="286"/>
      <c r="VC616" s="286"/>
      <c r="VD616" s="286"/>
      <c r="VE616" s="286"/>
      <c r="VF616" s="286"/>
      <c r="VG616" s="286"/>
      <c r="VH616" s="286"/>
      <c r="VI616" s="286"/>
      <c r="VJ616" s="286"/>
      <c r="VK616" s="286"/>
      <c r="VL616" s="286"/>
      <c r="VM616" s="286"/>
      <c r="VN616" s="286"/>
      <c r="VO616" s="286"/>
      <c r="VP616" s="286"/>
      <c r="VQ616" s="286"/>
      <c r="VR616" s="286"/>
      <c r="VS616" s="286"/>
      <c r="VT616" s="286"/>
      <c r="VU616" s="286"/>
      <c r="VV616" s="286"/>
      <c r="VW616" s="286"/>
      <c r="VX616" s="286"/>
      <c r="VY616" s="286"/>
      <c r="VZ616" s="286"/>
      <c r="WA616" s="286"/>
      <c r="WB616" s="286"/>
      <c r="WC616" s="286"/>
    </row>
    <row r="617" spans="1:601" s="285" customFormat="1" ht="51.75" customHeight="1">
      <c r="A617" s="1073"/>
      <c r="B617" s="681"/>
      <c r="C617" s="668"/>
      <c r="D617" s="653"/>
      <c r="E617" s="678"/>
      <c r="F617" s="655"/>
      <c r="G617" s="727"/>
      <c r="H617" s="655"/>
      <c r="I617" s="309" t="s">
        <v>501</v>
      </c>
      <c r="J617" s="309" t="s">
        <v>33</v>
      </c>
      <c r="K617" s="315" t="s">
        <v>1102</v>
      </c>
      <c r="L617" s="309" t="s">
        <v>642</v>
      </c>
      <c r="M617" s="288">
        <v>84630</v>
      </c>
      <c r="N617" s="288">
        <v>84630</v>
      </c>
      <c r="O617" s="288"/>
      <c r="P617" s="289"/>
      <c r="Q617" s="290"/>
      <c r="R617" s="290"/>
      <c r="S617" s="528">
        <v>3</v>
      </c>
      <c r="BA617" s="286"/>
      <c r="BB617" s="286"/>
      <c r="BC617" s="286"/>
      <c r="BD617" s="286"/>
      <c r="BE617" s="286"/>
      <c r="BF617" s="286"/>
      <c r="BG617" s="286"/>
      <c r="BH617" s="286"/>
      <c r="BI617" s="286"/>
      <c r="BJ617" s="286"/>
      <c r="BK617" s="286"/>
      <c r="BL617" s="286"/>
      <c r="BM617" s="286"/>
      <c r="BN617" s="286"/>
      <c r="BO617" s="286"/>
      <c r="BP617" s="286"/>
      <c r="BQ617" s="286"/>
      <c r="BR617" s="286"/>
      <c r="BS617" s="286"/>
      <c r="BT617" s="286"/>
      <c r="BU617" s="286"/>
      <c r="BV617" s="286"/>
      <c r="BW617" s="286"/>
      <c r="BX617" s="286"/>
      <c r="BY617" s="286"/>
      <c r="BZ617" s="286"/>
      <c r="CA617" s="286"/>
      <c r="CB617" s="286"/>
      <c r="CC617" s="286"/>
      <c r="CD617" s="286"/>
      <c r="CE617" s="286"/>
      <c r="CF617" s="286"/>
      <c r="CG617" s="286"/>
      <c r="CH617" s="286"/>
      <c r="CI617" s="286"/>
      <c r="CJ617" s="286"/>
      <c r="CK617" s="286"/>
      <c r="CL617" s="286"/>
      <c r="CM617" s="286"/>
      <c r="CN617" s="286"/>
      <c r="CO617" s="286"/>
      <c r="CP617" s="286"/>
      <c r="CQ617" s="286"/>
      <c r="CR617" s="286"/>
      <c r="CS617" s="286"/>
      <c r="CT617" s="286"/>
      <c r="CU617" s="286"/>
      <c r="CV617" s="286"/>
      <c r="CW617" s="286"/>
      <c r="CX617" s="286"/>
      <c r="CY617" s="286"/>
      <c r="CZ617" s="286"/>
      <c r="DA617" s="286"/>
      <c r="DB617" s="286"/>
      <c r="DC617" s="286"/>
      <c r="DD617" s="286"/>
      <c r="DE617" s="286"/>
      <c r="DF617" s="286"/>
      <c r="DG617" s="286"/>
      <c r="DH617" s="286"/>
      <c r="DI617" s="286"/>
      <c r="DJ617" s="286"/>
      <c r="DK617" s="286"/>
      <c r="DL617" s="286"/>
      <c r="DM617" s="286"/>
      <c r="DN617" s="286"/>
      <c r="DO617" s="286"/>
      <c r="DP617" s="286"/>
      <c r="DQ617" s="286"/>
      <c r="DR617" s="286"/>
      <c r="DS617" s="286"/>
      <c r="DT617" s="286"/>
      <c r="DU617" s="286"/>
      <c r="DV617" s="286"/>
      <c r="DW617" s="286"/>
      <c r="DX617" s="286"/>
      <c r="DY617" s="286"/>
      <c r="DZ617" s="286"/>
      <c r="EA617" s="286"/>
      <c r="EB617" s="286"/>
      <c r="EC617" s="286"/>
      <c r="ED617" s="286"/>
      <c r="EE617" s="286"/>
      <c r="EF617" s="286"/>
      <c r="EG617" s="286"/>
      <c r="EH617" s="286"/>
      <c r="EI617" s="286"/>
      <c r="EJ617" s="286"/>
      <c r="EK617" s="286"/>
      <c r="EL617" s="286"/>
      <c r="EM617" s="286"/>
      <c r="EN617" s="286"/>
      <c r="EO617" s="286"/>
      <c r="EP617" s="286"/>
      <c r="EQ617" s="286"/>
      <c r="ER617" s="286"/>
      <c r="ES617" s="286"/>
      <c r="ET617" s="286"/>
      <c r="EU617" s="286"/>
      <c r="EV617" s="286"/>
      <c r="EW617" s="286"/>
      <c r="EX617" s="286"/>
      <c r="EY617" s="286"/>
      <c r="EZ617" s="286"/>
      <c r="FA617" s="286"/>
      <c r="FB617" s="286"/>
      <c r="FC617" s="286"/>
      <c r="FD617" s="286"/>
      <c r="FE617" s="286"/>
      <c r="FF617" s="286"/>
      <c r="FG617" s="286"/>
      <c r="FH617" s="286"/>
      <c r="FI617" s="286"/>
      <c r="FJ617" s="286"/>
      <c r="FK617" s="286"/>
      <c r="FL617" s="286"/>
      <c r="FM617" s="286"/>
      <c r="FN617" s="286"/>
      <c r="FO617" s="286"/>
      <c r="FP617" s="286"/>
      <c r="FQ617" s="286"/>
      <c r="FR617" s="286"/>
      <c r="FS617" s="286"/>
      <c r="FT617" s="286"/>
      <c r="FU617" s="286"/>
      <c r="FV617" s="286"/>
      <c r="FW617" s="286"/>
      <c r="FX617" s="286"/>
      <c r="FY617" s="286"/>
      <c r="FZ617" s="286"/>
      <c r="GA617" s="286"/>
      <c r="GB617" s="286"/>
      <c r="GC617" s="286"/>
      <c r="GD617" s="286"/>
      <c r="GE617" s="286"/>
      <c r="GF617" s="286"/>
      <c r="GG617" s="286"/>
      <c r="GH617" s="286"/>
      <c r="GI617" s="286"/>
      <c r="GJ617" s="286"/>
      <c r="GK617" s="286"/>
      <c r="GL617" s="286"/>
      <c r="GM617" s="286"/>
      <c r="GN617" s="286"/>
      <c r="GO617" s="286"/>
      <c r="GP617" s="286"/>
      <c r="GQ617" s="286"/>
      <c r="GR617" s="286"/>
      <c r="GS617" s="286"/>
      <c r="GT617" s="286"/>
      <c r="GU617" s="286"/>
      <c r="GV617" s="286"/>
      <c r="GW617" s="286"/>
      <c r="GX617" s="286"/>
      <c r="GY617" s="286"/>
      <c r="GZ617" s="286"/>
      <c r="HA617" s="286"/>
      <c r="HB617" s="286"/>
      <c r="HC617" s="286"/>
      <c r="HD617" s="286"/>
      <c r="HE617" s="286"/>
      <c r="HF617" s="286"/>
      <c r="HG617" s="286"/>
      <c r="HH617" s="286"/>
      <c r="HI617" s="286"/>
      <c r="HJ617" s="286"/>
      <c r="HK617" s="286"/>
      <c r="HL617" s="286"/>
      <c r="HM617" s="286"/>
      <c r="HN617" s="286"/>
      <c r="HO617" s="286"/>
      <c r="HP617" s="286"/>
      <c r="HQ617" s="286"/>
      <c r="HR617" s="286"/>
      <c r="HS617" s="286"/>
      <c r="HT617" s="286"/>
      <c r="HU617" s="286"/>
      <c r="HV617" s="286"/>
      <c r="HW617" s="286"/>
      <c r="HX617" s="286"/>
      <c r="HY617" s="286"/>
      <c r="HZ617" s="286"/>
      <c r="IA617" s="286"/>
      <c r="IB617" s="286"/>
      <c r="IC617" s="286"/>
      <c r="ID617" s="286"/>
      <c r="IE617" s="286"/>
      <c r="IF617" s="286"/>
      <c r="IG617" s="286"/>
      <c r="IH617" s="286"/>
      <c r="II617" s="286"/>
      <c r="IJ617" s="286"/>
      <c r="IK617" s="286"/>
      <c r="IL617" s="286"/>
      <c r="IM617" s="286"/>
      <c r="IN617" s="286"/>
      <c r="IO617" s="286"/>
      <c r="IP617" s="286"/>
      <c r="IQ617" s="286"/>
      <c r="IR617" s="286"/>
      <c r="IS617" s="286"/>
      <c r="IT617" s="286"/>
      <c r="IU617" s="286"/>
      <c r="IV617" s="286"/>
      <c r="IW617" s="286"/>
      <c r="IX617" s="286"/>
      <c r="IY617" s="286"/>
      <c r="IZ617" s="286"/>
      <c r="JA617" s="286"/>
      <c r="JB617" s="286"/>
      <c r="JC617" s="286"/>
      <c r="JD617" s="286"/>
      <c r="JE617" s="286"/>
      <c r="JF617" s="286"/>
      <c r="JG617" s="286"/>
      <c r="JH617" s="286"/>
      <c r="JI617" s="286"/>
      <c r="JJ617" s="286"/>
      <c r="JK617" s="286"/>
      <c r="JL617" s="286"/>
      <c r="JM617" s="286"/>
      <c r="JN617" s="286"/>
      <c r="JO617" s="286"/>
      <c r="JP617" s="286"/>
      <c r="JQ617" s="286"/>
      <c r="JR617" s="286"/>
      <c r="JS617" s="286"/>
      <c r="JT617" s="286"/>
      <c r="JU617" s="286"/>
      <c r="JV617" s="286"/>
      <c r="JW617" s="286"/>
      <c r="JX617" s="286"/>
      <c r="JY617" s="286"/>
      <c r="JZ617" s="286"/>
      <c r="KA617" s="286"/>
      <c r="KB617" s="286"/>
      <c r="KC617" s="286"/>
      <c r="KD617" s="286"/>
      <c r="KE617" s="286"/>
      <c r="KF617" s="286"/>
      <c r="KG617" s="286"/>
      <c r="KH617" s="286"/>
      <c r="KI617" s="286"/>
      <c r="KJ617" s="286"/>
      <c r="KK617" s="286"/>
      <c r="KL617" s="286"/>
      <c r="KM617" s="286"/>
      <c r="KN617" s="286"/>
      <c r="KO617" s="286"/>
      <c r="KP617" s="286"/>
      <c r="KQ617" s="286"/>
      <c r="KR617" s="286"/>
      <c r="KS617" s="286"/>
      <c r="KT617" s="286"/>
      <c r="KU617" s="286"/>
      <c r="KV617" s="286"/>
      <c r="KW617" s="286"/>
      <c r="KX617" s="286"/>
      <c r="KY617" s="286"/>
      <c r="KZ617" s="286"/>
      <c r="LA617" s="286"/>
      <c r="LB617" s="286"/>
      <c r="LC617" s="286"/>
      <c r="LD617" s="286"/>
      <c r="LE617" s="286"/>
      <c r="LF617" s="286"/>
      <c r="LG617" s="286"/>
      <c r="LH617" s="286"/>
      <c r="LI617" s="286"/>
      <c r="LJ617" s="286"/>
      <c r="LK617" s="286"/>
      <c r="LL617" s="286"/>
      <c r="LM617" s="286"/>
      <c r="LN617" s="286"/>
      <c r="LO617" s="286"/>
      <c r="LP617" s="286"/>
      <c r="LQ617" s="286"/>
      <c r="LR617" s="286"/>
      <c r="LS617" s="286"/>
      <c r="LT617" s="286"/>
      <c r="LU617" s="286"/>
      <c r="LV617" s="286"/>
      <c r="LW617" s="286"/>
      <c r="LX617" s="286"/>
      <c r="LY617" s="286"/>
      <c r="LZ617" s="286"/>
      <c r="MA617" s="286"/>
      <c r="MB617" s="286"/>
      <c r="MC617" s="286"/>
      <c r="MD617" s="286"/>
      <c r="ME617" s="286"/>
      <c r="MF617" s="286"/>
      <c r="MG617" s="286"/>
      <c r="MH617" s="286"/>
      <c r="MI617" s="286"/>
      <c r="MJ617" s="286"/>
      <c r="MK617" s="286"/>
      <c r="ML617" s="286"/>
      <c r="MM617" s="286"/>
      <c r="MN617" s="286"/>
      <c r="MO617" s="286"/>
      <c r="MP617" s="286"/>
      <c r="MQ617" s="286"/>
      <c r="MR617" s="286"/>
      <c r="MS617" s="286"/>
      <c r="MT617" s="286"/>
      <c r="MU617" s="286"/>
      <c r="MV617" s="286"/>
      <c r="MW617" s="286"/>
      <c r="MX617" s="286"/>
      <c r="MY617" s="286"/>
      <c r="MZ617" s="286"/>
      <c r="NA617" s="286"/>
      <c r="NB617" s="286"/>
      <c r="NC617" s="286"/>
      <c r="ND617" s="286"/>
      <c r="NE617" s="286"/>
      <c r="NF617" s="286"/>
      <c r="NG617" s="286"/>
      <c r="NH617" s="286"/>
      <c r="NI617" s="286"/>
      <c r="NJ617" s="286"/>
      <c r="NK617" s="286"/>
      <c r="NL617" s="286"/>
      <c r="NM617" s="286"/>
      <c r="NN617" s="286"/>
      <c r="NO617" s="286"/>
      <c r="NP617" s="286"/>
      <c r="NQ617" s="286"/>
      <c r="NR617" s="286"/>
      <c r="NS617" s="286"/>
      <c r="NT617" s="286"/>
      <c r="NU617" s="286"/>
      <c r="NV617" s="286"/>
      <c r="NW617" s="286"/>
      <c r="NX617" s="286"/>
      <c r="NY617" s="286"/>
      <c r="NZ617" s="286"/>
      <c r="OA617" s="286"/>
      <c r="OB617" s="286"/>
      <c r="OC617" s="286"/>
      <c r="OD617" s="286"/>
      <c r="OE617" s="286"/>
      <c r="OF617" s="286"/>
      <c r="OG617" s="286"/>
      <c r="OH617" s="286"/>
      <c r="OI617" s="286"/>
      <c r="OJ617" s="286"/>
      <c r="OK617" s="286"/>
      <c r="OL617" s="286"/>
      <c r="OM617" s="286"/>
      <c r="ON617" s="286"/>
      <c r="OO617" s="286"/>
      <c r="OP617" s="286"/>
      <c r="OQ617" s="286"/>
      <c r="OR617" s="286"/>
      <c r="OS617" s="286"/>
      <c r="OT617" s="286"/>
      <c r="OU617" s="286"/>
      <c r="OV617" s="286"/>
      <c r="OW617" s="286"/>
      <c r="OX617" s="286"/>
      <c r="OY617" s="286"/>
      <c r="OZ617" s="286"/>
      <c r="PA617" s="286"/>
      <c r="PB617" s="286"/>
      <c r="PC617" s="286"/>
      <c r="PD617" s="286"/>
      <c r="PE617" s="286"/>
      <c r="PF617" s="286"/>
      <c r="PG617" s="286"/>
      <c r="PH617" s="286"/>
      <c r="PI617" s="286"/>
      <c r="PJ617" s="286"/>
      <c r="PK617" s="286"/>
      <c r="PL617" s="286"/>
      <c r="PM617" s="286"/>
      <c r="PN617" s="286"/>
      <c r="PO617" s="286"/>
      <c r="PP617" s="286"/>
      <c r="PQ617" s="286"/>
      <c r="PR617" s="286"/>
      <c r="PS617" s="286"/>
      <c r="PT617" s="286"/>
      <c r="PU617" s="286"/>
      <c r="PV617" s="286"/>
      <c r="PW617" s="286"/>
      <c r="PX617" s="286"/>
      <c r="PY617" s="286"/>
      <c r="PZ617" s="286"/>
      <c r="QA617" s="286"/>
      <c r="QB617" s="286"/>
      <c r="QC617" s="286"/>
      <c r="QD617" s="286"/>
      <c r="QE617" s="286"/>
      <c r="QF617" s="286"/>
      <c r="QG617" s="286"/>
      <c r="QH617" s="286"/>
      <c r="QI617" s="286"/>
      <c r="QJ617" s="286"/>
      <c r="QK617" s="286"/>
      <c r="QL617" s="286"/>
      <c r="QM617" s="286"/>
      <c r="QN617" s="286"/>
      <c r="QO617" s="286"/>
      <c r="QP617" s="286"/>
      <c r="QQ617" s="286"/>
      <c r="QR617" s="286"/>
      <c r="QS617" s="286"/>
      <c r="QT617" s="286"/>
      <c r="QU617" s="286"/>
      <c r="QV617" s="286"/>
      <c r="QW617" s="286"/>
      <c r="QX617" s="286"/>
      <c r="QY617" s="286"/>
      <c r="QZ617" s="286"/>
      <c r="RA617" s="286"/>
      <c r="RB617" s="286"/>
      <c r="RC617" s="286"/>
      <c r="RD617" s="286"/>
      <c r="RE617" s="286"/>
      <c r="RF617" s="286"/>
      <c r="RG617" s="286"/>
      <c r="RH617" s="286"/>
      <c r="RI617" s="286"/>
      <c r="RJ617" s="286"/>
      <c r="RK617" s="286"/>
      <c r="RL617" s="286"/>
      <c r="RM617" s="286"/>
      <c r="RN617" s="286"/>
      <c r="RO617" s="286"/>
      <c r="RP617" s="286"/>
      <c r="RQ617" s="286"/>
      <c r="RR617" s="286"/>
      <c r="RS617" s="286"/>
      <c r="RT617" s="286"/>
      <c r="RU617" s="286"/>
      <c r="RV617" s="286"/>
      <c r="RW617" s="286"/>
      <c r="RX617" s="286"/>
      <c r="RY617" s="286"/>
      <c r="RZ617" s="286"/>
      <c r="SA617" s="286"/>
      <c r="SB617" s="286"/>
      <c r="SC617" s="286"/>
      <c r="SD617" s="286"/>
      <c r="SE617" s="286"/>
      <c r="SF617" s="286"/>
      <c r="SG617" s="286"/>
      <c r="SH617" s="286"/>
      <c r="SI617" s="286"/>
      <c r="SJ617" s="286"/>
      <c r="SK617" s="286"/>
      <c r="SL617" s="286"/>
      <c r="SM617" s="286"/>
      <c r="SN617" s="286"/>
      <c r="SO617" s="286"/>
      <c r="SP617" s="286"/>
      <c r="SQ617" s="286"/>
      <c r="SR617" s="286"/>
      <c r="SS617" s="286"/>
      <c r="ST617" s="286"/>
      <c r="SU617" s="286"/>
      <c r="SV617" s="286"/>
      <c r="SW617" s="286"/>
      <c r="SX617" s="286"/>
      <c r="SY617" s="286"/>
      <c r="SZ617" s="286"/>
      <c r="TA617" s="286"/>
      <c r="TB617" s="286"/>
      <c r="TC617" s="286"/>
      <c r="TD617" s="286"/>
      <c r="TE617" s="286"/>
      <c r="TF617" s="286"/>
      <c r="TG617" s="286"/>
      <c r="TH617" s="286"/>
      <c r="TI617" s="286"/>
      <c r="TJ617" s="286"/>
      <c r="TK617" s="286"/>
      <c r="TL617" s="286"/>
      <c r="TM617" s="286"/>
      <c r="TN617" s="286"/>
      <c r="TO617" s="286"/>
      <c r="TP617" s="286"/>
      <c r="TQ617" s="286"/>
      <c r="TR617" s="286"/>
      <c r="TS617" s="286"/>
      <c r="TT617" s="286"/>
      <c r="TU617" s="286"/>
      <c r="TV617" s="286"/>
      <c r="TW617" s="286"/>
      <c r="TX617" s="286"/>
      <c r="TY617" s="286"/>
      <c r="TZ617" s="286"/>
      <c r="UA617" s="286"/>
      <c r="UB617" s="286"/>
      <c r="UC617" s="286"/>
      <c r="UD617" s="286"/>
      <c r="UE617" s="286"/>
      <c r="UF617" s="286"/>
      <c r="UG617" s="286"/>
      <c r="UH617" s="286"/>
      <c r="UI617" s="286"/>
      <c r="UJ617" s="286"/>
      <c r="UK617" s="286"/>
      <c r="UL617" s="286"/>
      <c r="UM617" s="286"/>
      <c r="UN617" s="286"/>
      <c r="UO617" s="286"/>
      <c r="UP617" s="286"/>
      <c r="UQ617" s="286"/>
      <c r="UR617" s="286"/>
      <c r="US617" s="286"/>
      <c r="UT617" s="286"/>
      <c r="UU617" s="286"/>
      <c r="UV617" s="286"/>
      <c r="UW617" s="286"/>
      <c r="UX617" s="286"/>
      <c r="UY617" s="286"/>
      <c r="UZ617" s="286"/>
      <c r="VA617" s="286"/>
      <c r="VB617" s="286"/>
      <c r="VC617" s="286"/>
      <c r="VD617" s="286"/>
      <c r="VE617" s="286"/>
      <c r="VF617" s="286"/>
      <c r="VG617" s="286"/>
      <c r="VH617" s="286"/>
      <c r="VI617" s="286"/>
      <c r="VJ617" s="286"/>
      <c r="VK617" s="286"/>
      <c r="VL617" s="286"/>
      <c r="VM617" s="286"/>
      <c r="VN617" s="286"/>
      <c r="VO617" s="286"/>
      <c r="VP617" s="286"/>
      <c r="VQ617" s="286"/>
      <c r="VR617" s="286"/>
      <c r="VS617" s="286"/>
      <c r="VT617" s="286"/>
      <c r="VU617" s="286"/>
      <c r="VV617" s="286"/>
      <c r="VW617" s="286"/>
      <c r="VX617" s="286"/>
      <c r="VY617" s="286"/>
      <c r="VZ617" s="286"/>
      <c r="WA617" s="286"/>
      <c r="WB617" s="286"/>
      <c r="WC617" s="286"/>
    </row>
    <row r="618" spans="1:601" s="285" customFormat="1" ht="62.25" customHeight="1">
      <c r="A618" s="1073"/>
      <c r="B618" s="670" t="s">
        <v>1316</v>
      </c>
      <c r="C618" s="667" t="s">
        <v>1514</v>
      </c>
      <c r="D618" s="652" t="s">
        <v>1317</v>
      </c>
      <c r="E618" s="677" t="s">
        <v>1318</v>
      </c>
      <c r="F618" s="713" t="s">
        <v>60</v>
      </c>
      <c r="G618" s="698">
        <v>43831</v>
      </c>
      <c r="H618" s="654" t="s">
        <v>31</v>
      </c>
      <c r="I618" s="390" t="s">
        <v>501</v>
      </c>
      <c r="J618" s="381" t="s">
        <v>33</v>
      </c>
      <c r="K618" s="386" t="s">
        <v>805</v>
      </c>
      <c r="L618" s="381" t="s">
        <v>35</v>
      </c>
      <c r="M618" s="284">
        <f>M619</f>
        <v>0</v>
      </c>
      <c r="N618" s="284">
        <f t="shared" ref="N618:R618" si="84">N619</f>
        <v>0</v>
      </c>
      <c r="O618" s="284">
        <f t="shared" si="84"/>
        <v>30000</v>
      </c>
      <c r="P618" s="284">
        <f t="shared" si="84"/>
        <v>30000</v>
      </c>
      <c r="Q618" s="284">
        <f t="shared" si="84"/>
        <v>30000</v>
      </c>
      <c r="R618" s="284">
        <f t="shared" si="84"/>
        <v>30000</v>
      </c>
      <c r="S618" s="543"/>
      <c r="BA618" s="286"/>
      <c r="BB618" s="286"/>
      <c r="BC618" s="286"/>
      <c r="BD618" s="286"/>
      <c r="BE618" s="286"/>
      <c r="BF618" s="286"/>
      <c r="BG618" s="286"/>
      <c r="BH618" s="286"/>
      <c r="BI618" s="286"/>
      <c r="BJ618" s="286"/>
      <c r="BK618" s="286"/>
      <c r="BL618" s="286"/>
      <c r="BM618" s="286"/>
      <c r="BN618" s="286"/>
      <c r="BO618" s="286"/>
      <c r="BP618" s="286"/>
      <c r="BQ618" s="286"/>
      <c r="BR618" s="286"/>
      <c r="BS618" s="286"/>
      <c r="BT618" s="286"/>
      <c r="BU618" s="286"/>
      <c r="BV618" s="286"/>
      <c r="BW618" s="286"/>
      <c r="BX618" s="286"/>
      <c r="BY618" s="286"/>
      <c r="BZ618" s="286"/>
      <c r="CA618" s="286"/>
      <c r="CB618" s="286"/>
      <c r="CC618" s="286"/>
      <c r="CD618" s="286"/>
      <c r="CE618" s="286"/>
      <c r="CF618" s="286"/>
      <c r="CG618" s="286"/>
      <c r="CH618" s="286"/>
      <c r="CI618" s="286"/>
      <c r="CJ618" s="286"/>
      <c r="CK618" s="286"/>
      <c r="CL618" s="286"/>
      <c r="CM618" s="286"/>
      <c r="CN618" s="286"/>
      <c r="CO618" s="286"/>
      <c r="CP618" s="286"/>
      <c r="CQ618" s="286"/>
      <c r="CR618" s="286"/>
      <c r="CS618" s="286"/>
      <c r="CT618" s="286"/>
      <c r="CU618" s="286"/>
      <c r="CV618" s="286"/>
      <c r="CW618" s="286"/>
      <c r="CX618" s="286"/>
      <c r="CY618" s="286"/>
      <c r="CZ618" s="286"/>
      <c r="DA618" s="286"/>
      <c r="DB618" s="286"/>
      <c r="DC618" s="286"/>
      <c r="DD618" s="286"/>
      <c r="DE618" s="286"/>
      <c r="DF618" s="286"/>
      <c r="DG618" s="286"/>
      <c r="DH618" s="286"/>
      <c r="DI618" s="286"/>
      <c r="DJ618" s="286"/>
      <c r="DK618" s="286"/>
      <c r="DL618" s="286"/>
      <c r="DM618" s="286"/>
      <c r="DN618" s="286"/>
      <c r="DO618" s="286"/>
      <c r="DP618" s="286"/>
      <c r="DQ618" s="286"/>
      <c r="DR618" s="286"/>
      <c r="DS618" s="286"/>
      <c r="DT618" s="286"/>
      <c r="DU618" s="286"/>
      <c r="DV618" s="286"/>
      <c r="DW618" s="286"/>
      <c r="DX618" s="286"/>
      <c r="DY618" s="286"/>
      <c r="DZ618" s="286"/>
      <c r="EA618" s="286"/>
      <c r="EB618" s="286"/>
      <c r="EC618" s="286"/>
      <c r="ED618" s="286"/>
      <c r="EE618" s="286"/>
      <c r="EF618" s="286"/>
      <c r="EG618" s="286"/>
      <c r="EH618" s="286"/>
      <c r="EI618" s="286"/>
      <c r="EJ618" s="286"/>
      <c r="EK618" s="286"/>
      <c r="EL618" s="286"/>
      <c r="EM618" s="286"/>
      <c r="EN618" s="286"/>
      <c r="EO618" s="286"/>
      <c r="EP618" s="286"/>
      <c r="EQ618" s="286"/>
      <c r="ER618" s="286"/>
      <c r="ES618" s="286"/>
      <c r="ET618" s="286"/>
      <c r="EU618" s="286"/>
      <c r="EV618" s="286"/>
      <c r="EW618" s="286"/>
      <c r="EX618" s="286"/>
      <c r="EY618" s="286"/>
      <c r="EZ618" s="286"/>
      <c r="FA618" s="286"/>
      <c r="FB618" s="286"/>
      <c r="FC618" s="286"/>
      <c r="FD618" s="286"/>
      <c r="FE618" s="286"/>
      <c r="FF618" s="286"/>
      <c r="FG618" s="286"/>
      <c r="FH618" s="286"/>
      <c r="FI618" s="286"/>
      <c r="FJ618" s="286"/>
      <c r="FK618" s="286"/>
      <c r="FL618" s="286"/>
      <c r="FM618" s="286"/>
      <c r="FN618" s="286"/>
      <c r="FO618" s="286"/>
      <c r="FP618" s="286"/>
      <c r="FQ618" s="286"/>
      <c r="FR618" s="286"/>
      <c r="FS618" s="286"/>
      <c r="FT618" s="286"/>
      <c r="FU618" s="286"/>
      <c r="FV618" s="286"/>
      <c r="FW618" s="286"/>
      <c r="FX618" s="286"/>
      <c r="FY618" s="286"/>
      <c r="FZ618" s="286"/>
      <c r="GA618" s="286"/>
      <c r="GB618" s="286"/>
      <c r="GC618" s="286"/>
      <c r="GD618" s="286"/>
      <c r="GE618" s="286"/>
      <c r="GF618" s="286"/>
      <c r="GG618" s="286"/>
      <c r="GH618" s="286"/>
      <c r="GI618" s="286"/>
      <c r="GJ618" s="286"/>
      <c r="GK618" s="286"/>
      <c r="GL618" s="286"/>
      <c r="GM618" s="286"/>
      <c r="GN618" s="286"/>
      <c r="GO618" s="286"/>
      <c r="GP618" s="286"/>
      <c r="GQ618" s="286"/>
      <c r="GR618" s="286"/>
      <c r="GS618" s="286"/>
      <c r="GT618" s="286"/>
      <c r="GU618" s="286"/>
      <c r="GV618" s="286"/>
      <c r="GW618" s="286"/>
      <c r="GX618" s="286"/>
      <c r="GY618" s="286"/>
      <c r="GZ618" s="286"/>
      <c r="HA618" s="286"/>
      <c r="HB618" s="286"/>
      <c r="HC618" s="286"/>
      <c r="HD618" s="286"/>
      <c r="HE618" s="286"/>
      <c r="HF618" s="286"/>
      <c r="HG618" s="286"/>
      <c r="HH618" s="286"/>
      <c r="HI618" s="286"/>
      <c r="HJ618" s="286"/>
      <c r="HK618" s="286"/>
      <c r="HL618" s="286"/>
      <c r="HM618" s="286"/>
      <c r="HN618" s="286"/>
      <c r="HO618" s="286"/>
      <c r="HP618" s="286"/>
      <c r="HQ618" s="286"/>
      <c r="HR618" s="286"/>
      <c r="HS618" s="286"/>
      <c r="HT618" s="286"/>
      <c r="HU618" s="286"/>
      <c r="HV618" s="286"/>
      <c r="HW618" s="286"/>
      <c r="HX618" s="286"/>
      <c r="HY618" s="286"/>
      <c r="HZ618" s="286"/>
      <c r="IA618" s="286"/>
      <c r="IB618" s="286"/>
      <c r="IC618" s="286"/>
      <c r="ID618" s="286"/>
      <c r="IE618" s="286"/>
      <c r="IF618" s="286"/>
      <c r="IG618" s="286"/>
      <c r="IH618" s="286"/>
      <c r="II618" s="286"/>
      <c r="IJ618" s="286"/>
      <c r="IK618" s="286"/>
      <c r="IL618" s="286"/>
      <c r="IM618" s="286"/>
      <c r="IN618" s="286"/>
      <c r="IO618" s="286"/>
      <c r="IP618" s="286"/>
      <c r="IQ618" s="286"/>
      <c r="IR618" s="286"/>
      <c r="IS618" s="286"/>
      <c r="IT618" s="286"/>
      <c r="IU618" s="286"/>
      <c r="IV618" s="286"/>
      <c r="IW618" s="286"/>
      <c r="IX618" s="286"/>
      <c r="IY618" s="286"/>
      <c r="IZ618" s="286"/>
      <c r="JA618" s="286"/>
      <c r="JB618" s="286"/>
      <c r="JC618" s="286"/>
      <c r="JD618" s="286"/>
      <c r="JE618" s="286"/>
      <c r="JF618" s="286"/>
      <c r="JG618" s="286"/>
      <c r="JH618" s="286"/>
      <c r="JI618" s="286"/>
      <c r="JJ618" s="286"/>
      <c r="JK618" s="286"/>
      <c r="JL618" s="286"/>
      <c r="JM618" s="286"/>
      <c r="JN618" s="286"/>
      <c r="JO618" s="286"/>
      <c r="JP618" s="286"/>
      <c r="JQ618" s="286"/>
      <c r="JR618" s="286"/>
      <c r="JS618" s="286"/>
      <c r="JT618" s="286"/>
      <c r="JU618" s="286"/>
      <c r="JV618" s="286"/>
      <c r="JW618" s="286"/>
      <c r="JX618" s="286"/>
      <c r="JY618" s="286"/>
      <c r="JZ618" s="286"/>
      <c r="KA618" s="286"/>
      <c r="KB618" s="286"/>
      <c r="KC618" s="286"/>
      <c r="KD618" s="286"/>
      <c r="KE618" s="286"/>
      <c r="KF618" s="286"/>
      <c r="KG618" s="286"/>
      <c r="KH618" s="286"/>
      <c r="KI618" s="286"/>
      <c r="KJ618" s="286"/>
      <c r="KK618" s="286"/>
      <c r="KL618" s="286"/>
      <c r="KM618" s="286"/>
      <c r="KN618" s="286"/>
      <c r="KO618" s="286"/>
      <c r="KP618" s="286"/>
      <c r="KQ618" s="286"/>
      <c r="KR618" s="286"/>
      <c r="KS618" s="286"/>
      <c r="KT618" s="286"/>
      <c r="KU618" s="286"/>
      <c r="KV618" s="286"/>
      <c r="KW618" s="286"/>
      <c r="KX618" s="286"/>
      <c r="KY618" s="286"/>
      <c r="KZ618" s="286"/>
      <c r="LA618" s="286"/>
      <c r="LB618" s="286"/>
      <c r="LC618" s="286"/>
      <c r="LD618" s="286"/>
      <c r="LE618" s="286"/>
      <c r="LF618" s="286"/>
      <c r="LG618" s="286"/>
      <c r="LH618" s="286"/>
      <c r="LI618" s="286"/>
      <c r="LJ618" s="286"/>
      <c r="LK618" s="286"/>
      <c r="LL618" s="286"/>
      <c r="LM618" s="286"/>
      <c r="LN618" s="286"/>
      <c r="LO618" s="286"/>
      <c r="LP618" s="286"/>
      <c r="LQ618" s="286"/>
      <c r="LR618" s="286"/>
      <c r="LS618" s="286"/>
      <c r="LT618" s="286"/>
      <c r="LU618" s="286"/>
      <c r="LV618" s="286"/>
      <c r="LW618" s="286"/>
      <c r="LX618" s="286"/>
      <c r="LY618" s="286"/>
      <c r="LZ618" s="286"/>
      <c r="MA618" s="286"/>
      <c r="MB618" s="286"/>
      <c r="MC618" s="286"/>
      <c r="MD618" s="286"/>
      <c r="ME618" s="286"/>
      <c r="MF618" s="286"/>
      <c r="MG618" s="286"/>
      <c r="MH618" s="286"/>
      <c r="MI618" s="286"/>
      <c r="MJ618" s="286"/>
      <c r="MK618" s="286"/>
      <c r="ML618" s="286"/>
      <c r="MM618" s="286"/>
      <c r="MN618" s="286"/>
      <c r="MO618" s="286"/>
      <c r="MP618" s="286"/>
      <c r="MQ618" s="286"/>
      <c r="MR618" s="286"/>
      <c r="MS618" s="286"/>
      <c r="MT618" s="286"/>
      <c r="MU618" s="286"/>
      <c r="MV618" s="286"/>
      <c r="MW618" s="286"/>
      <c r="MX618" s="286"/>
      <c r="MY618" s="286"/>
      <c r="MZ618" s="286"/>
      <c r="NA618" s="286"/>
      <c r="NB618" s="286"/>
      <c r="NC618" s="286"/>
      <c r="ND618" s="286"/>
      <c r="NE618" s="286"/>
      <c r="NF618" s="286"/>
      <c r="NG618" s="286"/>
      <c r="NH618" s="286"/>
      <c r="NI618" s="286"/>
      <c r="NJ618" s="286"/>
      <c r="NK618" s="286"/>
      <c r="NL618" s="286"/>
      <c r="NM618" s="286"/>
      <c r="NN618" s="286"/>
      <c r="NO618" s="286"/>
      <c r="NP618" s="286"/>
      <c r="NQ618" s="286"/>
      <c r="NR618" s="286"/>
      <c r="NS618" s="286"/>
      <c r="NT618" s="286"/>
      <c r="NU618" s="286"/>
      <c r="NV618" s="286"/>
      <c r="NW618" s="286"/>
      <c r="NX618" s="286"/>
      <c r="NY618" s="286"/>
      <c r="NZ618" s="286"/>
      <c r="OA618" s="286"/>
      <c r="OB618" s="286"/>
      <c r="OC618" s="286"/>
      <c r="OD618" s="286"/>
      <c r="OE618" s="286"/>
      <c r="OF618" s="286"/>
      <c r="OG618" s="286"/>
      <c r="OH618" s="286"/>
      <c r="OI618" s="286"/>
      <c r="OJ618" s="286"/>
      <c r="OK618" s="286"/>
      <c r="OL618" s="286"/>
      <c r="OM618" s="286"/>
      <c r="ON618" s="286"/>
      <c r="OO618" s="286"/>
      <c r="OP618" s="286"/>
      <c r="OQ618" s="286"/>
      <c r="OR618" s="286"/>
      <c r="OS618" s="286"/>
      <c r="OT618" s="286"/>
      <c r="OU618" s="286"/>
      <c r="OV618" s="286"/>
      <c r="OW618" s="286"/>
      <c r="OX618" s="286"/>
      <c r="OY618" s="286"/>
      <c r="OZ618" s="286"/>
      <c r="PA618" s="286"/>
      <c r="PB618" s="286"/>
      <c r="PC618" s="286"/>
      <c r="PD618" s="286"/>
      <c r="PE618" s="286"/>
      <c r="PF618" s="286"/>
      <c r="PG618" s="286"/>
      <c r="PH618" s="286"/>
      <c r="PI618" s="286"/>
      <c r="PJ618" s="286"/>
      <c r="PK618" s="286"/>
      <c r="PL618" s="286"/>
      <c r="PM618" s="286"/>
      <c r="PN618" s="286"/>
      <c r="PO618" s="286"/>
      <c r="PP618" s="286"/>
      <c r="PQ618" s="286"/>
      <c r="PR618" s="286"/>
      <c r="PS618" s="286"/>
      <c r="PT618" s="286"/>
      <c r="PU618" s="286"/>
      <c r="PV618" s="286"/>
      <c r="PW618" s="286"/>
      <c r="PX618" s="286"/>
      <c r="PY618" s="286"/>
      <c r="PZ618" s="286"/>
      <c r="QA618" s="286"/>
      <c r="QB618" s="286"/>
      <c r="QC618" s="286"/>
      <c r="QD618" s="286"/>
      <c r="QE618" s="286"/>
      <c r="QF618" s="286"/>
      <c r="QG618" s="286"/>
      <c r="QH618" s="286"/>
      <c r="QI618" s="286"/>
      <c r="QJ618" s="286"/>
      <c r="QK618" s="286"/>
      <c r="QL618" s="286"/>
      <c r="QM618" s="286"/>
      <c r="QN618" s="286"/>
      <c r="QO618" s="286"/>
      <c r="QP618" s="286"/>
      <c r="QQ618" s="286"/>
      <c r="QR618" s="286"/>
      <c r="QS618" s="286"/>
      <c r="QT618" s="286"/>
      <c r="QU618" s="286"/>
      <c r="QV618" s="286"/>
      <c r="QW618" s="286"/>
      <c r="QX618" s="286"/>
      <c r="QY618" s="286"/>
      <c r="QZ618" s="286"/>
      <c r="RA618" s="286"/>
      <c r="RB618" s="286"/>
      <c r="RC618" s="286"/>
      <c r="RD618" s="286"/>
      <c r="RE618" s="286"/>
      <c r="RF618" s="286"/>
      <c r="RG618" s="286"/>
      <c r="RH618" s="286"/>
      <c r="RI618" s="286"/>
      <c r="RJ618" s="286"/>
      <c r="RK618" s="286"/>
      <c r="RL618" s="286"/>
      <c r="RM618" s="286"/>
      <c r="RN618" s="286"/>
      <c r="RO618" s="286"/>
      <c r="RP618" s="286"/>
      <c r="RQ618" s="286"/>
      <c r="RR618" s="286"/>
      <c r="RS618" s="286"/>
      <c r="RT618" s="286"/>
      <c r="RU618" s="286"/>
      <c r="RV618" s="286"/>
      <c r="RW618" s="286"/>
      <c r="RX618" s="286"/>
      <c r="RY618" s="286"/>
      <c r="RZ618" s="286"/>
      <c r="SA618" s="286"/>
      <c r="SB618" s="286"/>
      <c r="SC618" s="286"/>
      <c r="SD618" s="286"/>
      <c r="SE618" s="286"/>
      <c r="SF618" s="286"/>
      <c r="SG618" s="286"/>
      <c r="SH618" s="286"/>
      <c r="SI618" s="286"/>
      <c r="SJ618" s="286"/>
      <c r="SK618" s="286"/>
      <c r="SL618" s="286"/>
      <c r="SM618" s="286"/>
      <c r="SN618" s="286"/>
      <c r="SO618" s="286"/>
      <c r="SP618" s="286"/>
      <c r="SQ618" s="286"/>
      <c r="SR618" s="286"/>
      <c r="SS618" s="286"/>
      <c r="ST618" s="286"/>
      <c r="SU618" s="286"/>
      <c r="SV618" s="286"/>
      <c r="SW618" s="286"/>
      <c r="SX618" s="286"/>
      <c r="SY618" s="286"/>
      <c r="SZ618" s="286"/>
      <c r="TA618" s="286"/>
      <c r="TB618" s="286"/>
      <c r="TC618" s="286"/>
      <c r="TD618" s="286"/>
      <c r="TE618" s="286"/>
      <c r="TF618" s="286"/>
      <c r="TG618" s="286"/>
      <c r="TH618" s="286"/>
      <c r="TI618" s="286"/>
      <c r="TJ618" s="286"/>
      <c r="TK618" s="286"/>
      <c r="TL618" s="286"/>
      <c r="TM618" s="286"/>
      <c r="TN618" s="286"/>
      <c r="TO618" s="286"/>
      <c r="TP618" s="286"/>
      <c r="TQ618" s="286"/>
      <c r="TR618" s="286"/>
      <c r="TS618" s="286"/>
      <c r="TT618" s="286"/>
      <c r="TU618" s="286"/>
      <c r="TV618" s="286"/>
      <c r="TW618" s="286"/>
      <c r="TX618" s="286"/>
      <c r="TY618" s="286"/>
      <c r="TZ618" s="286"/>
      <c r="UA618" s="286"/>
      <c r="UB618" s="286"/>
      <c r="UC618" s="286"/>
      <c r="UD618" s="286"/>
      <c r="UE618" s="286"/>
      <c r="UF618" s="286"/>
      <c r="UG618" s="286"/>
      <c r="UH618" s="286"/>
      <c r="UI618" s="286"/>
      <c r="UJ618" s="286"/>
      <c r="UK618" s="286"/>
      <c r="UL618" s="286"/>
      <c r="UM618" s="286"/>
      <c r="UN618" s="286"/>
      <c r="UO618" s="286"/>
      <c r="UP618" s="286"/>
      <c r="UQ618" s="286"/>
      <c r="UR618" s="286"/>
      <c r="US618" s="286"/>
      <c r="UT618" s="286"/>
      <c r="UU618" s="286"/>
      <c r="UV618" s="286"/>
      <c r="UW618" s="286"/>
      <c r="UX618" s="286"/>
      <c r="UY618" s="286"/>
      <c r="UZ618" s="286"/>
      <c r="VA618" s="286"/>
      <c r="VB618" s="286"/>
      <c r="VC618" s="286"/>
      <c r="VD618" s="286"/>
      <c r="VE618" s="286"/>
      <c r="VF618" s="286"/>
      <c r="VG618" s="286"/>
      <c r="VH618" s="286"/>
      <c r="VI618" s="286"/>
      <c r="VJ618" s="286"/>
      <c r="VK618" s="286"/>
      <c r="VL618" s="286"/>
      <c r="VM618" s="286"/>
      <c r="VN618" s="286"/>
      <c r="VO618" s="286"/>
      <c r="VP618" s="286"/>
      <c r="VQ618" s="286"/>
      <c r="VR618" s="286"/>
      <c r="VS618" s="286"/>
      <c r="VT618" s="286"/>
      <c r="VU618" s="286"/>
      <c r="VV618" s="286"/>
      <c r="VW618" s="286"/>
      <c r="VX618" s="286"/>
      <c r="VY618" s="286"/>
      <c r="VZ618" s="286"/>
      <c r="WA618" s="286"/>
      <c r="WB618" s="286"/>
      <c r="WC618" s="286"/>
    </row>
    <row r="619" spans="1:601" s="285" customFormat="1" ht="82.5" customHeight="1">
      <c r="A619" s="1073"/>
      <c r="B619" s="681"/>
      <c r="C619" s="668"/>
      <c r="D619" s="653"/>
      <c r="E619" s="678"/>
      <c r="F619" s="714"/>
      <c r="G619" s="699"/>
      <c r="H619" s="655"/>
      <c r="I619" s="309" t="s">
        <v>501</v>
      </c>
      <c r="J619" s="309" t="s">
        <v>33</v>
      </c>
      <c r="K619" s="315" t="s">
        <v>805</v>
      </c>
      <c r="L619" s="309" t="s">
        <v>642</v>
      </c>
      <c r="M619" s="288"/>
      <c r="N619" s="288"/>
      <c r="O619" s="288">
        <v>30000</v>
      </c>
      <c r="P619" s="289">
        <v>30000</v>
      </c>
      <c r="Q619" s="290">
        <v>30000</v>
      </c>
      <c r="R619" s="290">
        <v>30000</v>
      </c>
      <c r="S619" s="528">
        <v>3</v>
      </c>
      <c r="BA619" s="286"/>
      <c r="BB619" s="286"/>
      <c r="BC619" s="286"/>
      <c r="BD619" s="286"/>
      <c r="BE619" s="286"/>
      <c r="BF619" s="286"/>
      <c r="BG619" s="286"/>
      <c r="BH619" s="286"/>
      <c r="BI619" s="286"/>
      <c r="BJ619" s="286"/>
      <c r="BK619" s="286"/>
      <c r="BL619" s="286"/>
      <c r="BM619" s="286"/>
      <c r="BN619" s="286"/>
      <c r="BO619" s="286"/>
      <c r="BP619" s="286"/>
      <c r="BQ619" s="286"/>
      <c r="BR619" s="286"/>
      <c r="BS619" s="286"/>
      <c r="BT619" s="286"/>
      <c r="BU619" s="286"/>
      <c r="BV619" s="286"/>
      <c r="BW619" s="286"/>
      <c r="BX619" s="286"/>
      <c r="BY619" s="286"/>
      <c r="BZ619" s="286"/>
      <c r="CA619" s="286"/>
      <c r="CB619" s="286"/>
      <c r="CC619" s="286"/>
      <c r="CD619" s="286"/>
      <c r="CE619" s="286"/>
      <c r="CF619" s="286"/>
      <c r="CG619" s="286"/>
      <c r="CH619" s="286"/>
      <c r="CI619" s="286"/>
      <c r="CJ619" s="286"/>
      <c r="CK619" s="286"/>
      <c r="CL619" s="286"/>
      <c r="CM619" s="286"/>
      <c r="CN619" s="286"/>
      <c r="CO619" s="286"/>
      <c r="CP619" s="286"/>
      <c r="CQ619" s="286"/>
      <c r="CR619" s="286"/>
      <c r="CS619" s="286"/>
      <c r="CT619" s="286"/>
      <c r="CU619" s="286"/>
      <c r="CV619" s="286"/>
      <c r="CW619" s="286"/>
      <c r="CX619" s="286"/>
      <c r="CY619" s="286"/>
      <c r="CZ619" s="286"/>
      <c r="DA619" s="286"/>
      <c r="DB619" s="286"/>
      <c r="DC619" s="286"/>
      <c r="DD619" s="286"/>
      <c r="DE619" s="286"/>
      <c r="DF619" s="286"/>
      <c r="DG619" s="286"/>
      <c r="DH619" s="286"/>
      <c r="DI619" s="286"/>
      <c r="DJ619" s="286"/>
      <c r="DK619" s="286"/>
      <c r="DL619" s="286"/>
      <c r="DM619" s="286"/>
      <c r="DN619" s="286"/>
      <c r="DO619" s="286"/>
      <c r="DP619" s="286"/>
      <c r="DQ619" s="286"/>
      <c r="DR619" s="286"/>
      <c r="DS619" s="286"/>
      <c r="DT619" s="286"/>
      <c r="DU619" s="286"/>
      <c r="DV619" s="286"/>
      <c r="DW619" s="286"/>
      <c r="DX619" s="286"/>
      <c r="DY619" s="286"/>
      <c r="DZ619" s="286"/>
      <c r="EA619" s="286"/>
      <c r="EB619" s="286"/>
      <c r="EC619" s="286"/>
      <c r="ED619" s="286"/>
      <c r="EE619" s="286"/>
      <c r="EF619" s="286"/>
      <c r="EG619" s="286"/>
      <c r="EH619" s="286"/>
      <c r="EI619" s="286"/>
      <c r="EJ619" s="286"/>
      <c r="EK619" s="286"/>
      <c r="EL619" s="286"/>
      <c r="EM619" s="286"/>
      <c r="EN619" s="286"/>
      <c r="EO619" s="286"/>
      <c r="EP619" s="286"/>
      <c r="EQ619" s="286"/>
      <c r="ER619" s="286"/>
      <c r="ES619" s="286"/>
      <c r="ET619" s="286"/>
      <c r="EU619" s="286"/>
      <c r="EV619" s="286"/>
      <c r="EW619" s="286"/>
      <c r="EX619" s="286"/>
      <c r="EY619" s="286"/>
      <c r="EZ619" s="286"/>
      <c r="FA619" s="286"/>
      <c r="FB619" s="286"/>
      <c r="FC619" s="286"/>
      <c r="FD619" s="286"/>
      <c r="FE619" s="286"/>
      <c r="FF619" s="286"/>
      <c r="FG619" s="286"/>
      <c r="FH619" s="286"/>
      <c r="FI619" s="286"/>
      <c r="FJ619" s="286"/>
      <c r="FK619" s="286"/>
      <c r="FL619" s="286"/>
      <c r="FM619" s="286"/>
      <c r="FN619" s="286"/>
      <c r="FO619" s="286"/>
      <c r="FP619" s="286"/>
      <c r="FQ619" s="286"/>
      <c r="FR619" s="286"/>
      <c r="FS619" s="286"/>
      <c r="FT619" s="286"/>
      <c r="FU619" s="286"/>
      <c r="FV619" s="286"/>
      <c r="FW619" s="286"/>
      <c r="FX619" s="286"/>
      <c r="FY619" s="286"/>
      <c r="FZ619" s="286"/>
      <c r="GA619" s="286"/>
      <c r="GB619" s="286"/>
      <c r="GC619" s="286"/>
      <c r="GD619" s="286"/>
      <c r="GE619" s="286"/>
      <c r="GF619" s="286"/>
      <c r="GG619" s="286"/>
      <c r="GH619" s="286"/>
      <c r="GI619" s="286"/>
      <c r="GJ619" s="286"/>
      <c r="GK619" s="286"/>
      <c r="GL619" s="286"/>
      <c r="GM619" s="286"/>
      <c r="GN619" s="286"/>
      <c r="GO619" s="286"/>
      <c r="GP619" s="286"/>
      <c r="GQ619" s="286"/>
      <c r="GR619" s="286"/>
      <c r="GS619" s="286"/>
      <c r="GT619" s="286"/>
      <c r="GU619" s="286"/>
      <c r="GV619" s="286"/>
      <c r="GW619" s="286"/>
      <c r="GX619" s="286"/>
      <c r="GY619" s="286"/>
      <c r="GZ619" s="286"/>
      <c r="HA619" s="286"/>
      <c r="HB619" s="286"/>
      <c r="HC619" s="286"/>
      <c r="HD619" s="286"/>
      <c r="HE619" s="286"/>
      <c r="HF619" s="286"/>
      <c r="HG619" s="286"/>
      <c r="HH619" s="286"/>
      <c r="HI619" s="286"/>
      <c r="HJ619" s="286"/>
      <c r="HK619" s="286"/>
      <c r="HL619" s="286"/>
      <c r="HM619" s="286"/>
      <c r="HN619" s="286"/>
      <c r="HO619" s="286"/>
      <c r="HP619" s="286"/>
      <c r="HQ619" s="286"/>
      <c r="HR619" s="286"/>
      <c r="HS619" s="286"/>
      <c r="HT619" s="286"/>
      <c r="HU619" s="286"/>
      <c r="HV619" s="286"/>
      <c r="HW619" s="286"/>
      <c r="HX619" s="286"/>
      <c r="HY619" s="286"/>
      <c r="HZ619" s="286"/>
      <c r="IA619" s="286"/>
      <c r="IB619" s="286"/>
      <c r="IC619" s="286"/>
      <c r="ID619" s="286"/>
      <c r="IE619" s="286"/>
      <c r="IF619" s="286"/>
      <c r="IG619" s="286"/>
      <c r="IH619" s="286"/>
      <c r="II619" s="286"/>
      <c r="IJ619" s="286"/>
      <c r="IK619" s="286"/>
      <c r="IL619" s="286"/>
      <c r="IM619" s="286"/>
      <c r="IN619" s="286"/>
      <c r="IO619" s="286"/>
      <c r="IP619" s="286"/>
      <c r="IQ619" s="286"/>
      <c r="IR619" s="286"/>
      <c r="IS619" s="286"/>
      <c r="IT619" s="286"/>
      <c r="IU619" s="286"/>
      <c r="IV619" s="286"/>
      <c r="IW619" s="286"/>
      <c r="IX619" s="286"/>
      <c r="IY619" s="286"/>
      <c r="IZ619" s="286"/>
      <c r="JA619" s="286"/>
      <c r="JB619" s="286"/>
      <c r="JC619" s="286"/>
      <c r="JD619" s="286"/>
      <c r="JE619" s="286"/>
      <c r="JF619" s="286"/>
      <c r="JG619" s="286"/>
      <c r="JH619" s="286"/>
      <c r="JI619" s="286"/>
      <c r="JJ619" s="286"/>
      <c r="JK619" s="286"/>
      <c r="JL619" s="286"/>
      <c r="JM619" s="286"/>
      <c r="JN619" s="286"/>
      <c r="JO619" s="286"/>
      <c r="JP619" s="286"/>
      <c r="JQ619" s="286"/>
      <c r="JR619" s="286"/>
      <c r="JS619" s="286"/>
      <c r="JT619" s="286"/>
      <c r="JU619" s="286"/>
      <c r="JV619" s="286"/>
      <c r="JW619" s="286"/>
      <c r="JX619" s="286"/>
      <c r="JY619" s="286"/>
      <c r="JZ619" s="286"/>
      <c r="KA619" s="286"/>
      <c r="KB619" s="286"/>
      <c r="KC619" s="286"/>
      <c r="KD619" s="286"/>
      <c r="KE619" s="286"/>
      <c r="KF619" s="286"/>
      <c r="KG619" s="286"/>
      <c r="KH619" s="286"/>
      <c r="KI619" s="286"/>
      <c r="KJ619" s="286"/>
      <c r="KK619" s="286"/>
      <c r="KL619" s="286"/>
      <c r="KM619" s="286"/>
      <c r="KN619" s="286"/>
      <c r="KO619" s="286"/>
      <c r="KP619" s="286"/>
      <c r="KQ619" s="286"/>
      <c r="KR619" s="286"/>
      <c r="KS619" s="286"/>
      <c r="KT619" s="286"/>
      <c r="KU619" s="286"/>
      <c r="KV619" s="286"/>
      <c r="KW619" s="286"/>
      <c r="KX619" s="286"/>
      <c r="KY619" s="286"/>
      <c r="KZ619" s="286"/>
      <c r="LA619" s="286"/>
      <c r="LB619" s="286"/>
      <c r="LC619" s="286"/>
      <c r="LD619" s="286"/>
      <c r="LE619" s="286"/>
      <c r="LF619" s="286"/>
      <c r="LG619" s="286"/>
      <c r="LH619" s="286"/>
      <c r="LI619" s="286"/>
      <c r="LJ619" s="286"/>
      <c r="LK619" s="286"/>
      <c r="LL619" s="286"/>
      <c r="LM619" s="286"/>
      <c r="LN619" s="286"/>
      <c r="LO619" s="286"/>
      <c r="LP619" s="286"/>
      <c r="LQ619" s="286"/>
      <c r="LR619" s="286"/>
      <c r="LS619" s="286"/>
      <c r="LT619" s="286"/>
      <c r="LU619" s="286"/>
      <c r="LV619" s="286"/>
      <c r="LW619" s="286"/>
      <c r="LX619" s="286"/>
      <c r="LY619" s="286"/>
      <c r="LZ619" s="286"/>
      <c r="MA619" s="286"/>
      <c r="MB619" s="286"/>
      <c r="MC619" s="286"/>
      <c r="MD619" s="286"/>
      <c r="ME619" s="286"/>
      <c r="MF619" s="286"/>
      <c r="MG619" s="286"/>
      <c r="MH619" s="286"/>
      <c r="MI619" s="286"/>
      <c r="MJ619" s="286"/>
      <c r="MK619" s="286"/>
      <c r="ML619" s="286"/>
      <c r="MM619" s="286"/>
      <c r="MN619" s="286"/>
      <c r="MO619" s="286"/>
      <c r="MP619" s="286"/>
      <c r="MQ619" s="286"/>
      <c r="MR619" s="286"/>
      <c r="MS619" s="286"/>
      <c r="MT619" s="286"/>
      <c r="MU619" s="286"/>
      <c r="MV619" s="286"/>
      <c r="MW619" s="286"/>
      <c r="MX619" s="286"/>
      <c r="MY619" s="286"/>
      <c r="MZ619" s="286"/>
      <c r="NA619" s="286"/>
      <c r="NB619" s="286"/>
      <c r="NC619" s="286"/>
      <c r="ND619" s="286"/>
      <c r="NE619" s="286"/>
      <c r="NF619" s="286"/>
      <c r="NG619" s="286"/>
      <c r="NH619" s="286"/>
      <c r="NI619" s="286"/>
      <c r="NJ619" s="286"/>
      <c r="NK619" s="286"/>
      <c r="NL619" s="286"/>
      <c r="NM619" s="286"/>
      <c r="NN619" s="286"/>
      <c r="NO619" s="286"/>
      <c r="NP619" s="286"/>
      <c r="NQ619" s="286"/>
      <c r="NR619" s="286"/>
      <c r="NS619" s="286"/>
      <c r="NT619" s="286"/>
      <c r="NU619" s="286"/>
      <c r="NV619" s="286"/>
      <c r="NW619" s="286"/>
      <c r="NX619" s="286"/>
      <c r="NY619" s="286"/>
      <c r="NZ619" s="286"/>
      <c r="OA619" s="286"/>
      <c r="OB619" s="286"/>
      <c r="OC619" s="286"/>
      <c r="OD619" s="286"/>
      <c r="OE619" s="286"/>
      <c r="OF619" s="286"/>
      <c r="OG619" s="286"/>
      <c r="OH619" s="286"/>
      <c r="OI619" s="286"/>
      <c r="OJ619" s="286"/>
      <c r="OK619" s="286"/>
      <c r="OL619" s="286"/>
      <c r="OM619" s="286"/>
      <c r="ON619" s="286"/>
      <c r="OO619" s="286"/>
      <c r="OP619" s="286"/>
      <c r="OQ619" s="286"/>
      <c r="OR619" s="286"/>
      <c r="OS619" s="286"/>
      <c r="OT619" s="286"/>
      <c r="OU619" s="286"/>
      <c r="OV619" s="286"/>
      <c r="OW619" s="286"/>
      <c r="OX619" s="286"/>
      <c r="OY619" s="286"/>
      <c r="OZ619" s="286"/>
      <c r="PA619" s="286"/>
      <c r="PB619" s="286"/>
      <c r="PC619" s="286"/>
      <c r="PD619" s="286"/>
      <c r="PE619" s="286"/>
      <c r="PF619" s="286"/>
      <c r="PG619" s="286"/>
      <c r="PH619" s="286"/>
      <c r="PI619" s="286"/>
      <c r="PJ619" s="286"/>
      <c r="PK619" s="286"/>
      <c r="PL619" s="286"/>
      <c r="PM619" s="286"/>
      <c r="PN619" s="286"/>
      <c r="PO619" s="286"/>
      <c r="PP619" s="286"/>
      <c r="PQ619" s="286"/>
      <c r="PR619" s="286"/>
      <c r="PS619" s="286"/>
      <c r="PT619" s="286"/>
      <c r="PU619" s="286"/>
      <c r="PV619" s="286"/>
      <c r="PW619" s="286"/>
      <c r="PX619" s="286"/>
      <c r="PY619" s="286"/>
      <c r="PZ619" s="286"/>
      <c r="QA619" s="286"/>
      <c r="QB619" s="286"/>
      <c r="QC619" s="286"/>
      <c r="QD619" s="286"/>
      <c r="QE619" s="286"/>
      <c r="QF619" s="286"/>
      <c r="QG619" s="286"/>
      <c r="QH619" s="286"/>
      <c r="QI619" s="286"/>
      <c r="QJ619" s="286"/>
      <c r="QK619" s="286"/>
      <c r="QL619" s="286"/>
      <c r="QM619" s="286"/>
      <c r="QN619" s="286"/>
      <c r="QO619" s="286"/>
      <c r="QP619" s="286"/>
      <c r="QQ619" s="286"/>
      <c r="QR619" s="286"/>
      <c r="QS619" s="286"/>
      <c r="QT619" s="286"/>
      <c r="QU619" s="286"/>
      <c r="QV619" s="286"/>
      <c r="QW619" s="286"/>
      <c r="QX619" s="286"/>
      <c r="QY619" s="286"/>
      <c r="QZ619" s="286"/>
      <c r="RA619" s="286"/>
      <c r="RB619" s="286"/>
      <c r="RC619" s="286"/>
      <c r="RD619" s="286"/>
      <c r="RE619" s="286"/>
      <c r="RF619" s="286"/>
      <c r="RG619" s="286"/>
      <c r="RH619" s="286"/>
      <c r="RI619" s="286"/>
      <c r="RJ619" s="286"/>
      <c r="RK619" s="286"/>
      <c r="RL619" s="286"/>
      <c r="RM619" s="286"/>
      <c r="RN619" s="286"/>
      <c r="RO619" s="286"/>
      <c r="RP619" s="286"/>
      <c r="RQ619" s="286"/>
      <c r="RR619" s="286"/>
      <c r="RS619" s="286"/>
      <c r="RT619" s="286"/>
      <c r="RU619" s="286"/>
      <c r="RV619" s="286"/>
      <c r="RW619" s="286"/>
      <c r="RX619" s="286"/>
      <c r="RY619" s="286"/>
      <c r="RZ619" s="286"/>
      <c r="SA619" s="286"/>
      <c r="SB619" s="286"/>
      <c r="SC619" s="286"/>
      <c r="SD619" s="286"/>
      <c r="SE619" s="286"/>
      <c r="SF619" s="286"/>
      <c r="SG619" s="286"/>
      <c r="SH619" s="286"/>
      <c r="SI619" s="286"/>
      <c r="SJ619" s="286"/>
      <c r="SK619" s="286"/>
      <c r="SL619" s="286"/>
      <c r="SM619" s="286"/>
      <c r="SN619" s="286"/>
      <c r="SO619" s="286"/>
      <c r="SP619" s="286"/>
      <c r="SQ619" s="286"/>
      <c r="SR619" s="286"/>
      <c r="SS619" s="286"/>
      <c r="ST619" s="286"/>
      <c r="SU619" s="286"/>
      <c r="SV619" s="286"/>
      <c r="SW619" s="286"/>
      <c r="SX619" s="286"/>
      <c r="SY619" s="286"/>
      <c r="SZ619" s="286"/>
      <c r="TA619" s="286"/>
      <c r="TB619" s="286"/>
      <c r="TC619" s="286"/>
      <c r="TD619" s="286"/>
      <c r="TE619" s="286"/>
      <c r="TF619" s="286"/>
      <c r="TG619" s="286"/>
      <c r="TH619" s="286"/>
      <c r="TI619" s="286"/>
      <c r="TJ619" s="286"/>
      <c r="TK619" s="286"/>
      <c r="TL619" s="286"/>
      <c r="TM619" s="286"/>
      <c r="TN619" s="286"/>
      <c r="TO619" s="286"/>
      <c r="TP619" s="286"/>
      <c r="TQ619" s="286"/>
      <c r="TR619" s="286"/>
      <c r="TS619" s="286"/>
      <c r="TT619" s="286"/>
      <c r="TU619" s="286"/>
      <c r="TV619" s="286"/>
      <c r="TW619" s="286"/>
      <c r="TX619" s="286"/>
      <c r="TY619" s="286"/>
      <c r="TZ619" s="286"/>
      <c r="UA619" s="286"/>
      <c r="UB619" s="286"/>
      <c r="UC619" s="286"/>
      <c r="UD619" s="286"/>
      <c r="UE619" s="286"/>
      <c r="UF619" s="286"/>
      <c r="UG619" s="286"/>
      <c r="UH619" s="286"/>
      <c r="UI619" s="286"/>
      <c r="UJ619" s="286"/>
      <c r="UK619" s="286"/>
      <c r="UL619" s="286"/>
      <c r="UM619" s="286"/>
      <c r="UN619" s="286"/>
      <c r="UO619" s="286"/>
      <c r="UP619" s="286"/>
      <c r="UQ619" s="286"/>
      <c r="UR619" s="286"/>
      <c r="US619" s="286"/>
      <c r="UT619" s="286"/>
      <c r="UU619" s="286"/>
      <c r="UV619" s="286"/>
      <c r="UW619" s="286"/>
      <c r="UX619" s="286"/>
      <c r="UY619" s="286"/>
      <c r="UZ619" s="286"/>
      <c r="VA619" s="286"/>
      <c r="VB619" s="286"/>
      <c r="VC619" s="286"/>
      <c r="VD619" s="286"/>
      <c r="VE619" s="286"/>
      <c r="VF619" s="286"/>
      <c r="VG619" s="286"/>
      <c r="VH619" s="286"/>
      <c r="VI619" s="286"/>
      <c r="VJ619" s="286"/>
      <c r="VK619" s="286"/>
      <c r="VL619" s="286"/>
      <c r="VM619" s="286"/>
      <c r="VN619" s="286"/>
      <c r="VO619" s="286"/>
      <c r="VP619" s="286"/>
      <c r="VQ619" s="286"/>
      <c r="VR619" s="286"/>
      <c r="VS619" s="286"/>
      <c r="VT619" s="286"/>
      <c r="VU619" s="286"/>
      <c r="VV619" s="286"/>
      <c r="VW619" s="286"/>
      <c r="VX619" s="286"/>
      <c r="VY619" s="286"/>
      <c r="VZ619" s="286"/>
      <c r="WA619" s="286"/>
      <c r="WB619" s="286"/>
      <c r="WC619" s="286"/>
    </row>
    <row r="620" spans="1:601" s="285" customFormat="1" ht="51.75" customHeight="1">
      <c r="A620" s="1073"/>
      <c r="B620" s="670" t="s">
        <v>1319</v>
      </c>
      <c r="C620" s="702" t="s">
        <v>1320</v>
      </c>
      <c r="D620" s="652" t="s">
        <v>1059</v>
      </c>
      <c r="E620" s="677" t="s">
        <v>1318</v>
      </c>
      <c r="F620" s="654" t="s">
        <v>1321</v>
      </c>
      <c r="G620" s="725">
        <v>43831</v>
      </c>
      <c r="H620" s="654" t="s">
        <v>31</v>
      </c>
      <c r="I620" s="390" t="s">
        <v>501</v>
      </c>
      <c r="J620" s="381" t="s">
        <v>1322</v>
      </c>
      <c r="K620" s="386" t="s">
        <v>939</v>
      </c>
      <c r="L620" s="381" t="s">
        <v>35</v>
      </c>
      <c r="M620" s="284">
        <f>SUM(M621:M626)</f>
        <v>75000</v>
      </c>
      <c r="N620" s="284">
        <f t="shared" ref="N620:O620" si="85">SUM(N621:N626)</f>
        <v>75000</v>
      </c>
      <c r="O620" s="284">
        <f t="shared" si="85"/>
        <v>75000</v>
      </c>
      <c r="P620" s="284">
        <f>SUM(P621:P626)</f>
        <v>75000</v>
      </c>
      <c r="Q620" s="284">
        <f>SUM(Q621:Q626)</f>
        <v>75000</v>
      </c>
      <c r="R620" s="284">
        <f>SUM(R621:R626)</f>
        <v>75000</v>
      </c>
      <c r="S620" s="543"/>
      <c r="BA620" s="286"/>
      <c r="BB620" s="286"/>
      <c r="BC620" s="286"/>
      <c r="BD620" s="286"/>
      <c r="BE620" s="286"/>
      <c r="BF620" s="286"/>
      <c r="BG620" s="286"/>
      <c r="BH620" s="286"/>
      <c r="BI620" s="286"/>
      <c r="BJ620" s="286"/>
      <c r="BK620" s="286"/>
      <c r="BL620" s="286"/>
      <c r="BM620" s="286"/>
      <c r="BN620" s="286"/>
      <c r="BO620" s="286"/>
      <c r="BP620" s="286"/>
      <c r="BQ620" s="286"/>
      <c r="BR620" s="286"/>
      <c r="BS620" s="286"/>
      <c r="BT620" s="286"/>
      <c r="BU620" s="286"/>
      <c r="BV620" s="286"/>
      <c r="BW620" s="286"/>
      <c r="BX620" s="286"/>
      <c r="BY620" s="286"/>
      <c r="BZ620" s="286"/>
      <c r="CA620" s="286"/>
      <c r="CB620" s="286"/>
      <c r="CC620" s="286"/>
      <c r="CD620" s="286"/>
      <c r="CE620" s="286"/>
      <c r="CF620" s="286"/>
      <c r="CG620" s="286"/>
      <c r="CH620" s="286"/>
      <c r="CI620" s="286"/>
      <c r="CJ620" s="286"/>
      <c r="CK620" s="286"/>
      <c r="CL620" s="286"/>
      <c r="CM620" s="286"/>
      <c r="CN620" s="286"/>
      <c r="CO620" s="286"/>
      <c r="CP620" s="286"/>
      <c r="CQ620" s="286"/>
      <c r="CR620" s="286"/>
      <c r="CS620" s="286"/>
      <c r="CT620" s="286"/>
      <c r="CU620" s="286"/>
      <c r="CV620" s="286"/>
      <c r="CW620" s="286"/>
      <c r="CX620" s="286"/>
      <c r="CY620" s="286"/>
      <c r="CZ620" s="286"/>
      <c r="DA620" s="286"/>
      <c r="DB620" s="286"/>
      <c r="DC620" s="286"/>
      <c r="DD620" s="286"/>
      <c r="DE620" s="286"/>
      <c r="DF620" s="286"/>
      <c r="DG620" s="286"/>
      <c r="DH620" s="286"/>
      <c r="DI620" s="286"/>
      <c r="DJ620" s="286"/>
      <c r="DK620" s="286"/>
      <c r="DL620" s="286"/>
      <c r="DM620" s="286"/>
      <c r="DN620" s="286"/>
      <c r="DO620" s="286"/>
      <c r="DP620" s="286"/>
      <c r="DQ620" s="286"/>
      <c r="DR620" s="286"/>
      <c r="DS620" s="286"/>
      <c r="DT620" s="286"/>
      <c r="DU620" s="286"/>
      <c r="DV620" s="286"/>
      <c r="DW620" s="286"/>
      <c r="DX620" s="286"/>
      <c r="DY620" s="286"/>
      <c r="DZ620" s="286"/>
      <c r="EA620" s="286"/>
      <c r="EB620" s="286"/>
      <c r="EC620" s="286"/>
      <c r="ED620" s="286"/>
      <c r="EE620" s="286"/>
      <c r="EF620" s="286"/>
      <c r="EG620" s="286"/>
      <c r="EH620" s="286"/>
      <c r="EI620" s="286"/>
      <c r="EJ620" s="286"/>
      <c r="EK620" s="286"/>
      <c r="EL620" s="286"/>
      <c r="EM620" s="286"/>
      <c r="EN620" s="286"/>
      <c r="EO620" s="286"/>
      <c r="EP620" s="286"/>
      <c r="EQ620" s="286"/>
      <c r="ER620" s="286"/>
      <c r="ES620" s="286"/>
      <c r="ET620" s="286"/>
      <c r="EU620" s="286"/>
      <c r="EV620" s="286"/>
      <c r="EW620" s="286"/>
      <c r="EX620" s="286"/>
      <c r="EY620" s="286"/>
      <c r="EZ620" s="286"/>
      <c r="FA620" s="286"/>
      <c r="FB620" s="286"/>
      <c r="FC620" s="286"/>
      <c r="FD620" s="286"/>
      <c r="FE620" s="286"/>
      <c r="FF620" s="286"/>
      <c r="FG620" s="286"/>
      <c r="FH620" s="286"/>
      <c r="FI620" s="286"/>
      <c r="FJ620" s="286"/>
      <c r="FK620" s="286"/>
      <c r="FL620" s="286"/>
      <c r="FM620" s="286"/>
      <c r="FN620" s="286"/>
      <c r="FO620" s="286"/>
      <c r="FP620" s="286"/>
      <c r="FQ620" s="286"/>
      <c r="FR620" s="286"/>
      <c r="FS620" s="286"/>
      <c r="FT620" s="286"/>
      <c r="FU620" s="286"/>
      <c r="FV620" s="286"/>
      <c r="FW620" s="286"/>
      <c r="FX620" s="286"/>
      <c r="FY620" s="286"/>
      <c r="FZ620" s="286"/>
      <c r="GA620" s="286"/>
      <c r="GB620" s="286"/>
      <c r="GC620" s="286"/>
      <c r="GD620" s="286"/>
      <c r="GE620" s="286"/>
      <c r="GF620" s="286"/>
      <c r="GG620" s="286"/>
      <c r="GH620" s="286"/>
      <c r="GI620" s="286"/>
      <c r="GJ620" s="286"/>
      <c r="GK620" s="286"/>
      <c r="GL620" s="286"/>
      <c r="GM620" s="286"/>
      <c r="GN620" s="286"/>
      <c r="GO620" s="286"/>
      <c r="GP620" s="286"/>
      <c r="GQ620" s="286"/>
      <c r="GR620" s="286"/>
      <c r="GS620" s="286"/>
      <c r="GT620" s="286"/>
      <c r="GU620" s="286"/>
      <c r="GV620" s="286"/>
      <c r="GW620" s="286"/>
      <c r="GX620" s="286"/>
      <c r="GY620" s="286"/>
      <c r="GZ620" s="286"/>
      <c r="HA620" s="286"/>
      <c r="HB620" s="286"/>
      <c r="HC620" s="286"/>
      <c r="HD620" s="286"/>
      <c r="HE620" s="286"/>
      <c r="HF620" s="286"/>
      <c r="HG620" s="286"/>
      <c r="HH620" s="286"/>
      <c r="HI620" s="286"/>
      <c r="HJ620" s="286"/>
      <c r="HK620" s="286"/>
      <c r="HL620" s="286"/>
      <c r="HM620" s="286"/>
      <c r="HN620" s="286"/>
      <c r="HO620" s="286"/>
      <c r="HP620" s="286"/>
      <c r="HQ620" s="286"/>
      <c r="HR620" s="286"/>
      <c r="HS620" s="286"/>
      <c r="HT620" s="286"/>
      <c r="HU620" s="286"/>
      <c r="HV620" s="286"/>
      <c r="HW620" s="286"/>
      <c r="HX620" s="286"/>
      <c r="HY620" s="286"/>
      <c r="HZ620" s="286"/>
      <c r="IA620" s="286"/>
      <c r="IB620" s="286"/>
      <c r="IC620" s="286"/>
      <c r="ID620" s="286"/>
      <c r="IE620" s="286"/>
      <c r="IF620" s="286"/>
      <c r="IG620" s="286"/>
      <c r="IH620" s="286"/>
      <c r="II620" s="286"/>
      <c r="IJ620" s="286"/>
      <c r="IK620" s="286"/>
      <c r="IL620" s="286"/>
      <c r="IM620" s="286"/>
      <c r="IN620" s="286"/>
      <c r="IO620" s="286"/>
      <c r="IP620" s="286"/>
      <c r="IQ620" s="286"/>
      <c r="IR620" s="286"/>
      <c r="IS620" s="286"/>
      <c r="IT620" s="286"/>
      <c r="IU620" s="286"/>
      <c r="IV620" s="286"/>
      <c r="IW620" s="286"/>
      <c r="IX620" s="286"/>
      <c r="IY620" s="286"/>
      <c r="IZ620" s="286"/>
      <c r="JA620" s="286"/>
      <c r="JB620" s="286"/>
      <c r="JC620" s="286"/>
      <c r="JD620" s="286"/>
      <c r="JE620" s="286"/>
      <c r="JF620" s="286"/>
      <c r="JG620" s="286"/>
      <c r="JH620" s="286"/>
      <c r="JI620" s="286"/>
      <c r="JJ620" s="286"/>
      <c r="JK620" s="286"/>
      <c r="JL620" s="286"/>
      <c r="JM620" s="286"/>
      <c r="JN620" s="286"/>
      <c r="JO620" s="286"/>
      <c r="JP620" s="286"/>
      <c r="JQ620" s="286"/>
      <c r="JR620" s="286"/>
      <c r="JS620" s="286"/>
      <c r="JT620" s="286"/>
      <c r="JU620" s="286"/>
      <c r="JV620" s="286"/>
      <c r="JW620" s="286"/>
      <c r="JX620" s="286"/>
      <c r="JY620" s="286"/>
      <c r="JZ620" s="286"/>
      <c r="KA620" s="286"/>
      <c r="KB620" s="286"/>
      <c r="KC620" s="286"/>
      <c r="KD620" s="286"/>
      <c r="KE620" s="286"/>
      <c r="KF620" s="286"/>
      <c r="KG620" s="286"/>
      <c r="KH620" s="286"/>
      <c r="KI620" s="286"/>
      <c r="KJ620" s="286"/>
      <c r="KK620" s="286"/>
      <c r="KL620" s="286"/>
      <c r="KM620" s="286"/>
      <c r="KN620" s="286"/>
      <c r="KO620" s="286"/>
      <c r="KP620" s="286"/>
      <c r="KQ620" s="286"/>
      <c r="KR620" s="286"/>
      <c r="KS620" s="286"/>
      <c r="KT620" s="286"/>
      <c r="KU620" s="286"/>
      <c r="KV620" s="286"/>
      <c r="KW620" s="286"/>
      <c r="KX620" s="286"/>
      <c r="KY620" s="286"/>
      <c r="KZ620" s="286"/>
      <c r="LA620" s="286"/>
      <c r="LB620" s="286"/>
      <c r="LC620" s="286"/>
      <c r="LD620" s="286"/>
      <c r="LE620" s="286"/>
      <c r="LF620" s="286"/>
      <c r="LG620" s="286"/>
      <c r="LH620" s="286"/>
      <c r="LI620" s="286"/>
      <c r="LJ620" s="286"/>
      <c r="LK620" s="286"/>
      <c r="LL620" s="286"/>
      <c r="LM620" s="286"/>
      <c r="LN620" s="286"/>
      <c r="LO620" s="286"/>
      <c r="LP620" s="286"/>
      <c r="LQ620" s="286"/>
      <c r="LR620" s="286"/>
      <c r="LS620" s="286"/>
      <c r="LT620" s="286"/>
      <c r="LU620" s="286"/>
      <c r="LV620" s="286"/>
      <c r="LW620" s="286"/>
      <c r="LX620" s="286"/>
      <c r="LY620" s="286"/>
      <c r="LZ620" s="286"/>
      <c r="MA620" s="286"/>
      <c r="MB620" s="286"/>
      <c r="MC620" s="286"/>
      <c r="MD620" s="286"/>
      <c r="ME620" s="286"/>
      <c r="MF620" s="286"/>
      <c r="MG620" s="286"/>
      <c r="MH620" s="286"/>
      <c r="MI620" s="286"/>
      <c r="MJ620" s="286"/>
      <c r="MK620" s="286"/>
      <c r="ML620" s="286"/>
      <c r="MM620" s="286"/>
      <c r="MN620" s="286"/>
      <c r="MO620" s="286"/>
      <c r="MP620" s="286"/>
      <c r="MQ620" s="286"/>
      <c r="MR620" s="286"/>
      <c r="MS620" s="286"/>
      <c r="MT620" s="286"/>
      <c r="MU620" s="286"/>
      <c r="MV620" s="286"/>
      <c r="MW620" s="286"/>
      <c r="MX620" s="286"/>
      <c r="MY620" s="286"/>
      <c r="MZ620" s="286"/>
      <c r="NA620" s="286"/>
      <c r="NB620" s="286"/>
      <c r="NC620" s="286"/>
      <c r="ND620" s="286"/>
      <c r="NE620" s="286"/>
      <c r="NF620" s="286"/>
      <c r="NG620" s="286"/>
      <c r="NH620" s="286"/>
      <c r="NI620" s="286"/>
      <c r="NJ620" s="286"/>
      <c r="NK620" s="286"/>
      <c r="NL620" s="286"/>
      <c r="NM620" s="286"/>
      <c r="NN620" s="286"/>
      <c r="NO620" s="286"/>
      <c r="NP620" s="286"/>
      <c r="NQ620" s="286"/>
      <c r="NR620" s="286"/>
      <c r="NS620" s="286"/>
      <c r="NT620" s="286"/>
      <c r="NU620" s="286"/>
      <c r="NV620" s="286"/>
      <c r="NW620" s="286"/>
      <c r="NX620" s="286"/>
      <c r="NY620" s="286"/>
      <c r="NZ620" s="286"/>
      <c r="OA620" s="286"/>
      <c r="OB620" s="286"/>
      <c r="OC620" s="286"/>
      <c r="OD620" s="286"/>
      <c r="OE620" s="286"/>
      <c r="OF620" s="286"/>
      <c r="OG620" s="286"/>
      <c r="OH620" s="286"/>
      <c r="OI620" s="286"/>
      <c r="OJ620" s="286"/>
      <c r="OK620" s="286"/>
      <c r="OL620" s="286"/>
      <c r="OM620" s="286"/>
      <c r="ON620" s="286"/>
      <c r="OO620" s="286"/>
      <c r="OP620" s="286"/>
      <c r="OQ620" s="286"/>
      <c r="OR620" s="286"/>
      <c r="OS620" s="286"/>
      <c r="OT620" s="286"/>
      <c r="OU620" s="286"/>
      <c r="OV620" s="286"/>
      <c r="OW620" s="286"/>
      <c r="OX620" s="286"/>
      <c r="OY620" s="286"/>
      <c r="OZ620" s="286"/>
      <c r="PA620" s="286"/>
      <c r="PB620" s="286"/>
      <c r="PC620" s="286"/>
      <c r="PD620" s="286"/>
      <c r="PE620" s="286"/>
      <c r="PF620" s="286"/>
      <c r="PG620" s="286"/>
      <c r="PH620" s="286"/>
      <c r="PI620" s="286"/>
      <c r="PJ620" s="286"/>
      <c r="PK620" s="286"/>
      <c r="PL620" s="286"/>
      <c r="PM620" s="286"/>
      <c r="PN620" s="286"/>
      <c r="PO620" s="286"/>
      <c r="PP620" s="286"/>
      <c r="PQ620" s="286"/>
      <c r="PR620" s="286"/>
      <c r="PS620" s="286"/>
      <c r="PT620" s="286"/>
      <c r="PU620" s="286"/>
      <c r="PV620" s="286"/>
      <c r="PW620" s="286"/>
      <c r="PX620" s="286"/>
      <c r="PY620" s="286"/>
      <c r="PZ620" s="286"/>
      <c r="QA620" s="286"/>
      <c r="QB620" s="286"/>
      <c r="QC620" s="286"/>
      <c r="QD620" s="286"/>
      <c r="QE620" s="286"/>
      <c r="QF620" s="286"/>
      <c r="QG620" s="286"/>
      <c r="QH620" s="286"/>
      <c r="QI620" s="286"/>
      <c r="QJ620" s="286"/>
      <c r="QK620" s="286"/>
      <c r="QL620" s="286"/>
      <c r="QM620" s="286"/>
      <c r="QN620" s="286"/>
      <c r="QO620" s="286"/>
      <c r="QP620" s="286"/>
      <c r="QQ620" s="286"/>
      <c r="QR620" s="286"/>
      <c r="QS620" s="286"/>
      <c r="QT620" s="286"/>
      <c r="QU620" s="286"/>
      <c r="QV620" s="286"/>
      <c r="QW620" s="286"/>
      <c r="QX620" s="286"/>
      <c r="QY620" s="286"/>
      <c r="QZ620" s="286"/>
      <c r="RA620" s="286"/>
      <c r="RB620" s="286"/>
      <c r="RC620" s="286"/>
      <c r="RD620" s="286"/>
      <c r="RE620" s="286"/>
      <c r="RF620" s="286"/>
      <c r="RG620" s="286"/>
      <c r="RH620" s="286"/>
      <c r="RI620" s="286"/>
      <c r="RJ620" s="286"/>
      <c r="RK620" s="286"/>
      <c r="RL620" s="286"/>
      <c r="RM620" s="286"/>
      <c r="RN620" s="286"/>
      <c r="RO620" s="286"/>
      <c r="RP620" s="286"/>
      <c r="RQ620" s="286"/>
      <c r="RR620" s="286"/>
      <c r="RS620" s="286"/>
      <c r="RT620" s="286"/>
      <c r="RU620" s="286"/>
      <c r="RV620" s="286"/>
      <c r="RW620" s="286"/>
      <c r="RX620" s="286"/>
      <c r="RY620" s="286"/>
      <c r="RZ620" s="286"/>
      <c r="SA620" s="286"/>
      <c r="SB620" s="286"/>
      <c r="SC620" s="286"/>
      <c r="SD620" s="286"/>
      <c r="SE620" s="286"/>
      <c r="SF620" s="286"/>
      <c r="SG620" s="286"/>
      <c r="SH620" s="286"/>
      <c r="SI620" s="286"/>
      <c r="SJ620" s="286"/>
      <c r="SK620" s="286"/>
      <c r="SL620" s="286"/>
      <c r="SM620" s="286"/>
      <c r="SN620" s="286"/>
      <c r="SO620" s="286"/>
      <c r="SP620" s="286"/>
      <c r="SQ620" s="286"/>
      <c r="SR620" s="286"/>
      <c r="SS620" s="286"/>
      <c r="ST620" s="286"/>
      <c r="SU620" s="286"/>
      <c r="SV620" s="286"/>
      <c r="SW620" s="286"/>
      <c r="SX620" s="286"/>
      <c r="SY620" s="286"/>
      <c r="SZ620" s="286"/>
      <c r="TA620" s="286"/>
      <c r="TB620" s="286"/>
      <c r="TC620" s="286"/>
      <c r="TD620" s="286"/>
      <c r="TE620" s="286"/>
      <c r="TF620" s="286"/>
      <c r="TG620" s="286"/>
      <c r="TH620" s="286"/>
      <c r="TI620" s="286"/>
      <c r="TJ620" s="286"/>
      <c r="TK620" s="286"/>
      <c r="TL620" s="286"/>
      <c r="TM620" s="286"/>
      <c r="TN620" s="286"/>
      <c r="TO620" s="286"/>
      <c r="TP620" s="286"/>
      <c r="TQ620" s="286"/>
      <c r="TR620" s="286"/>
      <c r="TS620" s="286"/>
      <c r="TT620" s="286"/>
      <c r="TU620" s="286"/>
      <c r="TV620" s="286"/>
      <c r="TW620" s="286"/>
      <c r="TX620" s="286"/>
      <c r="TY620" s="286"/>
      <c r="TZ620" s="286"/>
      <c r="UA620" s="286"/>
      <c r="UB620" s="286"/>
      <c r="UC620" s="286"/>
      <c r="UD620" s="286"/>
      <c r="UE620" s="286"/>
      <c r="UF620" s="286"/>
      <c r="UG620" s="286"/>
      <c r="UH620" s="286"/>
      <c r="UI620" s="286"/>
      <c r="UJ620" s="286"/>
      <c r="UK620" s="286"/>
      <c r="UL620" s="286"/>
      <c r="UM620" s="286"/>
      <c r="UN620" s="286"/>
      <c r="UO620" s="286"/>
      <c r="UP620" s="286"/>
      <c r="UQ620" s="286"/>
      <c r="UR620" s="286"/>
      <c r="US620" s="286"/>
      <c r="UT620" s="286"/>
      <c r="UU620" s="286"/>
      <c r="UV620" s="286"/>
      <c r="UW620" s="286"/>
      <c r="UX620" s="286"/>
      <c r="UY620" s="286"/>
      <c r="UZ620" s="286"/>
      <c r="VA620" s="286"/>
      <c r="VB620" s="286"/>
      <c r="VC620" s="286"/>
      <c r="VD620" s="286"/>
      <c r="VE620" s="286"/>
      <c r="VF620" s="286"/>
      <c r="VG620" s="286"/>
      <c r="VH620" s="286"/>
      <c r="VI620" s="286"/>
      <c r="VJ620" s="286"/>
      <c r="VK620" s="286"/>
      <c r="VL620" s="286"/>
      <c r="VM620" s="286"/>
      <c r="VN620" s="286"/>
      <c r="VO620" s="286"/>
      <c r="VP620" s="286"/>
      <c r="VQ620" s="286"/>
      <c r="VR620" s="286"/>
      <c r="VS620" s="286"/>
      <c r="VT620" s="286"/>
      <c r="VU620" s="286"/>
      <c r="VV620" s="286"/>
      <c r="VW620" s="286"/>
      <c r="VX620" s="286"/>
      <c r="VY620" s="286"/>
      <c r="VZ620" s="286"/>
      <c r="WA620" s="286"/>
      <c r="WB620" s="286"/>
      <c r="WC620" s="286"/>
    </row>
    <row r="621" spans="1:601" s="285" customFormat="1" ht="51.75" customHeight="1">
      <c r="A621" s="1073"/>
      <c r="B621" s="680"/>
      <c r="C621" s="667"/>
      <c r="D621" s="671"/>
      <c r="E621" s="721"/>
      <c r="F621" s="673"/>
      <c r="G621" s="673"/>
      <c r="H621" s="673"/>
      <c r="I621" s="309" t="s">
        <v>501</v>
      </c>
      <c r="J621" s="309" t="s">
        <v>33</v>
      </c>
      <c r="K621" s="315" t="s">
        <v>1323</v>
      </c>
      <c r="L621" s="309" t="s">
        <v>642</v>
      </c>
      <c r="M621" s="288"/>
      <c r="N621" s="288"/>
      <c r="O621" s="288">
        <v>20000</v>
      </c>
      <c r="P621" s="289">
        <v>20000</v>
      </c>
      <c r="Q621" s="290">
        <v>20000</v>
      </c>
      <c r="R621" s="290">
        <v>20000</v>
      </c>
      <c r="S621" s="528">
        <v>3</v>
      </c>
      <c r="BA621" s="286"/>
      <c r="BB621" s="286"/>
      <c r="BC621" s="286"/>
      <c r="BD621" s="286"/>
      <c r="BE621" s="286"/>
      <c r="BF621" s="286"/>
      <c r="BG621" s="286"/>
      <c r="BH621" s="286"/>
      <c r="BI621" s="286"/>
      <c r="BJ621" s="286"/>
      <c r="BK621" s="286"/>
      <c r="BL621" s="286"/>
      <c r="BM621" s="286"/>
      <c r="BN621" s="286"/>
      <c r="BO621" s="286"/>
      <c r="BP621" s="286"/>
      <c r="BQ621" s="286"/>
      <c r="BR621" s="286"/>
      <c r="BS621" s="286"/>
      <c r="BT621" s="286"/>
      <c r="BU621" s="286"/>
      <c r="BV621" s="286"/>
      <c r="BW621" s="286"/>
      <c r="BX621" s="286"/>
      <c r="BY621" s="286"/>
      <c r="BZ621" s="286"/>
      <c r="CA621" s="286"/>
      <c r="CB621" s="286"/>
      <c r="CC621" s="286"/>
      <c r="CD621" s="286"/>
      <c r="CE621" s="286"/>
      <c r="CF621" s="286"/>
      <c r="CG621" s="286"/>
      <c r="CH621" s="286"/>
      <c r="CI621" s="286"/>
      <c r="CJ621" s="286"/>
      <c r="CK621" s="286"/>
      <c r="CL621" s="286"/>
      <c r="CM621" s="286"/>
      <c r="CN621" s="286"/>
      <c r="CO621" s="286"/>
      <c r="CP621" s="286"/>
      <c r="CQ621" s="286"/>
      <c r="CR621" s="286"/>
      <c r="CS621" s="286"/>
      <c r="CT621" s="286"/>
      <c r="CU621" s="286"/>
      <c r="CV621" s="286"/>
      <c r="CW621" s="286"/>
      <c r="CX621" s="286"/>
      <c r="CY621" s="286"/>
      <c r="CZ621" s="286"/>
      <c r="DA621" s="286"/>
      <c r="DB621" s="286"/>
      <c r="DC621" s="286"/>
      <c r="DD621" s="286"/>
      <c r="DE621" s="286"/>
      <c r="DF621" s="286"/>
      <c r="DG621" s="286"/>
      <c r="DH621" s="286"/>
      <c r="DI621" s="286"/>
      <c r="DJ621" s="286"/>
      <c r="DK621" s="286"/>
      <c r="DL621" s="286"/>
      <c r="DM621" s="286"/>
      <c r="DN621" s="286"/>
      <c r="DO621" s="286"/>
      <c r="DP621" s="286"/>
      <c r="DQ621" s="286"/>
      <c r="DR621" s="286"/>
      <c r="DS621" s="286"/>
      <c r="DT621" s="286"/>
      <c r="DU621" s="286"/>
      <c r="DV621" s="286"/>
      <c r="DW621" s="286"/>
      <c r="DX621" s="286"/>
      <c r="DY621" s="286"/>
      <c r="DZ621" s="286"/>
      <c r="EA621" s="286"/>
      <c r="EB621" s="286"/>
      <c r="EC621" s="286"/>
      <c r="ED621" s="286"/>
      <c r="EE621" s="286"/>
      <c r="EF621" s="286"/>
      <c r="EG621" s="286"/>
      <c r="EH621" s="286"/>
      <c r="EI621" s="286"/>
      <c r="EJ621" s="286"/>
      <c r="EK621" s="286"/>
      <c r="EL621" s="286"/>
      <c r="EM621" s="286"/>
      <c r="EN621" s="286"/>
      <c r="EO621" s="286"/>
      <c r="EP621" s="286"/>
      <c r="EQ621" s="286"/>
      <c r="ER621" s="286"/>
      <c r="ES621" s="286"/>
      <c r="ET621" s="286"/>
      <c r="EU621" s="286"/>
      <c r="EV621" s="286"/>
      <c r="EW621" s="286"/>
      <c r="EX621" s="286"/>
      <c r="EY621" s="286"/>
      <c r="EZ621" s="286"/>
      <c r="FA621" s="286"/>
      <c r="FB621" s="286"/>
      <c r="FC621" s="286"/>
      <c r="FD621" s="286"/>
      <c r="FE621" s="286"/>
      <c r="FF621" s="286"/>
      <c r="FG621" s="286"/>
      <c r="FH621" s="286"/>
      <c r="FI621" s="286"/>
      <c r="FJ621" s="286"/>
      <c r="FK621" s="286"/>
      <c r="FL621" s="286"/>
      <c r="FM621" s="286"/>
      <c r="FN621" s="286"/>
      <c r="FO621" s="286"/>
      <c r="FP621" s="286"/>
      <c r="FQ621" s="286"/>
      <c r="FR621" s="286"/>
      <c r="FS621" s="286"/>
      <c r="FT621" s="286"/>
      <c r="FU621" s="286"/>
      <c r="FV621" s="286"/>
      <c r="FW621" s="286"/>
      <c r="FX621" s="286"/>
      <c r="FY621" s="286"/>
      <c r="FZ621" s="286"/>
      <c r="GA621" s="286"/>
      <c r="GB621" s="286"/>
      <c r="GC621" s="286"/>
      <c r="GD621" s="286"/>
      <c r="GE621" s="286"/>
      <c r="GF621" s="286"/>
      <c r="GG621" s="286"/>
      <c r="GH621" s="286"/>
      <c r="GI621" s="286"/>
      <c r="GJ621" s="286"/>
      <c r="GK621" s="286"/>
      <c r="GL621" s="286"/>
      <c r="GM621" s="286"/>
      <c r="GN621" s="286"/>
      <c r="GO621" s="286"/>
      <c r="GP621" s="286"/>
      <c r="GQ621" s="286"/>
      <c r="GR621" s="286"/>
      <c r="GS621" s="286"/>
      <c r="GT621" s="286"/>
      <c r="GU621" s="286"/>
      <c r="GV621" s="286"/>
      <c r="GW621" s="286"/>
      <c r="GX621" s="286"/>
      <c r="GY621" s="286"/>
      <c r="GZ621" s="286"/>
      <c r="HA621" s="286"/>
      <c r="HB621" s="286"/>
      <c r="HC621" s="286"/>
      <c r="HD621" s="286"/>
      <c r="HE621" s="286"/>
      <c r="HF621" s="286"/>
      <c r="HG621" s="286"/>
      <c r="HH621" s="286"/>
      <c r="HI621" s="286"/>
      <c r="HJ621" s="286"/>
      <c r="HK621" s="286"/>
      <c r="HL621" s="286"/>
      <c r="HM621" s="286"/>
      <c r="HN621" s="286"/>
      <c r="HO621" s="286"/>
      <c r="HP621" s="286"/>
      <c r="HQ621" s="286"/>
      <c r="HR621" s="286"/>
      <c r="HS621" s="286"/>
      <c r="HT621" s="286"/>
      <c r="HU621" s="286"/>
      <c r="HV621" s="286"/>
      <c r="HW621" s="286"/>
      <c r="HX621" s="286"/>
      <c r="HY621" s="286"/>
      <c r="HZ621" s="286"/>
      <c r="IA621" s="286"/>
      <c r="IB621" s="286"/>
      <c r="IC621" s="286"/>
      <c r="ID621" s="286"/>
      <c r="IE621" s="286"/>
      <c r="IF621" s="286"/>
      <c r="IG621" s="286"/>
      <c r="IH621" s="286"/>
      <c r="II621" s="286"/>
      <c r="IJ621" s="286"/>
      <c r="IK621" s="286"/>
      <c r="IL621" s="286"/>
      <c r="IM621" s="286"/>
      <c r="IN621" s="286"/>
      <c r="IO621" s="286"/>
      <c r="IP621" s="286"/>
      <c r="IQ621" s="286"/>
      <c r="IR621" s="286"/>
      <c r="IS621" s="286"/>
      <c r="IT621" s="286"/>
      <c r="IU621" s="286"/>
      <c r="IV621" s="286"/>
      <c r="IW621" s="286"/>
      <c r="IX621" s="286"/>
      <c r="IY621" s="286"/>
      <c r="IZ621" s="286"/>
      <c r="JA621" s="286"/>
      <c r="JB621" s="286"/>
      <c r="JC621" s="286"/>
      <c r="JD621" s="286"/>
      <c r="JE621" s="286"/>
      <c r="JF621" s="286"/>
      <c r="JG621" s="286"/>
      <c r="JH621" s="286"/>
      <c r="JI621" s="286"/>
      <c r="JJ621" s="286"/>
      <c r="JK621" s="286"/>
      <c r="JL621" s="286"/>
      <c r="JM621" s="286"/>
      <c r="JN621" s="286"/>
      <c r="JO621" s="286"/>
      <c r="JP621" s="286"/>
      <c r="JQ621" s="286"/>
      <c r="JR621" s="286"/>
      <c r="JS621" s="286"/>
      <c r="JT621" s="286"/>
      <c r="JU621" s="286"/>
      <c r="JV621" s="286"/>
      <c r="JW621" s="286"/>
      <c r="JX621" s="286"/>
      <c r="JY621" s="286"/>
      <c r="JZ621" s="286"/>
      <c r="KA621" s="286"/>
      <c r="KB621" s="286"/>
      <c r="KC621" s="286"/>
      <c r="KD621" s="286"/>
      <c r="KE621" s="286"/>
      <c r="KF621" s="286"/>
      <c r="KG621" s="286"/>
      <c r="KH621" s="286"/>
      <c r="KI621" s="286"/>
      <c r="KJ621" s="286"/>
      <c r="KK621" s="286"/>
      <c r="KL621" s="286"/>
      <c r="KM621" s="286"/>
      <c r="KN621" s="286"/>
      <c r="KO621" s="286"/>
      <c r="KP621" s="286"/>
      <c r="KQ621" s="286"/>
      <c r="KR621" s="286"/>
      <c r="KS621" s="286"/>
      <c r="KT621" s="286"/>
      <c r="KU621" s="286"/>
      <c r="KV621" s="286"/>
      <c r="KW621" s="286"/>
      <c r="KX621" s="286"/>
      <c r="KY621" s="286"/>
      <c r="KZ621" s="286"/>
      <c r="LA621" s="286"/>
      <c r="LB621" s="286"/>
      <c r="LC621" s="286"/>
      <c r="LD621" s="286"/>
      <c r="LE621" s="286"/>
      <c r="LF621" s="286"/>
      <c r="LG621" s="286"/>
      <c r="LH621" s="286"/>
      <c r="LI621" s="286"/>
      <c r="LJ621" s="286"/>
      <c r="LK621" s="286"/>
      <c r="LL621" s="286"/>
      <c r="LM621" s="286"/>
      <c r="LN621" s="286"/>
      <c r="LO621" s="286"/>
      <c r="LP621" s="286"/>
      <c r="LQ621" s="286"/>
      <c r="LR621" s="286"/>
      <c r="LS621" s="286"/>
      <c r="LT621" s="286"/>
      <c r="LU621" s="286"/>
      <c r="LV621" s="286"/>
      <c r="LW621" s="286"/>
      <c r="LX621" s="286"/>
      <c r="LY621" s="286"/>
      <c r="LZ621" s="286"/>
      <c r="MA621" s="286"/>
      <c r="MB621" s="286"/>
      <c r="MC621" s="286"/>
      <c r="MD621" s="286"/>
      <c r="ME621" s="286"/>
      <c r="MF621" s="286"/>
      <c r="MG621" s="286"/>
      <c r="MH621" s="286"/>
      <c r="MI621" s="286"/>
      <c r="MJ621" s="286"/>
      <c r="MK621" s="286"/>
      <c r="ML621" s="286"/>
      <c r="MM621" s="286"/>
      <c r="MN621" s="286"/>
      <c r="MO621" s="286"/>
      <c r="MP621" s="286"/>
      <c r="MQ621" s="286"/>
      <c r="MR621" s="286"/>
      <c r="MS621" s="286"/>
      <c r="MT621" s="286"/>
      <c r="MU621" s="286"/>
      <c r="MV621" s="286"/>
      <c r="MW621" s="286"/>
      <c r="MX621" s="286"/>
      <c r="MY621" s="286"/>
      <c r="MZ621" s="286"/>
      <c r="NA621" s="286"/>
      <c r="NB621" s="286"/>
      <c r="NC621" s="286"/>
      <c r="ND621" s="286"/>
      <c r="NE621" s="286"/>
      <c r="NF621" s="286"/>
      <c r="NG621" s="286"/>
      <c r="NH621" s="286"/>
      <c r="NI621" s="286"/>
      <c r="NJ621" s="286"/>
      <c r="NK621" s="286"/>
      <c r="NL621" s="286"/>
      <c r="NM621" s="286"/>
      <c r="NN621" s="286"/>
      <c r="NO621" s="286"/>
      <c r="NP621" s="286"/>
      <c r="NQ621" s="286"/>
      <c r="NR621" s="286"/>
      <c r="NS621" s="286"/>
      <c r="NT621" s="286"/>
      <c r="NU621" s="286"/>
      <c r="NV621" s="286"/>
      <c r="NW621" s="286"/>
      <c r="NX621" s="286"/>
      <c r="NY621" s="286"/>
      <c r="NZ621" s="286"/>
      <c r="OA621" s="286"/>
      <c r="OB621" s="286"/>
      <c r="OC621" s="286"/>
      <c r="OD621" s="286"/>
      <c r="OE621" s="286"/>
      <c r="OF621" s="286"/>
      <c r="OG621" s="286"/>
      <c r="OH621" s="286"/>
      <c r="OI621" s="286"/>
      <c r="OJ621" s="286"/>
      <c r="OK621" s="286"/>
      <c r="OL621" s="286"/>
      <c r="OM621" s="286"/>
      <c r="ON621" s="286"/>
      <c r="OO621" s="286"/>
      <c r="OP621" s="286"/>
      <c r="OQ621" s="286"/>
      <c r="OR621" s="286"/>
      <c r="OS621" s="286"/>
      <c r="OT621" s="286"/>
      <c r="OU621" s="286"/>
      <c r="OV621" s="286"/>
      <c r="OW621" s="286"/>
      <c r="OX621" s="286"/>
      <c r="OY621" s="286"/>
      <c r="OZ621" s="286"/>
      <c r="PA621" s="286"/>
      <c r="PB621" s="286"/>
      <c r="PC621" s="286"/>
      <c r="PD621" s="286"/>
      <c r="PE621" s="286"/>
      <c r="PF621" s="286"/>
      <c r="PG621" s="286"/>
      <c r="PH621" s="286"/>
      <c r="PI621" s="286"/>
      <c r="PJ621" s="286"/>
      <c r="PK621" s="286"/>
      <c r="PL621" s="286"/>
      <c r="PM621" s="286"/>
      <c r="PN621" s="286"/>
      <c r="PO621" s="286"/>
      <c r="PP621" s="286"/>
      <c r="PQ621" s="286"/>
      <c r="PR621" s="286"/>
      <c r="PS621" s="286"/>
      <c r="PT621" s="286"/>
      <c r="PU621" s="286"/>
      <c r="PV621" s="286"/>
      <c r="PW621" s="286"/>
      <c r="PX621" s="286"/>
      <c r="PY621" s="286"/>
      <c r="PZ621" s="286"/>
      <c r="QA621" s="286"/>
      <c r="QB621" s="286"/>
      <c r="QC621" s="286"/>
      <c r="QD621" s="286"/>
      <c r="QE621" s="286"/>
      <c r="QF621" s="286"/>
      <c r="QG621" s="286"/>
      <c r="QH621" s="286"/>
      <c r="QI621" s="286"/>
      <c r="QJ621" s="286"/>
      <c r="QK621" s="286"/>
      <c r="QL621" s="286"/>
      <c r="QM621" s="286"/>
      <c r="QN621" s="286"/>
      <c r="QO621" s="286"/>
      <c r="QP621" s="286"/>
      <c r="QQ621" s="286"/>
      <c r="QR621" s="286"/>
      <c r="QS621" s="286"/>
      <c r="QT621" s="286"/>
      <c r="QU621" s="286"/>
      <c r="QV621" s="286"/>
      <c r="QW621" s="286"/>
      <c r="QX621" s="286"/>
      <c r="QY621" s="286"/>
      <c r="QZ621" s="286"/>
      <c r="RA621" s="286"/>
      <c r="RB621" s="286"/>
      <c r="RC621" s="286"/>
      <c r="RD621" s="286"/>
      <c r="RE621" s="286"/>
      <c r="RF621" s="286"/>
      <c r="RG621" s="286"/>
      <c r="RH621" s="286"/>
      <c r="RI621" s="286"/>
      <c r="RJ621" s="286"/>
      <c r="RK621" s="286"/>
      <c r="RL621" s="286"/>
      <c r="RM621" s="286"/>
      <c r="RN621" s="286"/>
      <c r="RO621" s="286"/>
      <c r="RP621" s="286"/>
      <c r="RQ621" s="286"/>
      <c r="RR621" s="286"/>
      <c r="RS621" s="286"/>
      <c r="RT621" s="286"/>
      <c r="RU621" s="286"/>
      <c r="RV621" s="286"/>
      <c r="RW621" s="286"/>
      <c r="RX621" s="286"/>
      <c r="RY621" s="286"/>
      <c r="RZ621" s="286"/>
      <c r="SA621" s="286"/>
      <c r="SB621" s="286"/>
      <c r="SC621" s="286"/>
      <c r="SD621" s="286"/>
      <c r="SE621" s="286"/>
      <c r="SF621" s="286"/>
      <c r="SG621" s="286"/>
      <c r="SH621" s="286"/>
      <c r="SI621" s="286"/>
      <c r="SJ621" s="286"/>
      <c r="SK621" s="286"/>
      <c r="SL621" s="286"/>
      <c r="SM621" s="286"/>
      <c r="SN621" s="286"/>
      <c r="SO621" s="286"/>
      <c r="SP621" s="286"/>
      <c r="SQ621" s="286"/>
      <c r="SR621" s="286"/>
      <c r="SS621" s="286"/>
      <c r="ST621" s="286"/>
      <c r="SU621" s="286"/>
      <c r="SV621" s="286"/>
      <c r="SW621" s="286"/>
      <c r="SX621" s="286"/>
      <c r="SY621" s="286"/>
      <c r="SZ621" s="286"/>
      <c r="TA621" s="286"/>
      <c r="TB621" s="286"/>
      <c r="TC621" s="286"/>
      <c r="TD621" s="286"/>
      <c r="TE621" s="286"/>
      <c r="TF621" s="286"/>
      <c r="TG621" s="286"/>
      <c r="TH621" s="286"/>
      <c r="TI621" s="286"/>
      <c r="TJ621" s="286"/>
      <c r="TK621" s="286"/>
      <c r="TL621" s="286"/>
      <c r="TM621" s="286"/>
      <c r="TN621" s="286"/>
      <c r="TO621" s="286"/>
      <c r="TP621" s="286"/>
      <c r="TQ621" s="286"/>
      <c r="TR621" s="286"/>
      <c r="TS621" s="286"/>
      <c r="TT621" s="286"/>
      <c r="TU621" s="286"/>
      <c r="TV621" s="286"/>
      <c r="TW621" s="286"/>
      <c r="TX621" s="286"/>
      <c r="TY621" s="286"/>
      <c r="TZ621" s="286"/>
      <c r="UA621" s="286"/>
      <c r="UB621" s="286"/>
      <c r="UC621" s="286"/>
      <c r="UD621" s="286"/>
      <c r="UE621" s="286"/>
      <c r="UF621" s="286"/>
      <c r="UG621" s="286"/>
      <c r="UH621" s="286"/>
      <c r="UI621" s="286"/>
      <c r="UJ621" s="286"/>
      <c r="UK621" s="286"/>
      <c r="UL621" s="286"/>
      <c r="UM621" s="286"/>
      <c r="UN621" s="286"/>
      <c r="UO621" s="286"/>
      <c r="UP621" s="286"/>
      <c r="UQ621" s="286"/>
      <c r="UR621" s="286"/>
      <c r="US621" s="286"/>
      <c r="UT621" s="286"/>
      <c r="UU621" s="286"/>
      <c r="UV621" s="286"/>
      <c r="UW621" s="286"/>
      <c r="UX621" s="286"/>
      <c r="UY621" s="286"/>
      <c r="UZ621" s="286"/>
      <c r="VA621" s="286"/>
      <c r="VB621" s="286"/>
      <c r="VC621" s="286"/>
      <c r="VD621" s="286"/>
      <c r="VE621" s="286"/>
      <c r="VF621" s="286"/>
      <c r="VG621" s="286"/>
      <c r="VH621" s="286"/>
      <c r="VI621" s="286"/>
      <c r="VJ621" s="286"/>
      <c r="VK621" s="286"/>
      <c r="VL621" s="286"/>
      <c r="VM621" s="286"/>
      <c r="VN621" s="286"/>
      <c r="VO621" s="286"/>
      <c r="VP621" s="286"/>
      <c r="VQ621" s="286"/>
      <c r="VR621" s="286"/>
      <c r="VS621" s="286"/>
      <c r="VT621" s="286"/>
      <c r="VU621" s="286"/>
      <c r="VV621" s="286"/>
      <c r="VW621" s="286"/>
      <c r="VX621" s="286"/>
      <c r="VY621" s="286"/>
      <c r="VZ621" s="286"/>
      <c r="WA621" s="286"/>
      <c r="WB621" s="286"/>
      <c r="WC621" s="286"/>
    </row>
    <row r="622" spans="1:601" s="285" customFormat="1" ht="51.75" customHeight="1">
      <c r="A622" s="1073"/>
      <c r="B622" s="681"/>
      <c r="C622" s="668"/>
      <c r="D622" s="671"/>
      <c r="E622" s="721"/>
      <c r="F622" s="673"/>
      <c r="G622" s="673"/>
      <c r="H622" s="673"/>
      <c r="I622" s="309" t="s">
        <v>501</v>
      </c>
      <c r="J622" s="309" t="s">
        <v>351</v>
      </c>
      <c r="K622" s="315" t="s">
        <v>1323</v>
      </c>
      <c r="L622" s="309" t="s">
        <v>642</v>
      </c>
      <c r="M622" s="288">
        <v>20000</v>
      </c>
      <c r="N622" s="288">
        <v>20000</v>
      </c>
      <c r="O622" s="288"/>
      <c r="P622" s="289"/>
      <c r="Q622" s="290"/>
      <c r="R622" s="290"/>
      <c r="S622" s="528">
        <v>3</v>
      </c>
      <c r="BA622" s="286"/>
      <c r="BB622" s="286"/>
      <c r="BC622" s="286"/>
      <c r="BD622" s="286"/>
      <c r="BE622" s="286"/>
      <c r="BF622" s="286"/>
      <c r="BG622" s="286"/>
      <c r="BH622" s="286"/>
      <c r="BI622" s="286"/>
      <c r="BJ622" s="286"/>
      <c r="BK622" s="286"/>
      <c r="BL622" s="286"/>
      <c r="BM622" s="286"/>
      <c r="BN622" s="286"/>
      <c r="BO622" s="286"/>
      <c r="BP622" s="286"/>
      <c r="BQ622" s="286"/>
      <c r="BR622" s="286"/>
      <c r="BS622" s="286"/>
      <c r="BT622" s="286"/>
      <c r="BU622" s="286"/>
      <c r="BV622" s="286"/>
      <c r="BW622" s="286"/>
      <c r="BX622" s="286"/>
      <c r="BY622" s="286"/>
      <c r="BZ622" s="286"/>
      <c r="CA622" s="286"/>
      <c r="CB622" s="286"/>
      <c r="CC622" s="286"/>
      <c r="CD622" s="286"/>
      <c r="CE622" s="286"/>
      <c r="CF622" s="286"/>
      <c r="CG622" s="286"/>
      <c r="CH622" s="286"/>
      <c r="CI622" s="286"/>
      <c r="CJ622" s="286"/>
      <c r="CK622" s="286"/>
      <c r="CL622" s="286"/>
      <c r="CM622" s="286"/>
      <c r="CN622" s="286"/>
      <c r="CO622" s="286"/>
      <c r="CP622" s="286"/>
      <c r="CQ622" s="286"/>
      <c r="CR622" s="286"/>
      <c r="CS622" s="286"/>
      <c r="CT622" s="286"/>
      <c r="CU622" s="286"/>
      <c r="CV622" s="286"/>
      <c r="CW622" s="286"/>
      <c r="CX622" s="286"/>
      <c r="CY622" s="286"/>
      <c r="CZ622" s="286"/>
      <c r="DA622" s="286"/>
      <c r="DB622" s="286"/>
      <c r="DC622" s="286"/>
      <c r="DD622" s="286"/>
      <c r="DE622" s="286"/>
      <c r="DF622" s="286"/>
      <c r="DG622" s="286"/>
      <c r="DH622" s="286"/>
      <c r="DI622" s="286"/>
      <c r="DJ622" s="286"/>
      <c r="DK622" s="286"/>
      <c r="DL622" s="286"/>
      <c r="DM622" s="286"/>
      <c r="DN622" s="286"/>
      <c r="DO622" s="286"/>
      <c r="DP622" s="286"/>
      <c r="DQ622" s="286"/>
      <c r="DR622" s="286"/>
      <c r="DS622" s="286"/>
      <c r="DT622" s="286"/>
      <c r="DU622" s="286"/>
      <c r="DV622" s="286"/>
      <c r="DW622" s="286"/>
      <c r="DX622" s="286"/>
      <c r="DY622" s="286"/>
      <c r="DZ622" s="286"/>
      <c r="EA622" s="286"/>
      <c r="EB622" s="286"/>
      <c r="EC622" s="286"/>
      <c r="ED622" s="286"/>
      <c r="EE622" s="286"/>
      <c r="EF622" s="286"/>
      <c r="EG622" s="286"/>
      <c r="EH622" s="286"/>
      <c r="EI622" s="286"/>
      <c r="EJ622" s="286"/>
      <c r="EK622" s="286"/>
      <c r="EL622" s="286"/>
      <c r="EM622" s="286"/>
      <c r="EN622" s="286"/>
      <c r="EO622" s="286"/>
      <c r="EP622" s="286"/>
      <c r="EQ622" s="286"/>
      <c r="ER622" s="286"/>
      <c r="ES622" s="286"/>
      <c r="ET622" s="286"/>
      <c r="EU622" s="286"/>
      <c r="EV622" s="286"/>
      <c r="EW622" s="286"/>
      <c r="EX622" s="286"/>
      <c r="EY622" s="286"/>
      <c r="EZ622" s="286"/>
      <c r="FA622" s="286"/>
      <c r="FB622" s="286"/>
      <c r="FC622" s="286"/>
      <c r="FD622" s="286"/>
      <c r="FE622" s="286"/>
      <c r="FF622" s="286"/>
      <c r="FG622" s="286"/>
      <c r="FH622" s="286"/>
      <c r="FI622" s="286"/>
      <c r="FJ622" s="286"/>
      <c r="FK622" s="286"/>
      <c r="FL622" s="286"/>
      <c r="FM622" s="286"/>
      <c r="FN622" s="286"/>
      <c r="FO622" s="286"/>
      <c r="FP622" s="286"/>
      <c r="FQ622" s="286"/>
      <c r="FR622" s="286"/>
      <c r="FS622" s="286"/>
      <c r="FT622" s="286"/>
      <c r="FU622" s="286"/>
      <c r="FV622" s="286"/>
      <c r="FW622" s="286"/>
      <c r="FX622" s="286"/>
      <c r="FY622" s="286"/>
      <c r="FZ622" s="286"/>
      <c r="GA622" s="286"/>
      <c r="GB622" s="286"/>
      <c r="GC622" s="286"/>
      <c r="GD622" s="286"/>
      <c r="GE622" s="286"/>
      <c r="GF622" s="286"/>
      <c r="GG622" s="286"/>
      <c r="GH622" s="286"/>
      <c r="GI622" s="286"/>
      <c r="GJ622" s="286"/>
      <c r="GK622" s="286"/>
      <c r="GL622" s="286"/>
      <c r="GM622" s="286"/>
      <c r="GN622" s="286"/>
      <c r="GO622" s="286"/>
      <c r="GP622" s="286"/>
      <c r="GQ622" s="286"/>
      <c r="GR622" s="286"/>
      <c r="GS622" s="286"/>
      <c r="GT622" s="286"/>
      <c r="GU622" s="286"/>
      <c r="GV622" s="286"/>
      <c r="GW622" s="286"/>
      <c r="GX622" s="286"/>
      <c r="GY622" s="286"/>
      <c r="GZ622" s="286"/>
      <c r="HA622" s="286"/>
      <c r="HB622" s="286"/>
      <c r="HC622" s="286"/>
      <c r="HD622" s="286"/>
      <c r="HE622" s="286"/>
      <c r="HF622" s="286"/>
      <c r="HG622" s="286"/>
      <c r="HH622" s="286"/>
      <c r="HI622" s="286"/>
      <c r="HJ622" s="286"/>
      <c r="HK622" s="286"/>
      <c r="HL622" s="286"/>
      <c r="HM622" s="286"/>
      <c r="HN622" s="286"/>
      <c r="HO622" s="286"/>
      <c r="HP622" s="286"/>
      <c r="HQ622" s="286"/>
      <c r="HR622" s="286"/>
      <c r="HS622" s="286"/>
      <c r="HT622" s="286"/>
      <c r="HU622" s="286"/>
      <c r="HV622" s="286"/>
      <c r="HW622" s="286"/>
      <c r="HX622" s="286"/>
      <c r="HY622" s="286"/>
      <c r="HZ622" s="286"/>
      <c r="IA622" s="286"/>
      <c r="IB622" s="286"/>
      <c r="IC622" s="286"/>
      <c r="ID622" s="286"/>
      <c r="IE622" s="286"/>
      <c r="IF622" s="286"/>
      <c r="IG622" s="286"/>
      <c r="IH622" s="286"/>
      <c r="II622" s="286"/>
      <c r="IJ622" s="286"/>
      <c r="IK622" s="286"/>
      <c r="IL622" s="286"/>
      <c r="IM622" s="286"/>
      <c r="IN622" s="286"/>
      <c r="IO622" s="286"/>
      <c r="IP622" s="286"/>
      <c r="IQ622" s="286"/>
      <c r="IR622" s="286"/>
      <c r="IS622" s="286"/>
      <c r="IT622" s="286"/>
      <c r="IU622" s="286"/>
      <c r="IV622" s="286"/>
      <c r="IW622" s="286"/>
      <c r="IX622" s="286"/>
      <c r="IY622" s="286"/>
      <c r="IZ622" s="286"/>
      <c r="JA622" s="286"/>
      <c r="JB622" s="286"/>
      <c r="JC622" s="286"/>
      <c r="JD622" s="286"/>
      <c r="JE622" s="286"/>
      <c r="JF622" s="286"/>
      <c r="JG622" s="286"/>
      <c r="JH622" s="286"/>
      <c r="JI622" s="286"/>
      <c r="JJ622" s="286"/>
      <c r="JK622" s="286"/>
      <c r="JL622" s="286"/>
      <c r="JM622" s="286"/>
      <c r="JN622" s="286"/>
      <c r="JO622" s="286"/>
      <c r="JP622" s="286"/>
      <c r="JQ622" s="286"/>
      <c r="JR622" s="286"/>
      <c r="JS622" s="286"/>
      <c r="JT622" s="286"/>
      <c r="JU622" s="286"/>
      <c r="JV622" s="286"/>
      <c r="JW622" s="286"/>
      <c r="JX622" s="286"/>
      <c r="JY622" s="286"/>
      <c r="JZ622" s="286"/>
      <c r="KA622" s="286"/>
      <c r="KB622" s="286"/>
      <c r="KC622" s="286"/>
      <c r="KD622" s="286"/>
      <c r="KE622" s="286"/>
      <c r="KF622" s="286"/>
      <c r="KG622" s="286"/>
      <c r="KH622" s="286"/>
      <c r="KI622" s="286"/>
      <c r="KJ622" s="286"/>
      <c r="KK622" s="286"/>
      <c r="KL622" s="286"/>
      <c r="KM622" s="286"/>
      <c r="KN622" s="286"/>
      <c r="KO622" s="286"/>
      <c r="KP622" s="286"/>
      <c r="KQ622" s="286"/>
      <c r="KR622" s="286"/>
      <c r="KS622" s="286"/>
      <c r="KT622" s="286"/>
      <c r="KU622" s="286"/>
      <c r="KV622" s="286"/>
      <c r="KW622" s="286"/>
      <c r="KX622" s="286"/>
      <c r="KY622" s="286"/>
      <c r="KZ622" s="286"/>
      <c r="LA622" s="286"/>
      <c r="LB622" s="286"/>
      <c r="LC622" s="286"/>
      <c r="LD622" s="286"/>
      <c r="LE622" s="286"/>
      <c r="LF622" s="286"/>
      <c r="LG622" s="286"/>
      <c r="LH622" s="286"/>
      <c r="LI622" s="286"/>
      <c r="LJ622" s="286"/>
      <c r="LK622" s="286"/>
      <c r="LL622" s="286"/>
      <c r="LM622" s="286"/>
      <c r="LN622" s="286"/>
      <c r="LO622" s="286"/>
      <c r="LP622" s="286"/>
      <c r="LQ622" s="286"/>
      <c r="LR622" s="286"/>
      <c r="LS622" s="286"/>
      <c r="LT622" s="286"/>
      <c r="LU622" s="286"/>
      <c r="LV622" s="286"/>
      <c r="LW622" s="286"/>
      <c r="LX622" s="286"/>
      <c r="LY622" s="286"/>
      <c r="LZ622" s="286"/>
      <c r="MA622" s="286"/>
      <c r="MB622" s="286"/>
      <c r="MC622" s="286"/>
      <c r="MD622" s="286"/>
      <c r="ME622" s="286"/>
      <c r="MF622" s="286"/>
      <c r="MG622" s="286"/>
      <c r="MH622" s="286"/>
      <c r="MI622" s="286"/>
      <c r="MJ622" s="286"/>
      <c r="MK622" s="286"/>
      <c r="ML622" s="286"/>
      <c r="MM622" s="286"/>
      <c r="MN622" s="286"/>
      <c r="MO622" s="286"/>
      <c r="MP622" s="286"/>
      <c r="MQ622" s="286"/>
      <c r="MR622" s="286"/>
      <c r="MS622" s="286"/>
      <c r="MT622" s="286"/>
      <c r="MU622" s="286"/>
      <c r="MV622" s="286"/>
      <c r="MW622" s="286"/>
      <c r="MX622" s="286"/>
      <c r="MY622" s="286"/>
      <c r="MZ622" s="286"/>
      <c r="NA622" s="286"/>
      <c r="NB622" s="286"/>
      <c r="NC622" s="286"/>
      <c r="ND622" s="286"/>
      <c r="NE622" s="286"/>
      <c r="NF622" s="286"/>
      <c r="NG622" s="286"/>
      <c r="NH622" s="286"/>
      <c r="NI622" s="286"/>
      <c r="NJ622" s="286"/>
      <c r="NK622" s="286"/>
      <c r="NL622" s="286"/>
      <c r="NM622" s="286"/>
      <c r="NN622" s="286"/>
      <c r="NO622" s="286"/>
      <c r="NP622" s="286"/>
      <c r="NQ622" s="286"/>
      <c r="NR622" s="286"/>
      <c r="NS622" s="286"/>
      <c r="NT622" s="286"/>
      <c r="NU622" s="286"/>
      <c r="NV622" s="286"/>
      <c r="NW622" s="286"/>
      <c r="NX622" s="286"/>
      <c r="NY622" s="286"/>
      <c r="NZ622" s="286"/>
      <c r="OA622" s="286"/>
      <c r="OB622" s="286"/>
      <c r="OC622" s="286"/>
      <c r="OD622" s="286"/>
      <c r="OE622" s="286"/>
      <c r="OF622" s="286"/>
      <c r="OG622" s="286"/>
      <c r="OH622" s="286"/>
      <c r="OI622" s="286"/>
      <c r="OJ622" s="286"/>
      <c r="OK622" s="286"/>
      <c r="OL622" s="286"/>
      <c r="OM622" s="286"/>
      <c r="ON622" s="286"/>
      <c r="OO622" s="286"/>
      <c r="OP622" s="286"/>
      <c r="OQ622" s="286"/>
      <c r="OR622" s="286"/>
      <c r="OS622" s="286"/>
      <c r="OT622" s="286"/>
      <c r="OU622" s="286"/>
      <c r="OV622" s="286"/>
      <c r="OW622" s="286"/>
      <c r="OX622" s="286"/>
      <c r="OY622" s="286"/>
      <c r="OZ622" s="286"/>
      <c r="PA622" s="286"/>
      <c r="PB622" s="286"/>
      <c r="PC622" s="286"/>
      <c r="PD622" s="286"/>
      <c r="PE622" s="286"/>
      <c r="PF622" s="286"/>
      <c r="PG622" s="286"/>
      <c r="PH622" s="286"/>
      <c r="PI622" s="286"/>
      <c r="PJ622" s="286"/>
      <c r="PK622" s="286"/>
      <c r="PL622" s="286"/>
      <c r="PM622" s="286"/>
      <c r="PN622" s="286"/>
      <c r="PO622" s="286"/>
      <c r="PP622" s="286"/>
      <c r="PQ622" s="286"/>
      <c r="PR622" s="286"/>
      <c r="PS622" s="286"/>
      <c r="PT622" s="286"/>
      <c r="PU622" s="286"/>
      <c r="PV622" s="286"/>
      <c r="PW622" s="286"/>
      <c r="PX622" s="286"/>
      <c r="PY622" s="286"/>
      <c r="PZ622" s="286"/>
      <c r="QA622" s="286"/>
      <c r="QB622" s="286"/>
      <c r="QC622" s="286"/>
      <c r="QD622" s="286"/>
      <c r="QE622" s="286"/>
      <c r="QF622" s="286"/>
      <c r="QG622" s="286"/>
      <c r="QH622" s="286"/>
      <c r="QI622" s="286"/>
      <c r="QJ622" s="286"/>
      <c r="QK622" s="286"/>
      <c r="QL622" s="286"/>
      <c r="QM622" s="286"/>
      <c r="QN622" s="286"/>
      <c r="QO622" s="286"/>
      <c r="QP622" s="286"/>
      <c r="QQ622" s="286"/>
      <c r="QR622" s="286"/>
      <c r="QS622" s="286"/>
      <c r="QT622" s="286"/>
      <c r="QU622" s="286"/>
      <c r="QV622" s="286"/>
      <c r="QW622" s="286"/>
      <c r="QX622" s="286"/>
      <c r="QY622" s="286"/>
      <c r="QZ622" s="286"/>
      <c r="RA622" s="286"/>
      <c r="RB622" s="286"/>
      <c r="RC622" s="286"/>
      <c r="RD622" s="286"/>
      <c r="RE622" s="286"/>
      <c r="RF622" s="286"/>
      <c r="RG622" s="286"/>
      <c r="RH622" s="286"/>
      <c r="RI622" s="286"/>
      <c r="RJ622" s="286"/>
      <c r="RK622" s="286"/>
      <c r="RL622" s="286"/>
      <c r="RM622" s="286"/>
      <c r="RN622" s="286"/>
      <c r="RO622" s="286"/>
      <c r="RP622" s="286"/>
      <c r="RQ622" s="286"/>
      <c r="RR622" s="286"/>
      <c r="RS622" s="286"/>
      <c r="RT622" s="286"/>
      <c r="RU622" s="286"/>
      <c r="RV622" s="286"/>
      <c r="RW622" s="286"/>
      <c r="RX622" s="286"/>
      <c r="RY622" s="286"/>
      <c r="RZ622" s="286"/>
      <c r="SA622" s="286"/>
      <c r="SB622" s="286"/>
      <c r="SC622" s="286"/>
      <c r="SD622" s="286"/>
      <c r="SE622" s="286"/>
      <c r="SF622" s="286"/>
      <c r="SG622" s="286"/>
      <c r="SH622" s="286"/>
      <c r="SI622" s="286"/>
      <c r="SJ622" s="286"/>
      <c r="SK622" s="286"/>
      <c r="SL622" s="286"/>
      <c r="SM622" s="286"/>
      <c r="SN622" s="286"/>
      <c r="SO622" s="286"/>
      <c r="SP622" s="286"/>
      <c r="SQ622" s="286"/>
      <c r="SR622" s="286"/>
      <c r="SS622" s="286"/>
      <c r="ST622" s="286"/>
      <c r="SU622" s="286"/>
      <c r="SV622" s="286"/>
      <c r="SW622" s="286"/>
      <c r="SX622" s="286"/>
      <c r="SY622" s="286"/>
      <c r="SZ622" s="286"/>
      <c r="TA622" s="286"/>
      <c r="TB622" s="286"/>
      <c r="TC622" s="286"/>
      <c r="TD622" s="286"/>
      <c r="TE622" s="286"/>
      <c r="TF622" s="286"/>
      <c r="TG622" s="286"/>
      <c r="TH622" s="286"/>
      <c r="TI622" s="286"/>
      <c r="TJ622" s="286"/>
      <c r="TK622" s="286"/>
      <c r="TL622" s="286"/>
      <c r="TM622" s="286"/>
      <c r="TN622" s="286"/>
      <c r="TO622" s="286"/>
      <c r="TP622" s="286"/>
      <c r="TQ622" s="286"/>
      <c r="TR622" s="286"/>
      <c r="TS622" s="286"/>
      <c r="TT622" s="286"/>
      <c r="TU622" s="286"/>
      <c r="TV622" s="286"/>
      <c r="TW622" s="286"/>
      <c r="TX622" s="286"/>
      <c r="TY622" s="286"/>
      <c r="TZ622" s="286"/>
      <c r="UA622" s="286"/>
      <c r="UB622" s="286"/>
      <c r="UC622" s="286"/>
      <c r="UD622" s="286"/>
      <c r="UE622" s="286"/>
      <c r="UF622" s="286"/>
      <c r="UG622" s="286"/>
      <c r="UH622" s="286"/>
      <c r="UI622" s="286"/>
      <c r="UJ622" s="286"/>
      <c r="UK622" s="286"/>
      <c r="UL622" s="286"/>
      <c r="UM622" s="286"/>
      <c r="UN622" s="286"/>
      <c r="UO622" s="286"/>
      <c r="UP622" s="286"/>
      <c r="UQ622" s="286"/>
      <c r="UR622" s="286"/>
      <c r="US622" s="286"/>
      <c r="UT622" s="286"/>
      <c r="UU622" s="286"/>
      <c r="UV622" s="286"/>
      <c r="UW622" s="286"/>
      <c r="UX622" s="286"/>
      <c r="UY622" s="286"/>
      <c r="UZ622" s="286"/>
      <c r="VA622" s="286"/>
      <c r="VB622" s="286"/>
      <c r="VC622" s="286"/>
      <c r="VD622" s="286"/>
      <c r="VE622" s="286"/>
      <c r="VF622" s="286"/>
      <c r="VG622" s="286"/>
      <c r="VH622" s="286"/>
      <c r="VI622" s="286"/>
      <c r="VJ622" s="286"/>
      <c r="VK622" s="286"/>
      <c r="VL622" s="286"/>
      <c r="VM622" s="286"/>
      <c r="VN622" s="286"/>
      <c r="VO622" s="286"/>
      <c r="VP622" s="286"/>
      <c r="VQ622" s="286"/>
      <c r="VR622" s="286"/>
      <c r="VS622" s="286"/>
      <c r="VT622" s="286"/>
      <c r="VU622" s="286"/>
      <c r="VV622" s="286"/>
      <c r="VW622" s="286"/>
      <c r="VX622" s="286"/>
      <c r="VY622" s="286"/>
      <c r="VZ622" s="286"/>
      <c r="WA622" s="286"/>
      <c r="WB622" s="286"/>
      <c r="WC622" s="286"/>
    </row>
    <row r="623" spans="1:601" s="285" customFormat="1" ht="31.5" customHeight="1">
      <c r="A623" s="1073"/>
      <c r="B623" s="670" t="s">
        <v>1324</v>
      </c>
      <c r="C623" s="702" t="s">
        <v>1325</v>
      </c>
      <c r="D623" s="671"/>
      <c r="E623" s="721"/>
      <c r="F623" s="673"/>
      <c r="G623" s="673"/>
      <c r="H623" s="673"/>
      <c r="I623" s="309" t="s">
        <v>501</v>
      </c>
      <c r="J623" s="309" t="s">
        <v>33</v>
      </c>
      <c r="K623" s="315" t="s">
        <v>1326</v>
      </c>
      <c r="L623" s="309" t="s">
        <v>642</v>
      </c>
      <c r="M623" s="288"/>
      <c r="N623" s="288"/>
      <c r="O623" s="288">
        <v>20000</v>
      </c>
      <c r="P623" s="289">
        <v>20000</v>
      </c>
      <c r="Q623" s="290">
        <v>20000</v>
      </c>
      <c r="R623" s="290">
        <v>20000</v>
      </c>
      <c r="S623" s="528">
        <v>3</v>
      </c>
      <c r="BA623" s="286"/>
      <c r="BB623" s="286"/>
      <c r="BC623" s="286"/>
      <c r="BD623" s="286"/>
      <c r="BE623" s="286"/>
      <c r="BF623" s="286"/>
      <c r="BG623" s="286"/>
      <c r="BH623" s="286"/>
      <c r="BI623" s="286"/>
      <c r="BJ623" s="286"/>
      <c r="BK623" s="286"/>
      <c r="BL623" s="286"/>
      <c r="BM623" s="286"/>
      <c r="BN623" s="286"/>
      <c r="BO623" s="286"/>
      <c r="BP623" s="286"/>
      <c r="BQ623" s="286"/>
      <c r="BR623" s="286"/>
      <c r="BS623" s="286"/>
      <c r="BT623" s="286"/>
      <c r="BU623" s="286"/>
      <c r="BV623" s="286"/>
      <c r="BW623" s="286"/>
      <c r="BX623" s="286"/>
      <c r="BY623" s="286"/>
      <c r="BZ623" s="286"/>
      <c r="CA623" s="286"/>
      <c r="CB623" s="286"/>
      <c r="CC623" s="286"/>
      <c r="CD623" s="286"/>
      <c r="CE623" s="286"/>
      <c r="CF623" s="286"/>
      <c r="CG623" s="286"/>
      <c r="CH623" s="286"/>
      <c r="CI623" s="286"/>
      <c r="CJ623" s="286"/>
      <c r="CK623" s="286"/>
      <c r="CL623" s="286"/>
      <c r="CM623" s="286"/>
      <c r="CN623" s="286"/>
      <c r="CO623" s="286"/>
      <c r="CP623" s="286"/>
      <c r="CQ623" s="286"/>
      <c r="CR623" s="286"/>
      <c r="CS623" s="286"/>
      <c r="CT623" s="286"/>
      <c r="CU623" s="286"/>
      <c r="CV623" s="286"/>
      <c r="CW623" s="286"/>
      <c r="CX623" s="286"/>
      <c r="CY623" s="286"/>
      <c r="CZ623" s="286"/>
      <c r="DA623" s="286"/>
      <c r="DB623" s="286"/>
      <c r="DC623" s="286"/>
      <c r="DD623" s="286"/>
      <c r="DE623" s="286"/>
      <c r="DF623" s="286"/>
      <c r="DG623" s="286"/>
      <c r="DH623" s="286"/>
      <c r="DI623" s="286"/>
      <c r="DJ623" s="286"/>
      <c r="DK623" s="286"/>
      <c r="DL623" s="286"/>
      <c r="DM623" s="286"/>
      <c r="DN623" s="286"/>
      <c r="DO623" s="286"/>
      <c r="DP623" s="286"/>
      <c r="DQ623" s="286"/>
      <c r="DR623" s="286"/>
      <c r="DS623" s="286"/>
      <c r="DT623" s="286"/>
      <c r="DU623" s="286"/>
      <c r="DV623" s="286"/>
      <c r="DW623" s="286"/>
      <c r="DX623" s="286"/>
      <c r="DY623" s="286"/>
      <c r="DZ623" s="286"/>
      <c r="EA623" s="286"/>
      <c r="EB623" s="286"/>
      <c r="EC623" s="286"/>
      <c r="ED623" s="286"/>
      <c r="EE623" s="286"/>
      <c r="EF623" s="286"/>
      <c r="EG623" s="286"/>
      <c r="EH623" s="286"/>
      <c r="EI623" s="286"/>
      <c r="EJ623" s="286"/>
      <c r="EK623" s="286"/>
      <c r="EL623" s="286"/>
      <c r="EM623" s="286"/>
      <c r="EN623" s="286"/>
      <c r="EO623" s="286"/>
      <c r="EP623" s="286"/>
      <c r="EQ623" s="286"/>
      <c r="ER623" s="286"/>
      <c r="ES623" s="286"/>
      <c r="ET623" s="286"/>
      <c r="EU623" s="286"/>
      <c r="EV623" s="286"/>
      <c r="EW623" s="286"/>
      <c r="EX623" s="286"/>
      <c r="EY623" s="286"/>
      <c r="EZ623" s="286"/>
      <c r="FA623" s="286"/>
      <c r="FB623" s="286"/>
      <c r="FC623" s="286"/>
      <c r="FD623" s="286"/>
      <c r="FE623" s="286"/>
      <c r="FF623" s="286"/>
      <c r="FG623" s="286"/>
      <c r="FH623" s="286"/>
      <c r="FI623" s="286"/>
      <c r="FJ623" s="286"/>
      <c r="FK623" s="286"/>
      <c r="FL623" s="286"/>
      <c r="FM623" s="286"/>
      <c r="FN623" s="286"/>
      <c r="FO623" s="286"/>
      <c r="FP623" s="286"/>
      <c r="FQ623" s="286"/>
      <c r="FR623" s="286"/>
      <c r="FS623" s="286"/>
      <c r="FT623" s="286"/>
      <c r="FU623" s="286"/>
      <c r="FV623" s="286"/>
      <c r="FW623" s="286"/>
      <c r="FX623" s="286"/>
      <c r="FY623" s="286"/>
      <c r="FZ623" s="286"/>
      <c r="GA623" s="286"/>
      <c r="GB623" s="286"/>
      <c r="GC623" s="286"/>
      <c r="GD623" s="286"/>
      <c r="GE623" s="286"/>
      <c r="GF623" s="286"/>
      <c r="GG623" s="286"/>
      <c r="GH623" s="286"/>
      <c r="GI623" s="286"/>
      <c r="GJ623" s="286"/>
      <c r="GK623" s="286"/>
      <c r="GL623" s="286"/>
      <c r="GM623" s="286"/>
      <c r="GN623" s="286"/>
      <c r="GO623" s="286"/>
      <c r="GP623" s="286"/>
      <c r="GQ623" s="286"/>
      <c r="GR623" s="286"/>
      <c r="GS623" s="286"/>
      <c r="GT623" s="286"/>
      <c r="GU623" s="286"/>
      <c r="GV623" s="286"/>
      <c r="GW623" s="286"/>
      <c r="GX623" s="286"/>
      <c r="GY623" s="286"/>
      <c r="GZ623" s="286"/>
      <c r="HA623" s="286"/>
      <c r="HB623" s="286"/>
      <c r="HC623" s="286"/>
      <c r="HD623" s="286"/>
      <c r="HE623" s="286"/>
      <c r="HF623" s="286"/>
      <c r="HG623" s="286"/>
      <c r="HH623" s="286"/>
      <c r="HI623" s="286"/>
      <c r="HJ623" s="286"/>
      <c r="HK623" s="286"/>
      <c r="HL623" s="286"/>
      <c r="HM623" s="286"/>
      <c r="HN623" s="286"/>
      <c r="HO623" s="286"/>
      <c r="HP623" s="286"/>
      <c r="HQ623" s="286"/>
      <c r="HR623" s="286"/>
      <c r="HS623" s="286"/>
      <c r="HT623" s="286"/>
      <c r="HU623" s="286"/>
      <c r="HV623" s="286"/>
      <c r="HW623" s="286"/>
      <c r="HX623" s="286"/>
      <c r="HY623" s="286"/>
      <c r="HZ623" s="286"/>
      <c r="IA623" s="286"/>
      <c r="IB623" s="286"/>
      <c r="IC623" s="286"/>
      <c r="ID623" s="286"/>
      <c r="IE623" s="286"/>
      <c r="IF623" s="286"/>
      <c r="IG623" s="286"/>
      <c r="IH623" s="286"/>
      <c r="II623" s="286"/>
      <c r="IJ623" s="286"/>
      <c r="IK623" s="286"/>
      <c r="IL623" s="286"/>
      <c r="IM623" s="286"/>
      <c r="IN623" s="286"/>
      <c r="IO623" s="286"/>
      <c r="IP623" s="286"/>
      <c r="IQ623" s="286"/>
      <c r="IR623" s="286"/>
      <c r="IS623" s="286"/>
      <c r="IT623" s="286"/>
      <c r="IU623" s="286"/>
      <c r="IV623" s="286"/>
      <c r="IW623" s="286"/>
      <c r="IX623" s="286"/>
      <c r="IY623" s="286"/>
      <c r="IZ623" s="286"/>
      <c r="JA623" s="286"/>
      <c r="JB623" s="286"/>
      <c r="JC623" s="286"/>
      <c r="JD623" s="286"/>
      <c r="JE623" s="286"/>
      <c r="JF623" s="286"/>
      <c r="JG623" s="286"/>
      <c r="JH623" s="286"/>
      <c r="JI623" s="286"/>
      <c r="JJ623" s="286"/>
      <c r="JK623" s="286"/>
      <c r="JL623" s="286"/>
      <c r="JM623" s="286"/>
      <c r="JN623" s="286"/>
      <c r="JO623" s="286"/>
      <c r="JP623" s="286"/>
      <c r="JQ623" s="286"/>
      <c r="JR623" s="286"/>
      <c r="JS623" s="286"/>
      <c r="JT623" s="286"/>
      <c r="JU623" s="286"/>
      <c r="JV623" s="286"/>
      <c r="JW623" s="286"/>
      <c r="JX623" s="286"/>
      <c r="JY623" s="286"/>
      <c r="JZ623" s="286"/>
      <c r="KA623" s="286"/>
      <c r="KB623" s="286"/>
      <c r="KC623" s="286"/>
      <c r="KD623" s="286"/>
      <c r="KE623" s="286"/>
      <c r="KF623" s="286"/>
      <c r="KG623" s="286"/>
      <c r="KH623" s="286"/>
      <c r="KI623" s="286"/>
      <c r="KJ623" s="286"/>
      <c r="KK623" s="286"/>
      <c r="KL623" s="286"/>
      <c r="KM623" s="286"/>
      <c r="KN623" s="286"/>
      <c r="KO623" s="286"/>
      <c r="KP623" s="286"/>
      <c r="KQ623" s="286"/>
      <c r="KR623" s="286"/>
      <c r="KS623" s="286"/>
      <c r="KT623" s="286"/>
      <c r="KU623" s="286"/>
      <c r="KV623" s="286"/>
      <c r="KW623" s="286"/>
      <c r="KX623" s="286"/>
      <c r="KY623" s="286"/>
      <c r="KZ623" s="286"/>
      <c r="LA623" s="286"/>
      <c r="LB623" s="286"/>
      <c r="LC623" s="286"/>
      <c r="LD623" s="286"/>
      <c r="LE623" s="286"/>
      <c r="LF623" s="286"/>
      <c r="LG623" s="286"/>
      <c r="LH623" s="286"/>
      <c r="LI623" s="286"/>
      <c r="LJ623" s="286"/>
      <c r="LK623" s="286"/>
      <c r="LL623" s="286"/>
      <c r="LM623" s="286"/>
      <c r="LN623" s="286"/>
      <c r="LO623" s="286"/>
      <c r="LP623" s="286"/>
      <c r="LQ623" s="286"/>
      <c r="LR623" s="286"/>
      <c r="LS623" s="286"/>
      <c r="LT623" s="286"/>
      <c r="LU623" s="286"/>
      <c r="LV623" s="286"/>
      <c r="LW623" s="286"/>
      <c r="LX623" s="286"/>
      <c r="LY623" s="286"/>
      <c r="LZ623" s="286"/>
      <c r="MA623" s="286"/>
      <c r="MB623" s="286"/>
      <c r="MC623" s="286"/>
      <c r="MD623" s="286"/>
      <c r="ME623" s="286"/>
      <c r="MF623" s="286"/>
      <c r="MG623" s="286"/>
      <c r="MH623" s="286"/>
      <c r="MI623" s="286"/>
      <c r="MJ623" s="286"/>
      <c r="MK623" s="286"/>
      <c r="ML623" s="286"/>
      <c r="MM623" s="286"/>
      <c r="MN623" s="286"/>
      <c r="MO623" s="286"/>
      <c r="MP623" s="286"/>
      <c r="MQ623" s="286"/>
      <c r="MR623" s="286"/>
      <c r="MS623" s="286"/>
      <c r="MT623" s="286"/>
      <c r="MU623" s="286"/>
      <c r="MV623" s="286"/>
      <c r="MW623" s="286"/>
      <c r="MX623" s="286"/>
      <c r="MY623" s="286"/>
      <c r="MZ623" s="286"/>
      <c r="NA623" s="286"/>
      <c r="NB623" s="286"/>
      <c r="NC623" s="286"/>
      <c r="ND623" s="286"/>
      <c r="NE623" s="286"/>
      <c r="NF623" s="286"/>
      <c r="NG623" s="286"/>
      <c r="NH623" s="286"/>
      <c r="NI623" s="286"/>
      <c r="NJ623" s="286"/>
      <c r="NK623" s="286"/>
      <c r="NL623" s="286"/>
      <c r="NM623" s="286"/>
      <c r="NN623" s="286"/>
      <c r="NO623" s="286"/>
      <c r="NP623" s="286"/>
      <c r="NQ623" s="286"/>
      <c r="NR623" s="286"/>
      <c r="NS623" s="286"/>
      <c r="NT623" s="286"/>
      <c r="NU623" s="286"/>
      <c r="NV623" s="286"/>
      <c r="NW623" s="286"/>
      <c r="NX623" s="286"/>
      <c r="NY623" s="286"/>
      <c r="NZ623" s="286"/>
      <c r="OA623" s="286"/>
      <c r="OB623" s="286"/>
      <c r="OC623" s="286"/>
      <c r="OD623" s="286"/>
      <c r="OE623" s="286"/>
      <c r="OF623" s="286"/>
      <c r="OG623" s="286"/>
      <c r="OH623" s="286"/>
      <c r="OI623" s="286"/>
      <c r="OJ623" s="286"/>
      <c r="OK623" s="286"/>
      <c r="OL623" s="286"/>
      <c r="OM623" s="286"/>
      <c r="ON623" s="286"/>
      <c r="OO623" s="286"/>
      <c r="OP623" s="286"/>
      <c r="OQ623" s="286"/>
      <c r="OR623" s="286"/>
      <c r="OS623" s="286"/>
      <c r="OT623" s="286"/>
      <c r="OU623" s="286"/>
      <c r="OV623" s="286"/>
      <c r="OW623" s="286"/>
      <c r="OX623" s="286"/>
      <c r="OY623" s="286"/>
      <c r="OZ623" s="286"/>
      <c r="PA623" s="286"/>
      <c r="PB623" s="286"/>
      <c r="PC623" s="286"/>
      <c r="PD623" s="286"/>
      <c r="PE623" s="286"/>
      <c r="PF623" s="286"/>
      <c r="PG623" s="286"/>
      <c r="PH623" s="286"/>
      <c r="PI623" s="286"/>
      <c r="PJ623" s="286"/>
      <c r="PK623" s="286"/>
      <c r="PL623" s="286"/>
      <c r="PM623" s="286"/>
      <c r="PN623" s="286"/>
      <c r="PO623" s="286"/>
      <c r="PP623" s="286"/>
      <c r="PQ623" s="286"/>
      <c r="PR623" s="286"/>
      <c r="PS623" s="286"/>
      <c r="PT623" s="286"/>
      <c r="PU623" s="286"/>
      <c r="PV623" s="286"/>
      <c r="PW623" s="286"/>
      <c r="PX623" s="286"/>
      <c r="PY623" s="286"/>
      <c r="PZ623" s="286"/>
      <c r="QA623" s="286"/>
      <c r="QB623" s="286"/>
      <c r="QC623" s="286"/>
      <c r="QD623" s="286"/>
      <c r="QE623" s="286"/>
      <c r="QF623" s="286"/>
      <c r="QG623" s="286"/>
      <c r="QH623" s="286"/>
      <c r="QI623" s="286"/>
      <c r="QJ623" s="286"/>
      <c r="QK623" s="286"/>
      <c r="QL623" s="286"/>
      <c r="QM623" s="286"/>
      <c r="QN623" s="286"/>
      <c r="QO623" s="286"/>
      <c r="QP623" s="286"/>
      <c r="QQ623" s="286"/>
      <c r="QR623" s="286"/>
      <c r="QS623" s="286"/>
      <c r="QT623" s="286"/>
      <c r="QU623" s="286"/>
      <c r="QV623" s="286"/>
      <c r="QW623" s="286"/>
      <c r="QX623" s="286"/>
      <c r="QY623" s="286"/>
      <c r="QZ623" s="286"/>
      <c r="RA623" s="286"/>
      <c r="RB623" s="286"/>
      <c r="RC623" s="286"/>
      <c r="RD623" s="286"/>
      <c r="RE623" s="286"/>
      <c r="RF623" s="286"/>
      <c r="RG623" s="286"/>
      <c r="RH623" s="286"/>
      <c r="RI623" s="286"/>
      <c r="RJ623" s="286"/>
      <c r="RK623" s="286"/>
      <c r="RL623" s="286"/>
      <c r="RM623" s="286"/>
      <c r="RN623" s="286"/>
      <c r="RO623" s="286"/>
      <c r="RP623" s="286"/>
      <c r="RQ623" s="286"/>
      <c r="RR623" s="286"/>
      <c r="RS623" s="286"/>
      <c r="RT623" s="286"/>
      <c r="RU623" s="286"/>
      <c r="RV623" s="286"/>
      <c r="RW623" s="286"/>
      <c r="RX623" s="286"/>
      <c r="RY623" s="286"/>
      <c r="RZ623" s="286"/>
      <c r="SA623" s="286"/>
      <c r="SB623" s="286"/>
      <c r="SC623" s="286"/>
      <c r="SD623" s="286"/>
      <c r="SE623" s="286"/>
      <c r="SF623" s="286"/>
      <c r="SG623" s="286"/>
      <c r="SH623" s="286"/>
      <c r="SI623" s="286"/>
      <c r="SJ623" s="286"/>
      <c r="SK623" s="286"/>
      <c r="SL623" s="286"/>
      <c r="SM623" s="286"/>
      <c r="SN623" s="286"/>
      <c r="SO623" s="286"/>
      <c r="SP623" s="286"/>
      <c r="SQ623" s="286"/>
      <c r="SR623" s="286"/>
      <c r="SS623" s="286"/>
      <c r="ST623" s="286"/>
      <c r="SU623" s="286"/>
      <c r="SV623" s="286"/>
      <c r="SW623" s="286"/>
      <c r="SX623" s="286"/>
      <c r="SY623" s="286"/>
      <c r="SZ623" s="286"/>
      <c r="TA623" s="286"/>
      <c r="TB623" s="286"/>
      <c r="TC623" s="286"/>
      <c r="TD623" s="286"/>
      <c r="TE623" s="286"/>
      <c r="TF623" s="286"/>
      <c r="TG623" s="286"/>
      <c r="TH623" s="286"/>
      <c r="TI623" s="286"/>
      <c r="TJ623" s="286"/>
      <c r="TK623" s="286"/>
      <c r="TL623" s="286"/>
      <c r="TM623" s="286"/>
      <c r="TN623" s="286"/>
      <c r="TO623" s="286"/>
      <c r="TP623" s="286"/>
      <c r="TQ623" s="286"/>
      <c r="TR623" s="286"/>
      <c r="TS623" s="286"/>
      <c r="TT623" s="286"/>
      <c r="TU623" s="286"/>
      <c r="TV623" s="286"/>
      <c r="TW623" s="286"/>
      <c r="TX623" s="286"/>
      <c r="TY623" s="286"/>
      <c r="TZ623" s="286"/>
      <c r="UA623" s="286"/>
      <c r="UB623" s="286"/>
      <c r="UC623" s="286"/>
      <c r="UD623" s="286"/>
      <c r="UE623" s="286"/>
      <c r="UF623" s="286"/>
      <c r="UG623" s="286"/>
      <c r="UH623" s="286"/>
      <c r="UI623" s="286"/>
      <c r="UJ623" s="286"/>
      <c r="UK623" s="286"/>
      <c r="UL623" s="286"/>
      <c r="UM623" s="286"/>
      <c r="UN623" s="286"/>
      <c r="UO623" s="286"/>
      <c r="UP623" s="286"/>
      <c r="UQ623" s="286"/>
      <c r="UR623" s="286"/>
      <c r="US623" s="286"/>
      <c r="UT623" s="286"/>
      <c r="UU623" s="286"/>
      <c r="UV623" s="286"/>
      <c r="UW623" s="286"/>
      <c r="UX623" s="286"/>
      <c r="UY623" s="286"/>
      <c r="UZ623" s="286"/>
      <c r="VA623" s="286"/>
      <c r="VB623" s="286"/>
      <c r="VC623" s="286"/>
      <c r="VD623" s="286"/>
      <c r="VE623" s="286"/>
      <c r="VF623" s="286"/>
      <c r="VG623" s="286"/>
      <c r="VH623" s="286"/>
      <c r="VI623" s="286"/>
      <c r="VJ623" s="286"/>
      <c r="VK623" s="286"/>
      <c r="VL623" s="286"/>
      <c r="VM623" s="286"/>
      <c r="VN623" s="286"/>
      <c r="VO623" s="286"/>
      <c r="VP623" s="286"/>
      <c r="VQ623" s="286"/>
      <c r="VR623" s="286"/>
      <c r="VS623" s="286"/>
      <c r="VT623" s="286"/>
      <c r="VU623" s="286"/>
      <c r="VV623" s="286"/>
      <c r="VW623" s="286"/>
      <c r="VX623" s="286"/>
      <c r="VY623" s="286"/>
      <c r="VZ623" s="286"/>
      <c r="WA623" s="286"/>
      <c r="WB623" s="286"/>
      <c r="WC623" s="286"/>
    </row>
    <row r="624" spans="1:601" s="285" customFormat="1" ht="33" customHeight="1">
      <c r="A624" s="1073"/>
      <c r="B624" s="681"/>
      <c r="C624" s="668"/>
      <c r="D624" s="671"/>
      <c r="E624" s="721"/>
      <c r="F624" s="673"/>
      <c r="G624" s="673"/>
      <c r="H624" s="673"/>
      <c r="I624" s="309" t="s">
        <v>501</v>
      </c>
      <c r="J624" s="309" t="s">
        <v>351</v>
      </c>
      <c r="K624" s="315" t="s">
        <v>1326</v>
      </c>
      <c r="L624" s="309" t="s">
        <v>642</v>
      </c>
      <c r="M624" s="288">
        <v>20000</v>
      </c>
      <c r="N624" s="288">
        <v>20000</v>
      </c>
      <c r="O624" s="288"/>
      <c r="P624" s="289"/>
      <c r="Q624" s="290"/>
      <c r="R624" s="290"/>
      <c r="S624" s="528">
        <v>3</v>
      </c>
      <c r="BA624" s="286"/>
      <c r="BB624" s="286"/>
      <c r="BC624" s="286"/>
      <c r="BD624" s="286"/>
      <c r="BE624" s="286"/>
      <c r="BF624" s="286"/>
      <c r="BG624" s="286"/>
      <c r="BH624" s="286"/>
      <c r="BI624" s="286"/>
      <c r="BJ624" s="286"/>
      <c r="BK624" s="286"/>
      <c r="BL624" s="286"/>
      <c r="BM624" s="286"/>
      <c r="BN624" s="286"/>
      <c r="BO624" s="286"/>
      <c r="BP624" s="286"/>
      <c r="BQ624" s="286"/>
      <c r="BR624" s="286"/>
      <c r="BS624" s="286"/>
      <c r="BT624" s="286"/>
      <c r="BU624" s="286"/>
      <c r="BV624" s="286"/>
      <c r="BW624" s="286"/>
      <c r="BX624" s="286"/>
      <c r="BY624" s="286"/>
      <c r="BZ624" s="286"/>
      <c r="CA624" s="286"/>
      <c r="CB624" s="286"/>
      <c r="CC624" s="286"/>
      <c r="CD624" s="286"/>
      <c r="CE624" s="286"/>
      <c r="CF624" s="286"/>
      <c r="CG624" s="286"/>
      <c r="CH624" s="286"/>
      <c r="CI624" s="286"/>
      <c r="CJ624" s="286"/>
      <c r="CK624" s="286"/>
      <c r="CL624" s="286"/>
      <c r="CM624" s="286"/>
      <c r="CN624" s="286"/>
      <c r="CO624" s="286"/>
      <c r="CP624" s="286"/>
      <c r="CQ624" s="286"/>
      <c r="CR624" s="286"/>
      <c r="CS624" s="286"/>
      <c r="CT624" s="286"/>
      <c r="CU624" s="286"/>
      <c r="CV624" s="286"/>
      <c r="CW624" s="286"/>
      <c r="CX624" s="286"/>
      <c r="CY624" s="286"/>
      <c r="CZ624" s="286"/>
      <c r="DA624" s="286"/>
      <c r="DB624" s="286"/>
      <c r="DC624" s="286"/>
      <c r="DD624" s="286"/>
      <c r="DE624" s="286"/>
      <c r="DF624" s="286"/>
      <c r="DG624" s="286"/>
      <c r="DH624" s="286"/>
      <c r="DI624" s="286"/>
      <c r="DJ624" s="286"/>
      <c r="DK624" s="286"/>
      <c r="DL624" s="286"/>
      <c r="DM624" s="286"/>
      <c r="DN624" s="286"/>
      <c r="DO624" s="286"/>
      <c r="DP624" s="286"/>
      <c r="DQ624" s="286"/>
      <c r="DR624" s="286"/>
      <c r="DS624" s="286"/>
      <c r="DT624" s="286"/>
      <c r="DU624" s="286"/>
      <c r="DV624" s="286"/>
      <c r="DW624" s="286"/>
      <c r="DX624" s="286"/>
      <c r="DY624" s="286"/>
      <c r="DZ624" s="286"/>
      <c r="EA624" s="286"/>
      <c r="EB624" s="286"/>
      <c r="EC624" s="286"/>
      <c r="ED624" s="286"/>
      <c r="EE624" s="286"/>
      <c r="EF624" s="286"/>
      <c r="EG624" s="286"/>
      <c r="EH624" s="286"/>
      <c r="EI624" s="286"/>
      <c r="EJ624" s="286"/>
      <c r="EK624" s="286"/>
      <c r="EL624" s="286"/>
      <c r="EM624" s="286"/>
      <c r="EN624" s="286"/>
      <c r="EO624" s="286"/>
      <c r="EP624" s="286"/>
      <c r="EQ624" s="286"/>
      <c r="ER624" s="286"/>
      <c r="ES624" s="286"/>
      <c r="ET624" s="286"/>
      <c r="EU624" s="286"/>
      <c r="EV624" s="286"/>
      <c r="EW624" s="286"/>
      <c r="EX624" s="286"/>
      <c r="EY624" s="286"/>
      <c r="EZ624" s="286"/>
      <c r="FA624" s="286"/>
      <c r="FB624" s="286"/>
      <c r="FC624" s="286"/>
      <c r="FD624" s="286"/>
      <c r="FE624" s="286"/>
      <c r="FF624" s="286"/>
      <c r="FG624" s="286"/>
      <c r="FH624" s="286"/>
      <c r="FI624" s="286"/>
      <c r="FJ624" s="286"/>
      <c r="FK624" s="286"/>
      <c r="FL624" s="286"/>
      <c r="FM624" s="286"/>
      <c r="FN624" s="286"/>
      <c r="FO624" s="286"/>
      <c r="FP624" s="286"/>
      <c r="FQ624" s="286"/>
      <c r="FR624" s="286"/>
      <c r="FS624" s="286"/>
      <c r="FT624" s="286"/>
      <c r="FU624" s="286"/>
      <c r="FV624" s="286"/>
      <c r="FW624" s="286"/>
      <c r="FX624" s="286"/>
      <c r="FY624" s="286"/>
      <c r="FZ624" s="286"/>
      <c r="GA624" s="286"/>
      <c r="GB624" s="286"/>
      <c r="GC624" s="286"/>
      <c r="GD624" s="286"/>
      <c r="GE624" s="286"/>
      <c r="GF624" s="286"/>
      <c r="GG624" s="286"/>
      <c r="GH624" s="286"/>
      <c r="GI624" s="286"/>
      <c r="GJ624" s="286"/>
      <c r="GK624" s="286"/>
      <c r="GL624" s="286"/>
      <c r="GM624" s="286"/>
      <c r="GN624" s="286"/>
      <c r="GO624" s="286"/>
      <c r="GP624" s="286"/>
      <c r="GQ624" s="286"/>
      <c r="GR624" s="286"/>
      <c r="GS624" s="286"/>
      <c r="GT624" s="286"/>
      <c r="GU624" s="286"/>
      <c r="GV624" s="286"/>
      <c r="GW624" s="286"/>
      <c r="GX624" s="286"/>
      <c r="GY624" s="286"/>
      <c r="GZ624" s="286"/>
      <c r="HA624" s="286"/>
      <c r="HB624" s="286"/>
      <c r="HC624" s="286"/>
      <c r="HD624" s="286"/>
      <c r="HE624" s="286"/>
      <c r="HF624" s="286"/>
      <c r="HG624" s="286"/>
      <c r="HH624" s="286"/>
      <c r="HI624" s="286"/>
      <c r="HJ624" s="286"/>
      <c r="HK624" s="286"/>
      <c r="HL624" s="286"/>
      <c r="HM624" s="286"/>
      <c r="HN624" s="286"/>
      <c r="HO624" s="286"/>
      <c r="HP624" s="286"/>
      <c r="HQ624" s="286"/>
      <c r="HR624" s="286"/>
      <c r="HS624" s="286"/>
      <c r="HT624" s="286"/>
      <c r="HU624" s="286"/>
      <c r="HV624" s="286"/>
      <c r="HW624" s="286"/>
      <c r="HX624" s="286"/>
      <c r="HY624" s="286"/>
      <c r="HZ624" s="286"/>
      <c r="IA624" s="286"/>
      <c r="IB624" s="286"/>
      <c r="IC624" s="286"/>
      <c r="ID624" s="286"/>
      <c r="IE624" s="286"/>
      <c r="IF624" s="286"/>
      <c r="IG624" s="286"/>
      <c r="IH624" s="286"/>
      <c r="II624" s="286"/>
      <c r="IJ624" s="286"/>
      <c r="IK624" s="286"/>
      <c r="IL624" s="286"/>
      <c r="IM624" s="286"/>
      <c r="IN624" s="286"/>
      <c r="IO624" s="286"/>
      <c r="IP624" s="286"/>
      <c r="IQ624" s="286"/>
      <c r="IR624" s="286"/>
      <c r="IS624" s="286"/>
      <c r="IT624" s="286"/>
      <c r="IU624" s="286"/>
      <c r="IV624" s="286"/>
      <c r="IW624" s="286"/>
      <c r="IX624" s="286"/>
      <c r="IY624" s="286"/>
      <c r="IZ624" s="286"/>
      <c r="JA624" s="286"/>
      <c r="JB624" s="286"/>
      <c r="JC624" s="286"/>
      <c r="JD624" s="286"/>
      <c r="JE624" s="286"/>
      <c r="JF624" s="286"/>
      <c r="JG624" s="286"/>
      <c r="JH624" s="286"/>
      <c r="JI624" s="286"/>
      <c r="JJ624" s="286"/>
      <c r="JK624" s="286"/>
      <c r="JL624" s="286"/>
      <c r="JM624" s="286"/>
      <c r="JN624" s="286"/>
      <c r="JO624" s="286"/>
      <c r="JP624" s="286"/>
      <c r="JQ624" s="286"/>
      <c r="JR624" s="286"/>
      <c r="JS624" s="286"/>
      <c r="JT624" s="286"/>
      <c r="JU624" s="286"/>
      <c r="JV624" s="286"/>
      <c r="JW624" s="286"/>
      <c r="JX624" s="286"/>
      <c r="JY624" s="286"/>
      <c r="JZ624" s="286"/>
      <c r="KA624" s="286"/>
      <c r="KB624" s="286"/>
      <c r="KC624" s="286"/>
      <c r="KD624" s="286"/>
      <c r="KE624" s="286"/>
      <c r="KF624" s="286"/>
      <c r="KG624" s="286"/>
      <c r="KH624" s="286"/>
      <c r="KI624" s="286"/>
      <c r="KJ624" s="286"/>
      <c r="KK624" s="286"/>
      <c r="KL624" s="286"/>
      <c r="KM624" s="286"/>
      <c r="KN624" s="286"/>
      <c r="KO624" s="286"/>
      <c r="KP624" s="286"/>
      <c r="KQ624" s="286"/>
      <c r="KR624" s="286"/>
      <c r="KS624" s="286"/>
      <c r="KT624" s="286"/>
      <c r="KU624" s="286"/>
      <c r="KV624" s="286"/>
      <c r="KW624" s="286"/>
      <c r="KX624" s="286"/>
      <c r="KY624" s="286"/>
      <c r="KZ624" s="286"/>
      <c r="LA624" s="286"/>
      <c r="LB624" s="286"/>
      <c r="LC624" s="286"/>
      <c r="LD624" s="286"/>
      <c r="LE624" s="286"/>
      <c r="LF624" s="286"/>
      <c r="LG624" s="286"/>
      <c r="LH624" s="286"/>
      <c r="LI624" s="286"/>
      <c r="LJ624" s="286"/>
      <c r="LK624" s="286"/>
      <c r="LL624" s="286"/>
      <c r="LM624" s="286"/>
      <c r="LN624" s="286"/>
      <c r="LO624" s="286"/>
      <c r="LP624" s="286"/>
      <c r="LQ624" s="286"/>
      <c r="LR624" s="286"/>
      <c r="LS624" s="286"/>
      <c r="LT624" s="286"/>
      <c r="LU624" s="286"/>
      <c r="LV624" s="286"/>
      <c r="LW624" s="286"/>
      <c r="LX624" s="286"/>
      <c r="LY624" s="286"/>
      <c r="LZ624" s="286"/>
      <c r="MA624" s="286"/>
      <c r="MB624" s="286"/>
      <c r="MC624" s="286"/>
      <c r="MD624" s="286"/>
      <c r="ME624" s="286"/>
      <c r="MF624" s="286"/>
      <c r="MG624" s="286"/>
      <c r="MH624" s="286"/>
      <c r="MI624" s="286"/>
      <c r="MJ624" s="286"/>
      <c r="MK624" s="286"/>
      <c r="ML624" s="286"/>
      <c r="MM624" s="286"/>
      <c r="MN624" s="286"/>
      <c r="MO624" s="286"/>
      <c r="MP624" s="286"/>
      <c r="MQ624" s="286"/>
      <c r="MR624" s="286"/>
      <c r="MS624" s="286"/>
      <c r="MT624" s="286"/>
      <c r="MU624" s="286"/>
      <c r="MV624" s="286"/>
      <c r="MW624" s="286"/>
      <c r="MX624" s="286"/>
      <c r="MY624" s="286"/>
      <c r="MZ624" s="286"/>
      <c r="NA624" s="286"/>
      <c r="NB624" s="286"/>
      <c r="NC624" s="286"/>
      <c r="ND624" s="286"/>
      <c r="NE624" s="286"/>
      <c r="NF624" s="286"/>
      <c r="NG624" s="286"/>
      <c r="NH624" s="286"/>
      <c r="NI624" s="286"/>
      <c r="NJ624" s="286"/>
      <c r="NK624" s="286"/>
      <c r="NL624" s="286"/>
      <c r="NM624" s="286"/>
      <c r="NN624" s="286"/>
      <c r="NO624" s="286"/>
      <c r="NP624" s="286"/>
      <c r="NQ624" s="286"/>
      <c r="NR624" s="286"/>
      <c r="NS624" s="286"/>
      <c r="NT624" s="286"/>
      <c r="NU624" s="286"/>
      <c r="NV624" s="286"/>
      <c r="NW624" s="286"/>
      <c r="NX624" s="286"/>
      <c r="NY624" s="286"/>
      <c r="NZ624" s="286"/>
      <c r="OA624" s="286"/>
      <c r="OB624" s="286"/>
      <c r="OC624" s="286"/>
      <c r="OD624" s="286"/>
      <c r="OE624" s="286"/>
      <c r="OF624" s="286"/>
      <c r="OG624" s="286"/>
      <c r="OH624" s="286"/>
      <c r="OI624" s="286"/>
      <c r="OJ624" s="286"/>
      <c r="OK624" s="286"/>
      <c r="OL624" s="286"/>
      <c r="OM624" s="286"/>
      <c r="ON624" s="286"/>
      <c r="OO624" s="286"/>
      <c r="OP624" s="286"/>
      <c r="OQ624" s="286"/>
      <c r="OR624" s="286"/>
      <c r="OS624" s="286"/>
      <c r="OT624" s="286"/>
      <c r="OU624" s="286"/>
      <c r="OV624" s="286"/>
      <c r="OW624" s="286"/>
      <c r="OX624" s="286"/>
      <c r="OY624" s="286"/>
      <c r="OZ624" s="286"/>
      <c r="PA624" s="286"/>
      <c r="PB624" s="286"/>
      <c r="PC624" s="286"/>
      <c r="PD624" s="286"/>
      <c r="PE624" s="286"/>
      <c r="PF624" s="286"/>
      <c r="PG624" s="286"/>
      <c r="PH624" s="286"/>
      <c r="PI624" s="286"/>
      <c r="PJ624" s="286"/>
      <c r="PK624" s="286"/>
      <c r="PL624" s="286"/>
      <c r="PM624" s="286"/>
      <c r="PN624" s="286"/>
      <c r="PO624" s="286"/>
      <c r="PP624" s="286"/>
      <c r="PQ624" s="286"/>
      <c r="PR624" s="286"/>
      <c r="PS624" s="286"/>
      <c r="PT624" s="286"/>
      <c r="PU624" s="286"/>
      <c r="PV624" s="286"/>
      <c r="PW624" s="286"/>
      <c r="PX624" s="286"/>
      <c r="PY624" s="286"/>
      <c r="PZ624" s="286"/>
      <c r="QA624" s="286"/>
      <c r="QB624" s="286"/>
      <c r="QC624" s="286"/>
      <c r="QD624" s="286"/>
      <c r="QE624" s="286"/>
      <c r="QF624" s="286"/>
      <c r="QG624" s="286"/>
      <c r="QH624" s="286"/>
      <c r="QI624" s="286"/>
      <c r="QJ624" s="286"/>
      <c r="QK624" s="286"/>
      <c r="QL624" s="286"/>
      <c r="QM624" s="286"/>
      <c r="QN624" s="286"/>
      <c r="QO624" s="286"/>
      <c r="QP624" s="286"/>
      <c r="QQ624" s="286"/>
      <c r="QR624" s="286"/>
      <c r="QS624" s="286"/>
      <c r="QT624" s="286"/>
      <c r="QU624" s="286"/>
      <c r="QV624" s="286"/>
      <c r="QW624" s="286"/>
      <c r="QX624" s="286"/>
      <c r="QY624" s="286"/>
      <c r="QZ624" s="286"/>
      <c r="RA624" s="286"/>
      <c r="RB624" s="286"/>
      <c r="RC624" s="286"/>
      <c r="RD624" s="286"/>
      <c r="RE624" s="286"/>
      <c r="RF624" s="286"/>
      <c r="RG624" s="286"/>
      <c r="RH624" s="286"/>
      <c r="RI624" s="286"/>
      <c r="RJ624" s="286"/>
      <c r="RK624" s="286"/>
      <c r="RL624" s="286"/>
      <c r="RM624" s="286"/>
      <c r="RN624" s="286"/>
      <c r="RO624" s="286"/>
      <c r="RP624" s="286"/>
      <c r="RQ624" s="286"/>
      <c r="RR624" s="286"/>
      <c r="RS624" s="286"/>
      <c r="RT624" s="286"/>
      <c r="RU624" s="286"/>
      <c r="RV624" s="286"/>
      <c r="RW624" s="286"/>
      <c r="RX624" s="286"/>
      <c r="RY624" s="286"/>
      <c r="RZ624" s="286"/>
      <c r="SA624" s="286"/>
      <c r="SB624" s="286"/>
      <c r="SC624" s="286"/>
      <c r="SD624" s="286"/>
      <c r="SE624" s="286"/>
      <c r="SF624" s="286"/>
      <c r="SG624" s="286"/>
      <c r="SH624" s="286"/>
      <c r="SI624" s="286"/>
      <c r="SJ624" s="286"/>
      <c r="SK624" s="286"/>
      <c r="SL624" s="286"/>
      <c r="SM624" s="286"/>
      <c r="SN624" s="286"/>
      <c r="SO624" s="286"/>
      <c r="SP624" s="286"/>
      <c r="SQ624" s="286"/>
      <c r="SR624" s="286"/>
      <c r="SS624" s="286"/>
      <c r="ST624" s="286"/>
      <c r="SU624" s="286"/>
      <c r="SV624" s="286"/>
      <c r="SW624" s="286"/>
      <c r="SX624" s="286"/>
      <c r="SY624" s="286"/>
      <c r="SZ624" s="286"/>
      <c r="TA624" s="286"/>
      <c r="TB624" s="286"/>
      <c r="TC624" s="286"/>
      <c r="TD624" s="286"/>
      <c r="TE624" s="286"/>
      <c r="TF624" s="286"/>
      <c r="TG624" s="286"/>
      <c r="TH624" s="286"/>
      <c r="TI624" s="286"/>
      <c r="TJ624" s="286"/>
      <c r="TK624" s="286"/>
      <c r="TL624" s="286"/>
      <c r="TM624" s="286"/>
      <c r="TN624" s="286"/>
      <c r="TO624" s="286"/>
      <c r="TP624" s="286"/>
      <c r="TQ624" s="286"/>
      <c r="TR624" s="286"/>
      <c r="TS624" s="286"/>
      <c r="TT624" s="286"/>
      <c r="TU624" s="286"/>
      <c r="TV624" s="286"/>
      <c r="TW624" s="286"/>
      <c r="TX624" s="286"/>
      <c r="TY624" s="286"/>
      <c r="TZ624" s="286"/>
      <c r="UA624" s="286"/>
      <c r="UB624" s="286"/>
      <c r="UC624" s="286"/>
      <c r="UD624" s="286"/>
      <c r="UE624" s="286"/>
      <c r="UF624" s="286"/>
      <c r="UG624" s="286"/>
      <c r="UH624" s="286"/>
      <c r="UI624" s="286"/>
      <c r="UJ624" s="286"/>
      <c r="UK624" s="286"/>
      <c r="UL624" s="286"/>
      <c r="UM624" s="286"/>
      <c r="UN624" s="286"/>
      <c r="UO624" s="286"/>
      <c r="UP624" s="286"/>
      <c r="UQ624" s="286"/>
      <c r="UR624" s="286"/>
      <c r="US624" s="286"/>
      <c r="UT624" s="286"/>
      <c r="UU624" s="286"/>
      <c r="UV624" s="286"/>
      <c r="UW624" s="286"/>
      <c r="UX624" s="286"/>
      <c r="UY624" s="286"/>
      <c r="UZ624" s="286"/>
      <c r="VA624" s="286"/>
      <c r="VB624" s="286"/>
      <c r="VC624" s="286"/>
      <c r="VD624" s="286"/>
      <c r="VE624" s="286"/>
      <c r="VF624" s="286"/>
      <c r="VG624" s="286"/>
      <c r="VH624" s="286"/>
      <c r="VI624" s="286"/>
      <c r="VJ624" s="286"/>
      <c r="VK624" s="286"/>
      <c r="VL624" s="286"/>
      <c r="VM624" s="286"/>
      <c r="VN624" s="286"/>
      <c r="VO624" s="286"/>
      <c r="VP624" s="286"/>
      <c r="VQ624" s="286"/>
      <c r="VR624" s="286"/>
      <c r="VS624" s="286"/>
      <c r="VT624" s="286"/>
      <c r="VU624" s="286"/>
      <c r="VV624" s="286"/>
      <c r="VW624" s="286"/>
      <c r="VX624" s="286"/>
      <c r="VY624" s="286"/>
      <c r="VZ624" s="286"/>
      <c r="WA624" s="286"/>
      <c r="WB624" s="286"/>
      <c r="WC624" s="286"/>
    </row>
    <row r="625" spans="1:601" s="285" customFormat="1" ht="61.5" customHeight="1">
      <c r="A625" s="1073"/>
      <c r="B625" s="670" t="s">
        <v>1327</v>
      </c>
      <c r="C625" s="667" t="s">
        <v>1328</v>
      </c>
      <c r="D625" s="671"/>
      <c r="E625" s="721"/>
      <c r="F625" s="673"/>
      <c r="G625" s="673"/>
      <c r="H625" s="673"/>
      <c r="I625" s="309" t="s">
        <v>501</v>
      </c>
      <c r="J625" s="309" t="s">
        <v>33</v>
      </c>
      <c r="K625" s="315" t="s">
        <v>1329</v>
      </c>
      <c r="L625" s="309" t="s">
        <v>642</v>
      </c>
      <c r="M625" s="288"/>
      <c r="N625" s="288"/>
      <c r="O625" s="288">
        <v>35000</v>
      </c>
      <c r="P625" s="289">
        <v>35000</v>
      </c>
      <c r="Q625" s="290">
        <v>35000</v>
      </c>
      <c r="R625" s="290">
        <v>35000</v>
      </c>
      <c r="S625" s="528">
        <v>3</v>
      </c>
      <c r="BA625" s="286"/>
      <c r="BB625" s="286"/>
      <c r="BC625" s="286"/>
      <c r="BD625" s="286"/>
      <c r="BE625" s="286"/>
      <c r="BF625" s="286"/>
      <c r="BG625" s="286"/>
      <c r="BH625" s="286"/>
      <c r="BI625" s="286"/>
      <c r="BJ625" s="286"/>
      <c r="BK625" s="286"/>
      <c r="BL625" s="286"/>
      <c r="BM625" s="286"/>
      <c r="BN625" s="286"/>
      <c r="BO625" s="286"/>
      <c r="BP625" s="286"/>
      <c r="BQ625" s="286"/>
      <c r="BR625" s="286"/>
      <c r="BS625" s="286"/>
      <c r="BT625" s="286"/>
      <c r="BU625" s="286"/>
      <c r="BV625" s="286"/>
      <c r="BW625" s="286"/>
      <c r="BX625" s="286"/>
      <c r="BY625" s="286"/>
      <c r="BZ625" s="286"/>
      <c r="CA625" s="286"/>
      <c r="CB625" s="286"/>
      <c r="CC625" s="286"/>
      <c r="CD625" s="286"/>
      <c r="CE625" s="286"/>
      <c r="CF625" s="286"/>
      <c r="CG625" s="286"/>
      <c r="CH625" s="286"/>
      <c r="CI625" s="286"/>
      <c r="CJ625" s="286"/>
      <c r="CK625" s="286"/>
      <c r="CL625" s="286"/>
      <c r="CM625" s="286"/>
      <c r="CN625" s="286"/>
      <c r="CO625" s="286"/>
      <c r="CP625" s="286"/>
      <c r="CQ625" s="286"/>
      <c r="CR625" s="286"/>
      <c r="CS625" s="286"/>
      <c r="CT625" s="286"/>
      <c r="CU625" s="286"/>
      <c r="CV625" s="286"/>
      <c r="CW625" s="286"/>
      <c r="CX625" s="286"/>
      <c r="CY625" s="286"/>
      <c r="CZ625" s="286"/>
      <c r="DA625" s="286"/>
      <c r="DB625" s="286"/>
      <c r="DC625" s="286"/>
      <c r="DD625" s="286"/>
      <c r="DE625" s="286"/>
      <c r="DF625" s="286"/>
      <c r="DG625" s="286"/>
      <c r="DH625" s="286"/>
      <c r="DI625" s="286"/>
      <c r="DJ625" s="286"/>
      <c r="DK625" s="286"/>
      <c r="DL625" s="286"/>
      <c r="DM625" s="286"/>
      <c r="DN625" s="286"/>
      <c r="DO625" s="286"/>
      <c r="DP625" s="286"/>
      <c r="DQ625" s="286"/>
      <c r="DR625" s="286"/>
      <c r="DS625" s="286"/>
      <c r="DT625" s="286"/>
      <c r="DU625" s="286"/>
      <c r="DV625" s="286"/>
      <c r="DW625" s="286"/>
      <c r="DX625" s="286"/>
      <c r="DY625" s="286"/>
      <c r="DZ625" s="286"/>
      <c r="EA625" s="286"/>
      <c r="EB625" s="286"/>
      <c r="EC625" s="286"/>
      <c r="ED625" s="286"/>
      <c r="EE625" s="286"/>
      <c r="EF625" s="286"/>
      <c r="EG625" s="286"/>
      <c r="EH625" s="286"/>
      <c r="EI625" s="286"/>
      <c r="EJ625" s="286"/>
      <c r="EK625" s="286"/>
      <c r="EL625" s="286"/>
      <c r="EM625" s="286"/>
      <c r="EN625" s="286"/>
      <c r="EO625" s="286"/>
      <c r="EP625" s="286"/>
      <c r="EQ625" s="286"/>
      <c r="ER625" s="286"/>
      <c r="ES625" s="286"/>
      <c r="ET625" s="286"/>
      <c r="EU625" s="286"/>
      <c r="EV625" s="286"/>
      <c r="EW625" s="286"/>
      <c r="EX625" s="286"/>
      <c r="EY625" s="286"/>
      <c r="EZ625" s="286"/>
      <c r="FA625" s="286"/>
      <c r="FB625" s="286"/>
      <c r="FC625" s="286"/>
      <c r="FD625" s="286"/>
      <c r="FE625" s="286"/>
      <c r="FF625" s="286"/>
      <c r="FG625" s="286"/>
      <c r="FH625" s="286"/>
      <c r="FI625" s="286"/>
      <c r="FJ625" s="286"/>
      <c r="FK625" s="286"/>
      <c r="FL625" s="286"/>
      <c r="FM625" s="286"/>
      <c r="FN625" s="286"/>
      <c r="FO625" s="286"/>
      <c r="FP625" s="286"/>
      <c r="FQ625" s="286"/>
      <c r="FR625" s="286"/>
      <c r="FS625" s="286"/>
      <c r="FT625" s="286"/>
      <c r="FU625" s="286"/>
      <c r="FV625" s="286"/>
      <c r="FW625" s="286"/>
      <c r="FX625" s="286"/>
      <c r="FY625" s="286"/>
      <c r="FZ625" s="286"/>
      <c r="GA625" s="286"/>
      <c r="GB625" s="286"/>
      <c r="GC625" s="286"/>
      <c r="GD625" s="286"/>
      <c r="GE625" s="286"/>
      <c r="GF625" s="286"/>
      <c r="GG625" s="286"/>
      <c r="GH625" s="286"/>
      <c r="GI625" s="286"/>
      <c r="GJ625" s="286"/>
      <c r="GK625" s="286"/>
      <c r="GL625" s="286"/>
      <c r="GM625" s="286"/>
      <c r="GN625" s="286"/>
      <c r="GO625" s="286"/>
      <c r="GP625" s="286"/>
      <c r="GQ625" s="286"/>
      <c r="GR625" s="286"/>
      <c r="GS625" s="286"/>
      <c r="GT625" s="286"/>
      <c r="GU625" s="286"/>
      <c r="GV625" s="286"/>
      <c r="GW625" s="286"/>
      <c r="GX625" s="286"/>
      <c r="GY625" s="286"/>
      <c r="GZ625" s="286"/>
      <c r="HA625" s="286"/>
      <c r="HB625" s="286"/>
      <c r="HC625" s="286"/>
      <c r="HD625" s="286"/>
      <c r="HE625" s="286"/>
      <c r="HF625" s="286"/>
      <c r="HG625" s="286"/>
      <c r="HH625" s="286"/>
      <c r="HI625" s="286"/>
      <c r="HJ625" s="286"/>
      <c r="HK625" s="286"/>
      <c r="HL625" s="286"/>
      <c r="HM625" s="286"/>
      <c r="HN625" s="286"/>
      <c r="HO625" s="286"/>
      <c r="HP625" s="286"/>
      <c r="HQ625" s="286"/>
      <c r="HR625" s="286"/>
      <c r="HS625" s="286"/>
      <c r="HT625" s="286"/>
      <c r="HU625" s="286"/>
      <c r="HV625" s="286"/>
      <c r="HW625" s="286"/>
      <c r="HX625" s="286"/>
      <c r="HY625" s="286"/>
      <c r="HZ625" s="286"/>
      <c r="IA625" s="286"/>
      <c r="IB625" s="286"/>
      <c r="IC625" s="286"/>
      <c r="ID625" s="286"/>
      <c r="IE625" s="286"/>
      <c r="IF625" s="286"/>
      <c r="IG625" s="286"/>
      <c r="IH625" s="286"/>
      <c r="II625" s="286"/>
      <c r="IJ625" s="286"/>
      <c r="IK625" s="286"/>
      <c r="IL625" s="286"/>
      <c r="IM625" s="286"/>
      <c r="IN625" s="286"/>
      <c r="IO625" s="286"/>
      <c r="IP625" s="286"/>
      <c r="IQ625" s="286"/>
      <c r="IR625" s="286"/>
      <c r="IS625" s="286"/>
      <c r="IT625" s="286"/>
      <c r="IU625" s="286"/>
      <c r="IV625" s="286"/>
      <c r="IW625" s="286"/>
      <c r="IX625" s="286"/>
      <c r="IY625" s="286"/>
      <c r="IZ625" s="286"/>
      <c r="JA625" s="286"/>
      <c r="JB625" s="286"/>
      <c r="JC625" s="286"/>
      <c r="JD625" s="286"/>
      <c r="JE625" s="286"/>
      <c r="JF625" s="286"/>
      <c r="JG625" s="286"/>
      <c r="JH625" s="286"/>
      <c r="JI625" s="286"/>
      <c r="JJ625" s="286"/>
      <c r="JK625" s="286"/>
      <c r="JL625" s="286"/>
      <c r="JM625" s="286"/>
      <c r="JN625" s="286"/>
      <c r="JO625" s="286"/>
      <c r="JP625" s="286"/>
      <c r="JQ625" s="286"/>
      <c r="JR625" s="286"/>
      <c r="JS625" s="286"/>
      <c r="JT625" s="286"/>
      <c r="JU625" s="286"/>
      <c r="JV625" s="286"/>
      <c r="JW625" s="286"/>
      <c r="JX625" s="286"/>
      <c r="JY625" s="286"/>
      <c r="JZ625" s="286"/>
      <c r="KA625" s="286"/>
      <c r="KB625" s="286"/>
      <c r="KC625" s="286"/>
      <c r="KD625" s="286"/>
      <c r="KE625" s="286"/>
      <c r="KF625" s="286"/>
      <c r="KG625" s="286"/>
      <c r="KH625" s="286"/>
      <c r="KI625" s="286"/>
      <c r="KJ625" s="286"/>
      <c r="KK625" s="286"/>
      <c r="KL625" s="286"/>
      <c r="KM625" s="286"/>
      <c r="KN625" s="286"/>
      <c r="KO625" s="286"/>
      <c r="KP625" s="286"/>
      <c r="KQ625" s="286"/>
      <c r="KR625" s="286"/>
      <c r="KS625" s="286"/>
      <c r="KT625" s="286"/>
      <c r="KU625" s="286"/>
      <c r="KV625" s="286"/>
      <c r="KW625" s="286"/>
      <c r="KX625" s="286"/>
      <c r="KY625" s="286"/>
      <c r="KZ625" s="286"/>
      <c r="LA625" s="286"/>
      <c r="LB625" s="286"/>
      <c r="LC625" s="286"/>
      <c r="LD625" s="286"/>
      <c r="LE625" s="286"/>
      <c r="LF625" s="286"/>
      <c r="LG625" s="286"/>
      <c r="LH625" s="286"/>
      <c r="LI625" s="286"/>
      <c r="LJ625" s="286"/>
      <c r="LK625" s="286"/>
      <c r="LL625" s="286"/>
      <c r="LM625" s="286"/>
      <c r="LN625" s="286"/>
      <c r="LO625" s="286"/>
      <c r="LP625" s="286"/>
      <c r="LQ625" s="286"/>
      <c r="LR625" s="286"/>
      <c r="LS625" s="286"/>
      <c r="LT625" s="286"/>
      <c r="LU625" s="286"/>
      <c r="LV625" s="286"/>
      <c r="LW625" s="286"/>
      <c r="LX625" s="286"/>
      <c r="LY625" s="286"/>
      <c r="LZ625" s="286"/>
      <c r="MA625" s="286"/>
      <c r="MB625" s="286"/>
      <c r="MC625" s="286"/>
      <c r="MD625" s="286"/>
      <c r="ME625" s="286"/>
      <c r="MF625" s="286"/>
      <c r="MG625" s="286"/>
      <c r="MH625" s="286"/>
      <c r="MI625" s="286"/>
      <c r="MJ625" s="286"/>
      <c r="MK625" s="286"/>
      <c r="ML625" s="286"/>
      <c r="MM625" s="286"/>
      <c r="MN625" s="286"/>
      <c r="MO625" s="286"/>
      <c r="MP625" s="286"/>
      <c r="MQ625" s="286"/>
      <c r="MR625" s="286"/>
      <c r="MS625" s="286"/>
      <c r="MT625" s="286"/>
      <c r="MU625" s="286"/>
      <c r="MV625" s="286"/>
      <c r="MW625" s="286"/>
      <c r="MX625" s="286"/>
      <c r="MY625" s="286"/>
      <c r="MZ625" s="286"/>
      <c r="NA625" s="286"/>
      <c r="NB625" s="286"/>
      <c r="NC625" s="286"/>
      <c r="ND625" s="286"/>
      <c r="NE625" s="286"/>
      <c r="NF625" s="286"/>
      <c r="NG625" s="286"/>
      <c r="NH625" s="286"/>
      <c r="NI625" s="286"/>
      <c r="NJ625" s="286"/>
      <c r="NK625" s="286"/>
      <c r="NL625" s="286"/>
      <c r="NM625" s="286"/>
      <c r="NN625" s="286"/>
      <c r="NO625" s="286"/>
      <c r="NP625" s="286"/>
      <c r="NQ625" s="286"/>
      <c r="NR625" s="286"/>
      <c r="NS625" s="286"/>
      <c r="NT625" s="286"/>
      <c r="NU625" s="286"/>
      <c r="NV625" s="286"/>
      <c r="NW625" s="286"/>
      <c r="NX625" s="286"/>
      <c r="NY625" s="286"/>
      <c r="NZ625" s="286"/>
      <c r="OA625" s="286"/>
      <c r="OB625" s="286"/>
      <c r="OC625" s="286"/>
      <c r="OD625" s="286"/>
      <c r="OE625" s="286"/>
      <c r="OF625" s="286"/>
      <c r="OG625" s="286"/>
      <c r="OH625" s="286"/>
      <c r="OI625" s="286"/>
      <c r="OJ625" s="286"/>
      <c r="OK625" s="286"/>
      <c r="OL625" s="286"/>
      <c r="OM625" s="286"/>
      <c r="ON625" s="286"/>
      <c r="OO625" s="286"/>
      <c r="OP625" s="286"/>
      <c r="OQ625" s="286"/>
      <c r="OR625" s="286"/>
      <c r="OS625" s="286"/>
      <c r="OT625" s="286"/>
      <c r="OU625" s="286"/>
      <c r="OV625" s="286"/>
      <c r="OW625" s="286"/>
      <c r="OX625" s="286"/>
      <c r="OY625" s="286"/>
      <c r="OZ625" s="286"/>
      <c r="PA625" s="286"/>
      <c r="PB625" s="286"/>
      <c r="PC625" s="286"/>
      <c r="PD625" s="286"/>
      <c r="PE625" s="286"/>
      <c r="PF625" s="286"/>
      <c r="PG625" s="286"/>
      <c r="PH625" s="286"/>
      <c r="PI625" s="286"/>
      <c r="PJ625" s="286"/>
      <c r="PK625" s="286"/>
      <c r="PL625" s="286"/>
      <c r="PM625" s="286"/>
      <c r="PN625" s="286"/>
      <c r="PO625" s="286"/>
      <c r="PP625" s="286"/>
      <c r="PQ625" s="286"/>
      <c r="PR625" s="286"/>
      <c r="PS625" s="286"/>
      <c r="PT625" s="286"/>
      <c r="PU625" s="286"/>
      <c r="PV625" s="286"/>
      <c r="PW625" s="286"/>
      <c r="PX625" s="286"/>
      <c r="PY625" s="286"/>
      <c r="PZ625" s="286"/>
      <c r="QA625" s="286"/>
      <c r="QB625" s="286"/>
      <c r="QC625" s="286"/>
      <c r="QD625" s="286"/>
      <c r="QE625" s="286"/>
      <c r="QF625" s="286"/>
      <c r="QG625" s="286"/>
      <c r="QH625" s="286"/>
      <c r="QI625" s="286"/>
      <c r="QJ625" s="286"/>
      <c r="QK625" s="286"/>
      <c r="QL625" s="286"/>
      <c r="QM625" s="286"/>
      <c r="QN625" s="286"/>
      <c r="QO625" s="286"/>
      <c r="QP625" s="286"/>
      <c r="QQ625" s="286"/>
      <c r="QR625" s="286"/>
      <c r="QS625" s="286"/>
      <c r="QT625" s="286"/>
      <c r="QU625" s="286"/>
      <c r="QV625" s="286"/>
      <c r="QW625" s="286"/>
      <c r="QX625" s="286"/>
      <c r="QY625" s="286"/>
      <c r="QZ625" s="286"/>
      <c r="RA625" s="286"/>
      <c r="RB625" s="286"/>
      <c r="RC625" s="286"/>
      <c r="RD625" s="286"/>
      <c r="RE625" s="286"/>
      <c r="RF625" s="286"/>
      <c r="RG625" s="286"/>
      <c r="RH625" s="286"/>
      <c r="RI625" s="286"/>
      <c r="RJ625" s="286"/>
      <c r="RK625" s="286"/>
      <c r="RL625" s="286"/>
      <c r="RM625" s="286"/>
      <c r="RN625" s="286"/>
      <c r="RO625" s="286"/>
      <c r="RP625" s="286"/>
      <c r="RQ625" s="286"/>
      <c r="RR625" s="286"/>
      <c r="RS625" s="286"/>
      <c r="RT625" s="286"/>
      <c r="RU625" s="286"/>
      <c r="RV625" s="286"/>
      <c r="RW625" s="286"/>
      <c r="RX625" s="286"/>
      <c r="RY625" s="286"/>
      <c r="RZ625" s="286"/>
      <c r="SA625" s="286"/>
      <c r="SB625" s="286"/>
      <c r="SC625" s="286"/>
      <c r="SD625" s="286"/>
      <c r="SE625" s="286"/>
      <c r="SF625" s="286"/>
      <c r="SG625" s="286"/>
      <c r="SH625" s="286"/>
      <c r="SI625" s="286"/>
      <c r="SJ625" s="286"/>
      <c r="SK625" s="286"/>
      <c r="SL625" s="286"/>
      <c r="SM625" s="286"/>
      <c r="SN625" s="286"/>
      <c r="SO625" s="286"/>
      <c r="SP625" s="286"/>
      <c r="SQ625" s="286"/>
      <c r="SR625" s="286"/>
      <c r="SS625" s="286"/>
      <c r="ST625" s="286"/>
      <c r="SU625" s="286"/>
      <c r="SV625" s="286"/>
      <c r="SW625" s="286"/>
      <c r="SX625" s="286"/>
      <c r="SY625" s="286"/>
      <c r="SZ625" s="286"/>
      <c r="TA625" s="286"/>
      <c r="TB625" s="286"/>
      <c r="TC625" s="286"/>
      <c r="TD625" s="286"/>
      <c r="TE625" s="286"/>
      <c r="TF625" s="286"/>
      <c r="TG625" s="286"/>
      <c r="TH625" s="286"/>
      <c r="TI625" s="286"/>
      <c r="TJ625" s="286"/>
      <c r="TK625" s="286"/>
      <c r="TL625" s="286"/>
      <c r="TM625" s="286"/>
      <c r="TN625" s="286"/>
      <c r="TO625" s="286"/>
      <c r="TP625" s="286"/>
      <c r="TQ625" s="286"/>
      <c r="TR625" s="286"/>
      <c r="TS625" s="286"/>
      <c r="TT625" s="286"/>
      <c r="TU625" s="286"/>
      <c r="TV625" s="286"/>
      <c r="TW625" s="286"/>
      <c r="TX625" s="286"/>
      <c r="TY625" s="286"/>
      <c r="TZ625" s="286"/>
      <c r="UA625" s="286"/>
      <c r="UB625" s="286"/>
      <c r="UC625" s="286"/>
      <c r="UD625" s="286"/>
      <c r="UE625" s="286"/>
      <c r="UF625" s="286"/>
      <c r="UG625" s="286"/>
      <c r="UH625" s="286"/>
      <c r="UI625" s="286"/>
      <c r="UJ625" s="286"/>
      <c r="UK625" s="286"/>
      <c r="UL625" s="286"/>
      <c r="UM625" s="286"/>
      <c r="UN625" s="286"/>
      <c r="UO625" s="286"/>
      <c r="UP625" s="286"/>
      <c r="UQ625" s="286"/>
      <c r="UR625" s="286"/>
      <c r="US625" s="286"/>
      <c r="UT625" s="286"/>
      <c r="UU625" s="286"/>
      <c r="UV625" s="286"/>
      <c r="UW625" s="286"/>
      <c r="UX625" s="286"/>
      <c r="UY625" s="286"/>
      <c r="UZ625" s="286"/>
      <c r="VA625" s="286"/>
      <c r="VB625" s="286"/>
      <c r="VC625" s="286"/>
      <c r="VD625" s="286"/>
      <c r="VE625" s="286"/>
      <c r="VF625" s="286"/>
      <c r="VG625" s="286"/>
      <c r="VH625" s="286"/>
      <c r="VI625" s="286"/>
      <c r="VJ625" s="286"/>
      <c r="VK625" s="286"/>
      <c r="VL625" s="286"/>
      <c r="VM625" s="286"/>
      <c r="VN625" s="286"/>
      <c r="VO625" s="286"/>
      <c r="VP625" s="286"/>
      <c r="VQ625" s="286"/>
      <c r="VR625" s="286"/>
      <c r="VS625" s="286"/>
      <c r="VT625" s="286"/>
      <c r="VU625" s="286"/>
      <c r="VV625" s="286"/>
      <c r="VW625" s="286"/>
      <c r="VX625" s="286"/>
      <c r="VY625" s="286"/>
      <c r="VZ625" s="286"/>
      <c r="WA625" s="286"/>
      <c r="WB625" s="286"/>
      <c r="WC625" s="286"/>
    </row>
    <row r="626" spans="1:601" s="285" customFormat="1" ht="102" customHeight="1">
      <c r="A626" s="1073"/>
      <c r="B626" s="681"/>
      <c r="C626" s="668"/>
      <c r="D626" s="653"/>
      <c r="E626" s="678"/>
      <c r="F626" s="655"/>
      <c r="G626" s="655"/>
      <c r="H626" s="655"/>
      <c r="I626" s="309" t="s">
        <v>501</v>
      </c>
      <c r="J626" s="309" t="s">
        <v>351</v>
      </c>
      <c r="K626" s="315" t="s">
        <v>1329</v>
      </c>
      <c r="L626" s="309" t="s">
        <v>642</v>
      </c>
      <c r="M626" s="288">
        <v>35000</v>
      </c>
      <c r="N626" s="288">
        <v>35000</v>
      </c>
      <c r="O626" s="288"/>
      <c r="P626" s="289"/>
      <c r="Q626" s="290"/>
      <c r="R626" s="290"/>
      <c r="S626" s="528">
        <v>3</v>
      </c>
      <c r="BA626" s="286"/>
      <c r="BB626" s="286"/>
      <c r="BC626" s="286"/>
      <c r="BD626" s="286"/>
      <c r="BE626" s="286"/>
      <c r="BF626" s="286"/>
      <c r="BG626" s="286"/>
      <c r="BH626" s="286"/>
      <c r="BI626" s="286"/>
      <c r="BJ626" s="286"/>
      <c r="BK626" s="286"/>
      <c r="BL626" s="286"/>
      <c r="BM626" s="286"/>
      <c r="BN626" s="286"/>
      <c r="BO626" s="286"/>
      <c r="BP626" s="286"/>
      <c r="BQ626" s="286"/>
      <c r="BR626" s="286"/>
      <c r="BS626" s="286"/>
      <c r="BT626" s="286"/>
      <c r="BU626" s="286"/>
      <c r="BV626" s="286"/>
      <c r="BW626" s="286"/>
      <c r="BX626" s="286"/>
      <c r="BY626" s="286"/>
      <c r="BZ626" s="286"/>
      <c r="CA626" s="286"/>
      <c r="CB626" s="286"/>
      <c r="CC626" s="286"/>
      <c r="CD626" s="286"/>
      <c r="CE626" s="286"/>
      <c r="CF626" s="286"/>
      <c r="CG626" s="286"/>
      <c r="CH626" s="286"/>
      <c r="CI626" s="286"/>
      <c r="CJ626" s="286"/>
      <c r="CK626" s="286"/>
      <c r="CL626" s="286"/>
      <c r="CM626" s="286"/>
      <c r="CN626" s="286"/>
      <c r="CO626" s="286"/>
      <c r="CP626" s="286"/>
      <c r="CQ626" s="286"/>
      <c r="CR626" s="286"/>
      <c r="CS626" s="286"/>
      <c r="CT626" s="286"/>
      <c r="CU626" s="286"/>
      <c r="CV626" s="286"/>
      <c r="CW626" s="286"/>
      <c r="CX626" s="286"/>
      <c r="CY626" s="286"/>
      <c r="CZ626" s="286"/>
      <c r="DA626" s="286"/>
      <c r="DB626" s="286"/>
      <c r="DC626" s="286"/>
      <c r="DD626" s="286"/>
      <c r="DE626" s="286"/>
      <c r="DF626" s="286"/>
      <c r="DG626" s="286"/>
      <c r="DH626" s="286"/>
      <c r="DI626" s="286"/>
      <c r="DJ626" s="286"/>
      <c r="DK626" s="286"/>
      <c r="DL626" s="286"/>
      <c r="DM626" s="286"/>
      <c r="DN626" s="286"/>
      <c r="DO626" s="286"/>
      <c r="DP626" s="286"/>
      <c r="DQ626" s="286"/>
      <c r="DR626" s="286"/>
      <c r="DS626" s="286"/>
      <c r="DT626" s="286"/>
      <c r="DU626" s="286"/>
      <c r="DV626" s="286"/>
      <c r="DW626" s="286"/>
      <c r="DX626" s="286"/>
      <c r="DY626" s="286"/>
      <c r="DZ626" s="286"/>
      <c r="EA626" s="286"/>
      <c r="EB626" s="286"/>
      <c r="EC626" s="286"/>
      <c r="ED626" s="286"/>
      <c r="EE626" s="286"/>
      <c r="EF626" s="286"/>
      <c r="EG626" s="286"/>
      <c r="EH626" s="286"/>
      <c r="EI626" s="286"/>
      <c r="EJ626" s="286"/>
      <c r="EK626" s="286"/>
      <c r="EL626" s="286"/>
      <c r="EM626" s="286"/>
      <c r="EN626" s="286"/>
      <c r="EO626" s="286"/>
      <c r="EP626" s="286"/>
      <c r="EQ626" s="286"/>
      <c r="ER626" s="286"/>
      <c r="ES626" s="286"/>
      <c r="ET626" s="286"/>
      <c r="EU626" s="286"/>
      <c r="EV626" s="286"/>
      <c r="EW626" s="286"/>
      <c r="EX626" s="286"/>
      <c r="EY626" s="286"/>
      <c r="EZ626" s="286"/>
      <c r="FA626" s="286"/>
      <c r="FB626" s="286"/>
      <c r="FC626" s="286"/>
      <c r="FD626" s="286"/>
      <c r="FE626" s="286"/>
      <c r="FF626" s="286"/>
      <c r="FG626" s="286"/>
      <c r="FH626" s="286"/>
      <c r="FI626" s="286"/>
      <c r="FJ626" s="286"/>
      <c r="FK626" s="286"/>
      <c r="FL626" s="286"/>
      <c r="FM626" s="286"/>
      <c r="FN626" s="286"/>
      <c r="FO626" s="286"/>
      <c r="FP626" s="286"/>
      <c r="FQ626" s="286"/>
      <c r="FR626" s="286"/>
      <c r="FS626" s="286"/>
      <c r="FT626" s="286"/>
      <c r="FU626" s="286"/>
      <c r="FV626" s="286"/>
      <c r="FW626" s="286"/>
      <c r="FX626" s="286"/>
      <c r="FY626" s="286"/>
      <c r="FZ626" s="286"/>
      <c r="GA626" s="286"/>
      <c r="GB626" s="286"/>
      <c r="GC626" s="286"/>
      <c r="GD626" s="286"/>
      <c r="GE626" s="286"/>
      <c r="GF626" s="286"/>
      <c r="GG626" s="286"/>
      <c r="GH626" s="286"/>
      <c r="GI626" s="286"/>
      <c r="GJ626" s="286"/>
      <c r="GK626" s="286"/>
      <c r="GL626" s="286"/>
      <c r="GM626" s="286"/>
      <c r="GN626" s="286"/>
      <c r="GO626" s="286"/>
      <c r="GP626" s="286"/>
      <c r="GQ626" s="286"/>
      <c r="GR626" s="286"/>
      <c r="GS626" s="286"/>
      <c r="GT626" s="286"/>
      <c r="GU626" s="286"/>
      <c r="GV626" s="286"/>
      <c r="GW626" s="286"/>
      <c r="GX626" s="286"/>
      <c r="GY626" s="286"/>
      <c r="GZ626" s="286"/>
      <c r="HA626" s="286"/>
      <c r="HB626" s="286"/>
      <c r="HC626" s="286"/>
      <c r="HD626" s="286"/>
      <c r="HE626" s="286"/>
      <c r="HF626" s="286"/>
      <c r="HG626" s="286"/>
      <c r="HH626" s="286"/>
      <c r="HI626" s="286"/>
      <c r="HJ626" s="286"/>
      <c r="HK626" s="286"/>
      <c r="HL626" s="286"/>
      <c r="HM626" s="286"/>
      <c r="HN626" s="286"/>
      <c r="HO626" s="286"/>
      <c r="HP626" s="286"/>
      <c r="HQ626" s="286"/>
      <c r="HR626" s="286"/>
      <c r="HS626" s="286"/>
      <c r="HT626" s="286"/>
      <c r="HU626" s="286"/>
      <c r="HV626" s="286"/>
      <c r="HW626" s="286"/>
      <c r="HX626" s="286"/>
      <c r="HY626" s="286"/>
      <c r="HZ626" s="286"/>
      <c r="IA626" s="286"/>
      <c r="IB626" s="286"/>
      <c r="IC626" s="286"/>
      <c r="ID626" s="286"/>
      <c r="IE626" s="286"/>
      <c r="IF626" s="286"/>
      <c r="IG626" s="286"/>
      <c r="IH626" s="286"/>
      <c r="II626" s="286"/>
      <c r="IJ626" s="286"/>
      <c r="IK626" s="286"/>
      <c r="IL626" s="286"/>
      <c r="IM626" s="286"/>
      <c r="IN626" s="286"/>
      <c r="IO626" s="286"/>
      <c r="IP626" s="286"/>
      <c r="IQ626" s="286"/>
      <c r="IR626" s="286"/>
      <c r="IS626" s="286"/>
      <c r="IT626" s="286"/>
      <c r="IU626" s="286"/>
      <c r="IV626" s="286"/>
      <c r="IW626" s="286"/>
      <c r="IX626" s="286"/>
      <c r="IY626" s="286"/>
      <c r="IZ626" s="286"/>
      <c r="JA626" s="286"/>
      <c r="JB626" s="286"/>
      <c r="JC626" s="286"/>
      <c r="JD626" s="286"/>
      <c r="JE626" s="286"/>
      <c r="JF626" s="286"/>
      <c r="JG626" s="286"/>
      <c r="JH626" s="286"/>
      <c r="JI626" s="286"/>
      <c r="JJ626" s="286"/>
      <c r="JK626" s="286"/>
      <c r="JL626" s="286"/>
      <c r="JM626" s="286"/>
      <c r="JN626" s="286"/>
      <c r="JO626" s="286"/>
      <c r="JP626" s="286"/>
      <c r="JQ626" s="286"/>
      <c r="JR626" s="286"/>
      <c r="JS626" s="286"/>
      <c r="JT626" s="286"/>
      <c r="JU626" s="286"/>
      <c r="JV626" s="286"/>
      <c r="JW626" s="286"/>
      <c r="JX626" s="286"/>
      <c r="JY626" s="286"/>
      <c r="JZ626" s="286"/>
      <c r="KA626" s="286"/>
      <c r="KB626" s="286"/>
      <c r="KC626" s="286"/>
      <c r="KD626" s="286"/>
      <c r="KE626" s="286"/>
      <c r="KF626" s="286"/>
      <c r="KG626" s="286"/>
      <c r="KH626" s="286"/>
      <c r="KI626" s="286"/>
      <c r="KJ626" s="286"/>
      <c r="KK626" s="286"/>
      <c r="KL626" s="286"/>
      <c r="KM626" s="286"/>
      <c r="KN626" s="286"/>
      <c r="KO626" s="286"/>
      <c r="KP626" s="286"/>
      <c r="KQ626" s="286"/>
      <c r="KR626" s="286"/>
      <c r="KS626" s="286"/>
      <c r="KT626" s="286"/>
      <c r="KU626" s="286"/>
      <c r="KV626" s="286"/>
      <c r="KW626" s="286"/>
      <c r="KX626" s="286"/>
      <c r="KY626" s="286"/>
      <c r="KZ626" s="286"/>
      <c r="LA626" s="286"/>
      <c r="LB626" s="286"/>
      <c r="LC626" s="286"/>
      <c r="LD626" s="286"/>
      <c r="LE626" s="286"/>
      <c r="LF626" s="286"/>
      <c r="LG626" s="286"/>
      <c r="LH626" s="286"/>
      <c r="LI626" s="286"/>
      <c r="LJ626" s="286"/>
      <c r="LK626" s="286"/>
      <c r="LL626" s="286"/>
      <c r="LM626" s="286"/>
      <c r="LN626" s="286"/>
      <c r="LO626" s="286"/>
      <c r="LP626" s="286"/>
      <c r="LQ626" s="286"/>
      <c r="LR626" s="286"/>
      <c r="LS626" s="286"/>
      <c r="LT626" s="286"/>
      <c r="LU626" s="286"/>
      <c r="LV626" s="286"/>
      <c r="LW626" s="286"/>
      <c r="LX626" s="286"/>
      <c r="LY626" s="286"/>
      <c r="LZ626" s="286"/>
      <c r="MA626" s="286"/>
      <c r="MB626" s="286"/>
      <c r="MC626" s="286"/>
      <c r="MD626" s="286"/>
      <c r="ME626" s="286"/>
      <c r="MF626" s="286"/>
      <c r="MG626" s="286"/>
      <c r="MH626" s="286"/>
      <c r="MI626" s="286"/>
      <c r="MJ626" s="286"/>
      <c r="MK626" s="286"/>
      <c r="ML626" s="286"/>
      <c r="MM626" s="286"/>
      <c r="MN626" s="286"/>
      <c r="MO626" s="286"/>
      <c r="MP626" s="286"/>
      <c r="MQ626" s="286"/>
      <c r="MR626" s="286"/>
      <c r="MS626" s="286"/>
      <c r="MT626" s="286"/>
      <c r="MU626" s="286"/>
      <c r="MV626" s="286"/>
      <c r="MW626" s="286"/>
      <c r="MX626" s="286"/>
      <c r="MY626" s="286"/>
      <c r="MZ626" s="286"/>
      <c r="NA626" s="286"/>
      <c r="NB626" s="286"/>
      <c r="NC626" s="286"/>
      <c r="ND626" s="286"/>
      <c r="NE626" s="286"/>
      <c r="NF626" s="286"/>
      <c r="NG626" s="286"/>
      <c r="NH626" s="286"/>
      <c r="NI626" s="286"/>
      <c r="NJ626" s="286"/>
      <c r="NK626" s="286"/>
      <c r="NL626" s="286"/>
      <c r="NM626" s="286"/>
      <c r="NN626" s="286"/>
      <c r="NO626" s="286"/>
      <c r="NP626" s="286"/>
      <c r="NQ626" s="286"/>
      <c r="NR626" s="286"/>
      <c r="NS626" s="286"/>
      <c r="NT626" s="286"/>
      <c r="NU626" s="286"/>
      <c r="NV626" s="286"/>
      <c r="NW626" s="286"/>
      <c r="NX626" s="286"/>
      <c r="NY626" s="286"/>
      <c r="NZ626" s="286"/>
      <c r="OA626" s="286"/>
      <c r="OB626" s="286"/>
      <c r="OC626" s="286"/>
      <c r="OD626" s="286"/>
      <c r="OE626" s="286"/>
      <c r="OF626" s="286"/>
      <c r="OG626" s="286"/>
      <c r="OH626" s="286"/>
      <c r="OI626" s="286"/>
      <c r="OJ626" s="286"/>
      <c r="OK626" s="286"/>
      <c r="OL626" s="286"/>
      <c r="OM626" s="286"/>
      <c r="ON626" s="286"/>
      <c r="OO626" s="286"/>
      <c r="OP626" s="286"/>
      <c r="OQ626" s="286"/>
      <c r="OR626" s="286"/>
      <c r="OS626" s="286"/>
      <c r="OT626" s="286"/>
      <c r="OU626" s="286"/>
      <c r="OV626" s="286"/>
      <c r="OW626" s="286"/>
      <c r="OX626" s="286"/>
      <c r="OY626" s="286"/>
      <c r="OZ626" s="286"/>
      <c r="PA626" s="286"/>
      <c r="PB626" s="286"/>
      <c r="PC626" s="286"/>
      <c r="PD626" s="286"/>
      <c r="PE626" s="286"/>
      <c r="PF626" s="286"/>
      <c r="PG626" s="286"/>
      <c r="PH626" s="286"/>
      <c r="PI626" s="286"/>
      <c r="PJ626" s="286"/>
      <c r="PK626" s="286"/>
      <c r="PL626" s="286"/>
      <c r="PM626" s="286"/>
      <c r="PN626" s="286"/>
      <c r="PO626" s="286"/>
      <c r="PP626" s="286"/>
      <c r="PQ626" s="286"/>
      <c r="PR626" s="286"/>
      <c r="PS626" s="286"/>
      <c r="PT626" s="286"/>
      <c r="PU626" s="286"/>
      <c r="PV626" s="286"/>
      <c r="PW626" s="286"/>
      <c r="PX626" s="286"/>
      <c r="PY626" s="286"/>
      <c r="PZ626" s="286"/>
      <c r="QA626" s="286"/>
      <c r="QB626" s="286"/>
      <c r="QC626" s="286"/>
      <c r="QD626" s="286"/>
      <c r="QE626" s="286"/>
      <c r="QF626" s="286"/>
      <c r="QG626" s="286"/>
      <c r="QH626" s="286"/>
      <c r="QI626" s="286"/>
      <c r="QJ626" s="286"/>
      <c r="QK626" s="286"/>
      <c r="QL626" s="286"/>
      <c r="QM626" s="286"/>
      <c r="QN626" s="286"/>
      <c r="QO626" s="286"/>
      <c r="QP626" s="286"/>
      <c r="QQ626" s="286"/>
      <c r="QR626" s="286"/>
      <c r="QS626" s="286"/>
      <c r="QT626" s="286"/>
      <c r="QU626" s="286"/>
      <c r="QV626" s="286"/>
      <c r="QW626" s="286"/>
      <c r="QX626" s="286"/>
      <c r="QY626" s="286"/>
      <c r="QZ626" s="286"/>
      <c r="RA626" s="286"/>
      <c r="RB626" s="286"/>
      <c r="RC626" s="286"/>
      <c r="RD626" s="286"/>
      <c r="RE626" s="286"/>
      <c r="RF626" s="286"/>
      <c r="RG626" s="286"/>
      <c r="RH626" s="286"/>
      <c r="RI626" s="286"/>
      <c r="RJ626" s="286"/>
      <c r="RK626" s="286"/>
      <c r="RL626" s="286"/>
      <c r="RM626" s="286"/>
      <c r="RN626" s="286"/>
      <c r="RO626" s="286"/>
      <c r="RP626" s="286"/>
      <c r="RQ626" s="286"/>
      <c r="RR626" s="286"/>
      <c r="RS626" s="286"/>
      <c r="RT626" s="286"/>
      <c r="RU626" s="286"/>
      <c r="RV626" s="286"/>
      <c r="RW626" s="286"/>
      <c r="RX626" s="286"/>
      <c r="RY626" s="286"/>
      <c r="RZ626" s="286"/>
      <c r="SA626" s="286"/>
      <c r="SB626" s="286"/>
      <c r="SC626" s="286"/>
      <c r="SD626" s="286"/>
      <c r="SE626" s="286"/>
      <c r="SF626" s="286"/>
      <c r="SG626" s="286"/>
      <c r="SH626" s="286"/>
      <c r="SI626" s="286"/>
      <c r="SJ626" s="286"/>
      <c r="SK626" s="286"/>
      <c r="SL626" s="286"/>
      <c r="SM626" s="286"/>
      <c r="SN626" s="286"/>
      <c r="SO626" s="286"/>
      <c r="SP626" s="286"/>
      <c r="SQ626" s="286"/>
      <c r="SR626" s="286"/>
      <c r="SS626" s="286"/>
      <c r="ST626" s="286"/>
      <c r="SU626" s="286"/>
      <c r="SV626" s="286"/>
      <c r="SW626" s="286"/>
      <c r="SX626" s="286"/>
      <c r="SY626" s="286"/>
      <c r="SZ626" s="286"/>
      <c r="TA626" s="286"/>
      <c r="TB626" s="286"/>
      <c r="TC626" s="286"/>
      <c r="TD626" s="286"/>
      <c r="TE626" s="286"/>
      <c r="TF626" s="286"/>
      <c r="TG626" s="286"/>
      <c r="TH626" s="286"/>
      <c r="TI626" s="286"/>
      <c r="TJ626" s="286"/>
      <c r="TK626" s="286"/>
      <c r="TL626" s="286"/>
      <c r="TM626" s="286"/>
      <c r="TN626" s="286"/>
      <c r="TO626" s="286"/>
      <c r="TP626" s="286"/>
      <c r="TQ626" s="286"/>
      <c r="TR626" s="286"/>
      <c r="TS626" s="286"/>
      <c r="TT626" s="286"/>
      <c r="TU626" s="286"/>
      <c r="TV626" s="286"/>
      <c r="TW626" s="286"/>
      <c r="TX626" s="286"/>
      <c r="TY626" s="286"/>
      <c r="TZ626" s="286"/>
      <c r="UA626" s="286"/>
      <c r="UB626" s="286"/>
      <c r="UC626" s="286"/>
      <c r="UD626" s="286"/>
      <c r="UE626" s="286"/>
      <c r="UF626" s="286"/>
      <c r="UG626" s="286"/>
      <c r="UH626" s="286"/>
      <c r="UI626" s="286"/>
      <c r="UJ626" s="286"/>
      <c r="UK626" s="286"/>
      <c r="UL626" s="286"/>
      <c r="UM626" s="286"/>
      <c r="UN626" s="286"/>
      <c r="UO626" s="286"/>
      <c r="UP626" s="286"/>
      <c r="UQ626" s="286"/>
      <c r="UR626" s="286"/>
      <c r="US626" s="286"/>
      <c r="UT626" s="286"/>
      <c r="UU626" s="286"/>
      <c r="UV626" s="286"/>
      <c r="UW626" s="286"/>
      <c r="UX626" s="286"/>
      <c r="UY626" s="286"/>
      <c r="UZ626" s="286"/>
      <c r="VA626" s="286"/>
      <c r="VB626" s="286"/>
      <c r="VC626" s="286"/>
      <c r="VD626" s="286"/>
      <c r="VE626" s="286"/>
      <c r="VF626" s="286"/>
      <c r="VG626" s="286"/>
      <c r="VH626" s="286"/>
      <c r="VI626" s="286"/>
      <c r="VJ626" s="286"/>
      <c r="VK626" s="286"/>
      <c r="VL626" s="286"/>
      <c r="VM626" s="286"/>
      <c r="VN626" s="286"/>
      <c r="VO626" s="286"/>
      <c r="VP626" s="286"/>
      <c r="VQ626" s="286"/>
      <c r="VR626" s="286"/>
      <c r="VS626" s="286"/>
      <c r="VT626" s="286"/>
      <c r="VU626" s="286"/>
      <c r="VV626" s="286"/>
      <c r="VW626" s="286"/>
      <c r="VX626" s="286"/>
      <c r="VY626" s="286"/>
      <c r="VZ626" s="286"/>
      <c r="WA626" s="286"/>
      <c r="WB626" s="286"/>
      <c r="WC626" s="286"/>
    </row>
    <row r="627" spans="1:601" s="285" customFormat="1" ht="56.25" customHeight="1">
      <c r="A627" s="1073"/>
      <c r="B627" s="670" t="s">
        <v>1330</v>
      </c>
      <c r="C627" s="702" t="s">
        <v>1331</v>
      </c>
      <c r="D627" s="652" t="s">
        <v>1332</v>
      </c>
      <c r="E627" s="677" t="s">
        <v>1073</v>
      </c>
      <c r="F627" s="654" t="s">
        <v>60</v>
      </c>
      <c r="G627" s="725">
        <v>43831</v>
      </c>
      <c r="H627" s="654" t="s">
        <v>31</v>
      </c>
      <c r="I627" s="390" t="s">
        <v>501</v>
      </c>
      <c r="J627" s="381" t="s">
        <v>1322</v>
      </c>
      <c r="K627" s="386" t="s">
        <v>1333</v>
      </c>
      <c r="L627" s="381" t="s">
        <v>35</v>
      </c>
      <c r="M627" s="284">
        <f>M628+M629</f>
        <v>90000</v>
      </c>
      <c r="N627" s="284">
        <f t="shared" ref="N627:R627" si="86">N628+N629</f>
        <v>90000</v>
      </c>
      <c r="O627" s="284">
        <f t="shared" si="86"/>
        <v>90000</v>
      </c>
      <c r="P627" s="284">
        <f t="shared" si="86"/>
        <v>90000</v>
      </c>
      <c r="Q627" s="284">
        <f t="shared" si="86"/>
        <v>90000</v>
      </c>
      <c r="R627" s="284">
        <f t="shared" si="86"/>
        <v>90000</v>
      </c>
      <c r="S627" s="543"/>
      <c r="BA627" s="286"/>
      <c r="BB627" s="286"/>
      <c r="BC627" s="286"/>
      <c r="BD627" s="286"/>
      <c r="BE627" s="286"/>
      <c r="BF627" s="286"/>
      <c r="BG627" s="286"/>
      <c r="BH627" s="286"/>
      <c r="BI627" s="286"/>
      <c r="BJ627" s="286"/>
      <c r="BK627" s="286"/>
      <c r="BL627" s="286"/>
      <c r="BM627" s="286"/>
      <c r="BN627" s="286"/>
      <c r="BO627" s="286"/>
      <c r="BP627" s="286"/>
      <c r="BQ627" s="286"/>
      <c r="BR627" s="286"/>
      <c r="BS627" s="286"/>
      <c r="BT627" s="286"/>
      <c r="BU627" s="286"/>
      <c r="BV627" s="286"/>
      <c r="BW627" s="286"/>
      <c r="BX627" s="286"/>
      <c r="BY627" s="286"/>
      <c r="BZ627" s="286"/>
      <c r="CA627" s="286"/>
      <c r="CB627" s="286"/>
      <c r="CC627" s="286"/>
      <c r="CD627" s="286"/>
      <c r="CE627" s="286"/>
      <c r="CF627" s="286"/>
      <c r="CG627" s="286"/>
      <c r="CH627" s="286"/>
      <c r="CI627" s="286"/>
      <c r="CJ627" s="286"/>
      <c r="CK627" s="286"/>
      <c r="CL627" s="286"/>
      <c r="CM627" s="286"/>
      <c r="CN627" s="286"/>
      <c r="CO627" s="286"/>
      <c r="CP627" s="286"/>
      <c r="CQ627" s="286"/>
      <c r="CR627" s="286"/>
      <c r="CS627" s="286"/>
      <c r="CT627" s="286"/>
      <c r="CU627" s="286"/>
      <c r="CV627" s="286"/>
      <c r="CW627" s="286"/>
      <c r="CX627" s="286"/>
      <c r="CY627" s="286"/>
      <c r="CZ627" s="286"/>
      <c r="DA627" s="286"/>
      <c r="DB627" s="286"/>
      <c r="DC627" s="286"/>
      <c r="DD627" s="286"/>
      <c r="DE627" s="286"/>
      <c r="DF627" s="286"/>
      <c r="DG627" s="286"/>
      <c r="DH627" s="286"/>
      <c r="DI627" s="286"/>
      <c r="DJ627" s="286"/>
      <c r="DK627" s="286"/>
      <c r="DL627" s="286"/>
      <c r="DM627" s="286"/>
      <c r="DN627" s="286"/>
      <c r="DO627" s="286"/>
      <c r="DP627" s="286"/>
      <c r="DQ627" s="286"/>
      <c r="DR627" s="286"/>
      <c r="DS627" s="286"/>
      <c r="DT627" s="286"/>
      <c r="DU627" s="286"/>
      <c r="DV627" s="286"/>
      <c r="DW627" s="286"/>
      <c r="DX627" s="286"/>
      <c r="DY627" s="286"/>
      <c r="DZ627" s="286"/>
      <c r="EA627" s="286"/>
      <c r="EB627" s="286"/>
      <c r="EC627" s="286"/>
      <c r="ED627" s="286"/>
      <c r="EE627" s="286"/>
      <c r="EF627" s="286"/>
      <c r="EG627" s="286"/>
      <c r="EH627" s="286"/>
      <c r="EI627" s="286"/>
      <c r="EJ627" s="286"/>
      <c r="EK627" s="286"/>
      <c r="EL627" s="286"/>
      <c r="EM627" s="286"/>
      <c r="EN627" s="286"/>
      <c r="EO627" s="286"/>
      <c r="EP627" s="286"/>
      <c r="EQ627" s="286"/>
      <c r="ER627" s="286"/>
      <c r="ES627" s="286"/>
      <c r="ET627" s="286"/>
      <c r="EU627" s="286"/>
      <c r="EV627" s="286"/>
      <c r="EW627" s="286"/>
      <c r="EX627" s="286"/>
      <c r="EY627" s="286"/>
      <c r="EZ627" s="286"/>
      <c r="FA627" s="286"/>
      <c r="FB627" s="286"/>
      <c r="FC627" s="286"/>
      <c r="FD627" s="286"/>
      <c r="FE627" s="286"/>
      <c r="FF627" s="286"/>
      <c r="FG627" s="286"/>
      <c r="FH627" s="286"/>
      <c r="FI627" s="286"/>
      <c r="FJ627" s="286"/>
      <c r="FK627" s="286"/>
      <c r="FL627" s="286"/>
      <c r="FM627" s="286"/>
      <c r="FN627" s="286"/>
      <c r="FO627" s="286"/>
      <c r="FP627" s="286"/>
      <c r="FQ627" s="286"/>
      <c r="FR627" s="286"/>
      <c r="FS627" s="286"/>
      <c r="FT627" s="286"/>
      <c r="FU627" s="286"/>
      <c r="FV627" s="286"/>
      <c r="FW627" s="286"/>
      <c r="FX627" s="286"/>
      <c r="FY627" s="286"/>
      <c r="FZ627" s="286"/>
      <c r="GA627" s="286"/>
      <c r="GB627" s="286"/>
      <c r="GC627" s="286"/>
      <c r="GD627" s="286"/>
      <c r="GE627" s="286"/>
      <c r="GF627" s="286"/>
      <c r="GG627" s="286"/>
      <c r="GH627" s="286"/>
      <c r="GI627" s="286"/>
      <c r="GJ627" s="286"/>
      <c r="GK627" s="286"/>
      <c r="GL627" s="286"/>
      <c r="GM627" s="286"/>
      <c r="GN627" s="286"/>
      <c r="GO627" s="286"/>
      <c r="GP627" s="286"/>
      <c r="GQ627" s="286"/>
      <c r="GR627" s="286"/>
      <c r="GS627" s="286"/>
      <c r="GT627" s="286"/>
      <c r="GU627" s="286"/>
      <c r="GV627" s="286"/>
      <c r="GW627" s="286"/>
      <c r="GX627" s="286"/>
      <c r="GY627" s="286"/>
      <c r="GZ627" s="286"/>
      <c r="HA627" s="286"/>
      <c r="HB627" s="286"/>
      <c r="HC627" s="286"/>
      <c r="HD627" s="286"/>
      <c r="HE627" s="286"/>
      <c r="HF627" s="286"/>
      <c r="HG627" s="286"/>
      <c r="HH627" s="286"/>
      <c r="HI627" s="286"/>
      <c r="HJ627" s="286"/>
      <c r="HK627" s="286"/>
      <c r="HL627" s="286"/>
      <c r="HM627" s="286"/>
      <c r="HN627" s="286"/>
      <c r="HO627" s="286"/>
      <c r="HP627" s="286"/>
      <c r="HQ627" s="286"/>
      <c r="HR627" s="286"/>
      <c r="HS627" s="286"/>
      <c r="HT627" s="286"/>
      <c r="HU627" s="286"/>
      <c r="HV627" s="286"/>
      <c r="HW627" s="286"/>
      <c r="HX627" s="286"/>
      <c r="HY627" s="286"/>
      <c r="HZ627" s="286"/>
      <c r="IA627" s="286"/>
      <c r="IB627" s="286"/>
      <c r="IC627" s="286"/>
      <c r="ID627" s="286"/>
      <c r="IE627" s="286"/>
      <c r="IF627" s="286"/>
      <c r="IG627" s="286"/>
      <c r="IH627" s="286"/>
      <c r="II627" s="286"/>
      <c r="IJ627" s="286"/>
      <c r="IK627" s="286"/>
      <c r="IL627" s="286"/>
      <c r="IM627" s="286"/>
      <c r="IN627" s="286"/>
      <c r="IO627" s="286"/>
      <c r="IP627" s="286"/>
      <c r="IQ627" s="286"/>
      <c r="IR627" s="286"/>
      <c r="IS627" s="286"/>
      <c r="IT627" s="286"/>
      <c r="IU627" s="286"/>
      <c r="IV627" s="286"/>
      <c r="IW627" s="286"/>
      <c r="IX627" s="286"/>
      <c r="IY627" s="286"/>
      <c r="IZ627" s="286"/>
      <c r="JA627" s="286"/>
      <c r="JB627" s="286"/>
      <c r="JC627" s="286"/>
      <c r="JD627" s="286"/>
      <c r="JE627" s="286"/>
      <c r="JF627" s="286"/>
      <c r="JG627" s="286"/>
      <c r="JH627" s="286"/>
      <c r="JI627" s="286"/>
      <c r="JJ627" s="286"/>
      <c r="JK627" s="286"/>
      <c r="JL627" s="286"/>
      <c r="JM627" s="286"/>
      <c r="JN627" s="286"/>
      <c r="JO627" s="286"/>
      <c r="JP627" s="286"/>
      <c r="JQ627" s="286"/>
      <c r="JR627" s="286"/>
      <c r="JS627" s="286"/>
      <c r="JT627" s="286"/>
      <c r="JU627" s="286"/>
      <c r="JV627" s="286"/>
      <c r="JW627" s="286"/>
      <c r="JX627" s="286"/>
      <c r="JY627" s="286"/>
      <c r="JZ627" s="286"/>
      <c r="KA627" s="286"/>
      <c r="KB627" s="286"/>
      <c r="KC627" s="286"/>
      <c r="KD627" s="286"/>
      <c r="KE627" s="286"/>
      <c r="KF627" s="286"/>
      <c r="KG627" s="286"/>
      <c r="KH627" s="286"/>
      <c r="KI627" s="286"/>
      <c r="KJ627" s="286"/>
      <c r="KK627" s="286"/>
      <c r="KL627" s="286"/>
      <c r="KM627" s="286"/>
      <c r="KN627" s="286"/>
      <c r="KO627" s="286"/>
      <c r="KP627" s="286"/>
      <c r="KQ627" s="286"/>
      <c r="KR627" s="286"/>
      <c r="KS627" s="286"/>
      <c r="KT627" s="286"/>
      <c r="KU627" s="286"/>
      <c r="KV627" s="286"/>
      <c r="KW627" s="286"/>
      <c r="KX627" s="286"/>
      <c r="KY627" s="286"/>
      <c r="KZ627" s="286"/>
      <c r="LA627" s="286"/>
      <c r="LB627" s="286"/>
      <c r="LC627" s="286"/>
      <c r="LD627" s="286"/>
      <c r="LE627" s="286"/>
      <c r="LF627" s="286"/>
      <c r="LG627" s="286"/>
      <c r="LH627" s="286"/>
      <c r="LI627" s="286"/>
      <c r="LJ627" s="286"/>
      <c r="LK627" s="286"/>
      <c r="LL627" s="286"/>
      <c r="LM627" s="286"/>
      <c r="LN627" s="286"/>
      <c r="LO627" s="286"/>
      <c r="LP627" s="286"/>
      <c r="LQ627" s="286"/>
      <c r="LR627" s="286"/>
      <c r="LS627" s="286"/>
      <c r="LT627" s="286"/>
      <c r="LU627" s="286"/>
      <c r="LV627" s="286"/>
      <c r="LW627" s="286"/>
      <c r="LX627" s="286"/>
      <c r="LY627" s="286"/>
      <c r="LZ627" s="286"/>
      <c r="MA627" s="286"/>
      <c r="MB627" s="286"/>
      <c r="MC627" s="286"/>
      <c r="MD627" s="286"/>
      <c r="ME627" s="286"/>
      <c r="MF627" s="286"/>
      <c r="MG627" s="286"/>
      <c r="MH627" s="286"/>
      <c r="MI627" s="286"/>
      <c r="MJ627" s="286"/>
      <c r="MK627" s="286"/>
      <c r="ML627" s="286"/>
      <c r="MM627" s="286"/>
      <c r="MN627" s="286"/>
      <c r="MO627" s="286"/>
      <c r="MP627" s="286"/>
      <c r="MQ627" s="286"/>
      <c r="MR627" s="286"/>
      <c r="MS627" s="286"/>
      <c r="MT627" s="286"/>
      <c r="MU627" s="286"/>
      <c r="MV627" s="286"/>
      <c r="MW627" s="286"/>
      <c r="MX627" s="286"/>
      <c r="MY627" s="286"/>
      <c r="MZ627" s="286"/>
      <c r="NA627" s="286"/>
      <c r="NB627" s="286"/>
      <c r="NC627" s="286"/>
      <c r="ND627" s="286"/>
      <c r="NE627" s="286"/>
      <c r="NF627" s="286"/>
      <c r="NG627" s="286"/>
      <c r="NH627" s="286"/>
      <c r="NI627" s="286"/>
      <c r="NJ627" s="286"/>
      <c r="NK627" s="286"/>
      <c r="NL627" s="286"/>
      <c r="NM627" s="286"/>
      <c r="NN627" s="286"/>
      <c r="NO627" s="286"/>
      <c r="NP627" s="286"/>
      <c r="NQ627" s="286"/>
      <c r="NR627" s="286"/>
      <c r="NS627" s="286"/>
      <c r="NT627" s="286"/>
      <c r="NU627" s="286"/>
      <c r="NV627" s="286"/>
      <c r="NW627" s="286"/>
      <c r="NX627" s="286"/>
      <c r="NY627" s="286"/>
      <c r="NZ627" s="286"/>
      <c r="OA627" s="286"/>
      <c r="OB627" s="286"/>
      <c r="OC627" s="286"/>
      <c r="OD627" s="286"/>
      <c r="OE627" s="286"/>
      <c r="OF627" s="286"/>
      <c r="OG627" s="286"/>
      <c r="OH627" s="286"/>
      <c r="OI627" s="286"/>
      <c r="OJ627" s="286"/>
      <c r="OK627" s="286"/>
      <c r="OL627" s="286"/>
      <c r="OM627" s="286"/>
      <c r="ON627" s="286"/>
      <c r="OO627" s="286"/>
      <c r="OP627" s="286"/>
      <c r="OQ627" s="286"/>
      <c r="OR627" s="286"/>
      <c r="OS627" s="286"/>
      <c r="OT627" s="286"/>
      <c r="OU627" s="286"/>
      <c r="OV627" s="286"/>
      <c r="OW627" s="286"/>
      <c r="OX627" s="286"/>
      <c r="OY627" s="286"/>
      <c r="OZ627" s="286"/>
      <c r="PA627" s="286"/>
      <c r="PB627" s="286"/>
      <c r="PC627" s="286"/>
      <c r="PD627" s="286"/>
      <c r="PE627" s="286"/>
      <c r="PF627" s="286"/>
      <c r="PG627" s="286"/>
      <c r="PH627" s="286"/>
      <c r="PI627" s="286"/>
      <c r="PJ627" s="286"/>
      <c r="PK627" s="286"/>
      <c r="PL627" s="286"/>
      <c r="PM627" s="286"/>
      <c r="PN627" s="286"/>
      <c r="PO627" s="286"/>
      <c r="PP627" s="286"/>
      <c r="PQ627" s="286"/>
      <c r="PR627" s="286"/>
      <c r="PS627" s="286"/>
      <c r="PT627" s="286"/>
      <c r="PU627" s="286"/>
      <c r="PV627" s="286"/>
      <c r="PW627" s="286"/>
      <c r="PX627" s="286"/>
      <c r="PY627" s="286"/>
      <c r="PZ627" s="286"/>
      <c r="QA627" s="286"/>
      <c r="QB627" s="286"/>
      <c r="QC627" s="286"/>
      <c r="QD627" s="286"/>
      <c r="QE627" s="286"/>
      <c r="QF627" s="286"/>
      <c r="QG627" s="286"/>
      <c r="QH627" s="286"/>
      <c r="QI627" s="286"/>
      <c r="QJ627" s="286"/>
      <c r="QK627" s="286"/>
      <c r="QL627" s="286"/>
      <c r="QM627" s="286"/>
      <c r="QN627" s="286"/>
      <c r="QO627" s="286"/>
      <c r="QP627" s="286"/>
      <c r="QQ627" s="286"/>
      <c r="QR627" s="286"/>
      <c r="QS627" s="286"/>
      <c r="QT627" s="286"/>
      <c r="QU627" s="286"/>
      <c r="QV627" s="286"/>
      <c r="QW627" s="286"/>
      <c r="QX627" s="286"/>
      <c r="QY627" s="286"/>
      <c r="QZ627" s="286"/>
      <c r="RA627" s="286"/>
      <c r="RB627" s="286"/>
      <c r="RC627" s="286"/>
      <c r="RD627" s="286"/>
      <c r="RE627" s="286"/>
      <c r="RF627" s="286"/>
      <c r="RG627" s="286"/>
      <c r="RH627" s="286"/>
      <c r="RI627" s="286"/>
      <c r="RJ627" s="286"/>
      <c r="RK627" s="286"/>
      <c r="RL627" s="286"/>
      <c r="RM627" s="286"/>
      <c r="RN627" s="286"/>
      <c r="RO627" s="286"/>
      <c r="RP627" s="286"/>
      <c r="RQ627" s="286"/>
      <c r="RR627" s="286"/>
      <c r="RS627" s="286"/>
      <c r="RT627" s="286"/>
      <c r="RU627" s="286"/>
      <c r="RV627" s="286"/>
      <c r="RW627" s="286"/>
      <c r="RX627" s="286"/>
      <c r="RY627" s="286"/>
      <c r="RZ627" s="286"/>
      <c r="SA627" s="286"/>
      <c r="SB627" s="286"/>
      <c r="SC627" s="286"/>
      <c r="SD627" s="286"/>
      <c r="SE627" s="286"/>
      <c r="SF627" s="286"/>
      <c r="SG627" s="286"/>
      <c r="SH627" s="286"/>
      <c r="SI627" s="286"/>
      <c r="SJ627" s="286"/>
      <c r="SK627" s="286"/>
      <c r="SL627" s="286"/>
      <c r="SM627" s="286"/>
      <c r="SN627" s="286"/>
      <c r="SO627" s="286"/>
      <c r="SP627" s="286"/>
      <c r="SQ627" s="286"/>
      <c r="SR627" s="286"/>
      <c r="SS627" s="286"/>
      <c r="ST627" s="286"/>
      <c r="SU627" s="286"/>
      <c r="SV627" s="286"/>
      <c r="SW627" s="286"/>
      <c r="SX627" s="286"/>
      <c r="SY627" s="286"/>
      <c r="SZ627" s="286"/>
      <c r="TA627" s="286"/>
      <c r="TB627" s="286"/>
      <c r="TC627" s="286"/>
      <c r="TD627" s="286"/>
      <c r="TE627" s="286"/>
      <c r="TF627" s="286"/>
      <c r="TG627" s="286"/>
      <c r="TH627" s="286"/>
      <c r="TI627" s="286"/>
      <c r="TJ627" s="286"/>
      <c r="TK627" s="286"/>
      <c r="TL627" s="286"/>
      <c r="TM627" s="286"/>
      <c r="TN627" s="286"/>
      <c r="TO627" s="286"/>
      <c r="TP627" s="286"/>
      <c r="TQ627" s="286"/>
      <c r="TR627" s="286"/>
      <c r="TS627" s="286"/>
      <c r="TT627" s="286"/>
      <c r="TU627" s="286"/>
      <c r="TV627" s="286"/>
      <c r="TW627" s="286"/>
      <c r="TX627" s="286"/>
      <c r="TY627" s="286"/>
      <c r="TZ627" s="286"/>
      <c r="UA627" s="286"/>
      <c r="UB627" s="286"/>
      <c r="UC627" s="286"/>
      <c r="UD627" s="286"/>
      <c r="UE627" s="286"/>
      <c r="UF627" s="286"/>
      <c r="UG627" s="286"/>
      <c r="UH627" s="286"/>
      <c r="UI627" s="286"/>
      <c r="UJ627" s="286"/>
      <c r="UK627" s="286"/>
      <c r="UL627" s="286"/>
      <c r="UM627" s="286"/>
      <c r="UN627" s="286"/>
      <c r="UO627" s="286"/>
      <c r="UP627" s="286"/>
      <c r="UQ627" s="286"/>
      <c r="UR627" s="286"/>
      <c r="US627" s="286"/>
      <c r="UT627" s="286"/>
      <c r="UU627" s="286"/>
      <c r="UV627" s="286"/>
      <c r="UW627" s="286"/>
      <c r="UX627" s="286"/>
      <c r="UY627" s="286"/>
      <c r="UZ627" s="286"/>
      <c r="VA627" s="286"/>
      <c r="VB627" s="286"/>
      <c r="VC627" s="286"/>
      <c r="VD627" s="286"/>
      <c r="VE627" s="286"/>
      <c r="VF627" s="286"/>
      <c r="VG627" s="286"/>
      <c r="VH627" s="286"/>
      <c r="VI627" s="286"/>
      <c r="VJ627" s="286"/>
      <c r="VK627" s="286"/>
      <c r="VL627" s="286"/>
      <c r="VM627" s="286"/>
      <c r="VN627" s="286"/>
      <c r="VO627" s="286"/>
      <c r="VP627" s="286"/>
      <c r="VQ627" s="286"/>
      <c r="VR627" s="286"/>
      <c r="VS627" s="286"/>
      <c r="VT627" s="286"/>
      <c r="VU627" s="286"/>
      <c r="VV627" s="286"/>
      <c r="VW627" s="286"/>
      <c r="VX627" s="286"/>
      <c r="VY627" s="286"/>
      <c r="VZ627" s="286"/>
      <c r="WA627" s="286"/>
      <c r="WB627" s="286"/>
      <c r="WC627" s="286"/>
    </row>
    <row r="628" spans="1:601" s="285" customFormat="1" ht="45" customHeight="1">
      <c r="A628" s="1073"/>
      <c r="B628" s="680"/>
      <c r="C628" s="667"/>
      <c r="D628" s="671"/>
      <c r="E628" s="721"/>
      <c r="F628" s="673"/>
      <c r="G628" s="726"/>
      <c r="H628" s="673"/>
      <c r="I628" s="309" t="s">
        <v>501</v>
      </c>
      <c r="J628" s="309" t="s">
        <v>33</v>
      </c>
      <c r="K628" s="315" t="s">
        <v>1333</v>
      </c>
      <c r="L628" s="309" t="s">
        <v>642</v>
      </c>
      <c r="M628" s="288"/>
      <c r="N628" s="288"/>
      <c r="O628" s="288">
        <v>90000</v>
      </c>
      <c r="P628" s="289">
        <v>90000</v>
      </c>
      <c r="Q628" s="290">
        <v>90000</v>
      </c>
      <c r="R628" s="290">
        <v>90000</v>
      </c>
      <c r="S628" s="528">
        <v>3</v>
      </c>
      <c r="BA628" s="286"/>
      <c r="BB628" s="286"/>
      <c r="BC628" s="286"/>
      <c r="BD628" s="286"/>
      <c r="BE628" s="286"/>
      <c r="BF628" s="286"/>
      <c r="BG628" s="286"/>
      <c r="BH628" s="286"/>
      <c r="BI628" s="286"/>
      <c r="BJ628" s="286"/>
      <c r="BK628" s="286"/>
      <c r="BL628" s="286"/>
      <c r="BM628" s="286"/>
      <c r="BN628" s="286"/>
      <c r="BO628" s="286"/>
      <c r="BP628" s="286"/>
      <c r="BQ628" s="286"/>
      <c r="BR628" s="286"/>
      <c r="BS628" s="286"/>
      <c r="BT628" s="286"/>
      <c r="BU628" s="286"/>
      <c r="BV628" s="286"/>
      <c r="BW628" s="286"/>
      <c r="BX628" s="286"/>
      <c r="BY628" s="286"/>
      <c r="BZ628" s="286"/>
      <c r="CA628" s="286"/>
      <c r="CB628" s="286"/>
      <c r="CC628" s="286"/>
      <c r="CD628" s="286"/>
      <c r="CE628" s="286"/>
      <c r="CF628" s="286"/>
      <c r="CG628" s="286"/>
      <c r="CH628" s="286"/>
      <c r="CI628" s="286"/>
      <c r="CJ628" s="286"/>
      <c r="CK628" s="286"/>
      <c r="CL628" s="286"/>
      <c r="CM628" s="286"/>
      <c r="CN628" s="286"/>
      <c r="CO628" s="286"/>
      <c r="CP628" s="286"/>
      <c r="CQ628" s="286"/>
      <c r="CR628" s="286"/>
      <c r="CS628" s="286"/>
      <c r="CT628" s="286"/>
      <c r="CU628" s="286"/>
      <c r="CV628" s="286"/>
      <c r="CW628" s="286"/>
      <c r="CX628" s="286"/>
      <c r="CY628" s="286"/>
      <c r="CZ628" s="286"/>
      <c r="DA628" s="286"/>
      <c r="DB628" s="286"/>
      <c r="DC628" s="286"/>
      <c r="DD628" s="286"/>
      <c r="DE628" s="286"/>
      <c r="DF628" s="286"/>
      <c r="DG628" s="286"/>
      <c r="DH628" s="286"/>
      <c r="DI628" s="286"/>
      <c r="DJ628" s="286"/>
      <c r="DK628" s="286"/>
      <c r="DL628" s="286"/>
      <c r="DM628" s="286"/>
      <c r="DN628" s="286"/>
      <c r="DO628" s="286"/>
      <c r="DP628" s="286"/>
      <c r="DQ628" s="286"/>
      <c r="DR628" s="286"/>
      <c r="DS628" s="286"/>
      <c r="DT628" s="286"/>
      <c r="DU628" s="286"/>
      <c r="DV628" s="286"/>
      <c r="DW628" s="286"/>
      <c r="DX628" s="286"/>
      <c r="DY628" s="286"/>
      <c r="DZ628" s="286"/>
      <c r="EA628" s="286"/>
      <c r="EB628" s="286"/>
      <c r="EC628" s="286"/>
      <c r="ED628" s="286"/>
      <c r="EE628" s="286"/>
      <c r="EF628" s="286"/>
      <c r="EG628" s="286"/>
      <c r="EH628" s="286"/>
      <c r="EI628" s="286"/>
      <c r="EJ628" s="286"/>
      <c r="EK628" s="286"/>
      <c r="EL628" s="286"/>
      <c r="EM628" s="286"/>
      <c r="EN628" s="286"/>
      <c r="EO628" s="286"/>
      <c r="EP628" s="286"/>
      <c r="EQ628" s="286"/>
      <c r="ER628" s="286"/>
      <c r="ES628" s="286"/>
      <c r="ET628" s="286"/>
      <c r="EU628" s="286"/>
      <c r="EV628" s="286"/>
      <c r="EW628" s="286"/>
      <c r="EX628" s="286"/>
      <c r="EY628" s="286"/>
      <c r="EZ628" s="286"/>
      <c r="FA628" s="286"/>
      <c r="FB628" s="286"/>
      <c r="FC628" s="286"/>
      <c r="FD628" s="286"/>
      <c r="FE628" s="286"/>
      <c r="FF628" s="286"/>
      <c r="FG628" s="286"/>
      <c r="FH628" s="286"/>
      <c r="FI628" s="286"/>
      <c r="FJ628" s="286"/>
      <c r="FK628" s="286"/>
      <c r="FL628" s="286"/>
      <c r="FM628" s="286"/>
      <c r="FN628" s="286"/>
      <c r="FO628" s="286"/>
      <c r="FP628" s="286"/>
      <c r="FQ628" s="286"/>
      <c r="FR628" s="286"/>
      <c r="FS628" s="286"/>
      <c r="FT628" s="286"/>
      <c r="FU628" s="286"/>
      <c r="FV628" s="286"/>
      <c r="FW628" s="286"/>
      <c r="FX628" s="286"/>
      <c r="FY628" s="286"/>
      <c r="FZ628" s="286"/>
      <c r="GA628" s="286"/>
      <c r="GB628" s="286"/>
      <c r="GC628" s="286"/>
      <c r="GD628" s="286"/>
      <c r="GE628" s="286"/>
      <c r="GF628" s="286"/>
      <c r="GG628" s="286"/>
      <c r="GH628" s="286"/>
      <c r="GI628" s="286"/>
      <c r="GJ628" s="286"/>
      <c r="GK628" s="286"/>
      <c r="GL628" s="286"/>
      <c r="GM628" s="286"/>
      <c r="GN628" s="286"/>
      <c r="GO628" s="286"/>
      <c r="GP628" s="286"/>
      <c r="GQ628" s="286"/>
      <c r="GR628" s="286"/>
      <c r="GS628" s="286"/>
      <c r="GT628" s="286"/>
      <c r="GU628" s="286"/>
      <c r="GV628" s="286"/>
      <c r="GW628" s="286"/>
      <c r="GX628" s="286"/>
      <c r="GY628" s="286"/>
      <c r="GZ628" s="286"/>
      <c r="HA628" s="286"/>
      <c r="HB628" s="286"/>
      <c r="HC628" s="286"/>
      <c r="HD628" s="286"/>
      <c r="HE628" s="286"/>
      <c r="HF628" s="286"/>
      <c r="HG628" s="286"/>
      <c r="HH628" s="286"/>
      <c r="HI628" s="286"/>
      <c r="HJ628" s="286"/>
      <c r="HK628" s="286"/>
      <c r="HL628" s="286"/>
      <c r="HM628" s="286"/>
      <c r="HN628" s="286"/>
      <c r="HO628" s="286"/>
      <c r="HP628" s="286"/>
      <c r="HQ628" s="286"/>
      <c r="HR628" s="286"/>
      <c r="HS628" s="286"/>
      <c r="HT628" s="286"/>
      <c r="HU628" s="286"/>
      <c r="HV628" s="286"/>
      <c r="HW628" s="286"/>
      <c r="HX628" s="286"/>
      <c r="HY628" s="286"/>
      <c r="HZ628" s="286"/>
      <c r="IA628" s="286"/>
      <c r="IB628" s="286"/>
      <c r="IC628" s="286"/>
      <c r="ID628" s="286"/>
      <c r="IE628" s="286"/>
      <c r="IF628" s="286"/>
      <c r="IG628" s="286"/>
      <c r="IH628" s="286"/>
      <c r="II628" s="286"/>
      <c r="IJ628" s="286"/>
      <c r="IK628" s="286"/>
      <c r="IL628" s="286"/>
      <c r="IM628" s="286"/>
      <c r="IN628" s="286"/>
      <c r="IO628" s="286"/>
      <c r="IP628" s="286"/>
      <c r="IQ628" s="286"/>
      <c r="IR628" s="286"/>
      <c r="IS628" s="286"/>
      <c r="IT628" s="286"/>
      <c r="IU628" s="286"/>
      <c r="IV628" s="286"/>
      <c r="IW628" s="286"/>
      <c r="IX628" s="286"/>
      <c r="IY628" s="286"/>
      <c r="IZ628" s="286"/>
      <c r="JA628" s="286"/>
      <c r="JB628" s="286"/>
      <c r="JC628" s="286"/>
      <c r="JD628" s="286"/>
      <c r="JE628" s="286"/>
      <c r="JF628" s="286"/>
      <c r="JG628" s="286"/>
      <c r="JH628" s="286"/>
      <c r="JI628" s="286"/>
      <c r="JJ628" s="286"/>
      <c r="JK628" s="286"/>
      <c r="JL628" s="286"/>
      <c r="JM628" s="286"/>
      <c r="JN628" s="286"/>
      <c r="JO628" s="286"/>
      <c r="JP628" s="286"/>
      <c r="JQ628" s="286"/>
      <c r="JR628" s="286"/>
      <c r="JS628" s="286"/>
      <c r="JT628" s="286"/>
      <c r="JU628" s="286"/>
      <c r="JV628" s="286"/>
      <c r="JW628" s="286"/>
      <c r="JX628" s="286"/>
      <c r="JY628" s="286"/>
      <c r="JZ628" s="286"/>
      <c r="KA628" s="286"/>
      <c r="KB628" s="286"/>
      <c r="KC628" s="286"/>
      <c r="KD628" s="286"/>
      <c r="KE628" s="286"/>
      <c r="KF628" s="286"/>
      <c r="KG628" s="286"/>
      <c r="KH628" s="286"/>
      <c r="KI628" s="286"/>
      <c r="KJ628" s="286"/>
      <c r="KK628" s="286"/>
      <c r="KL628" s="286"/>
      <c r="KM628" s="286"/>
      <c r="KN628" s="286"/>
      <c r="KO628" s="286"/>
      <c r="KP628" s="286"/>
      <c r="KQ628" s="286"/>
      <c r="KR628" s="286"/>
      <c r="KS628" s="286"/>
      <c r="KT628" s="286"/>
      <c r="KU628" s="286"/>
      <c r="KV628" s="286"/>
      <c r="KW628" s="286"/>
      <c r="KX628" s="286"/>
      <c r="KY628" s="286"/>
      <c r="KZ628" s="286"/>
      <c r="LA628" s="286"/>
      <c r="LB628" s="286"/>
      <c r="LC628" s="286"/>
      <c r="LD628" s="286"/>
      <c r="LE628" s="286"/>
      <c r="LF628" s="286"/>
      <c r="LG628" s="286"/>
      <c r="LH628" s="286"/>
      <c r="LI628" s="286"/>
      <c r="LJ628" s="286"/>
      <c r="LK628" s="286"/>
      <c r="LL628" s="286"/>
      <c r="LM628" s="286"/>
      <c r="LN628" s="286"/>
      <c r="LO628" s="286"/>
      <c r="LP628" s="286"/>
      <c r="LQ628" s="286"/>
      <c r="LR628" s="286"/>
      <c r="LS628" s="286"/>
      <c r="LT628" s="286"/>
      <c r="LU628" s="286"/>
      <c r="LV628" s="286"/>
      <c r="LW628" s="286"/>
      <c r="LX628" s="286"/>
      <c r="LY628" s="286"/>
      <c r="LZ628" s="286"/>
      <c r="MA628" s="286"/>
      <c r="MB628" s="286"/>
      <c r="MC628" s="286"/>
      <c r="MD628" s="286"/>
      <c r="ME628" s="286"/>
      <c r="MF628" s="286"/>
      <c r="MG628" s="286"/>
      <c r="MH628" s="286"/>
      <c r="MI628" s="286"/>
      <c r="MJ628" s="286"/>
      <c r="MK628" s="286"/>
      <c r="ML628" s="286"/>
      <c r="MM628" s="286"/>
      <c r="MN628" s="286"/>
      <c r="MO628" s="286"/>
      <c r="MP628" s="286"/>
      <c r="MQ628" s="286"/>
      <c r="MR628" s="286"/>
      <c r="MS628" s="286"/>
      <c r="MT628" s="286"/>
      <c r="MU628" s="286"/>
      <c r="MV628" s="286"/>
      <c r="MW628" s="286"/>
      <c r="MX628" s="286"/>
      <c r="MY628" s="286"/>
      <c r="MZ628" s="286"/>
      <c r="NA628" s="286"/>
      <c r="NB628" s="286"/>
      <c r="NC628" s="286"/>
      <c r="ND628" s="286"/>
      <c r="NE628" s="286"/>
      <c r="NF628" s="286"/>
      <c r="NG628" s="286"/>
      <c r="NH628" s="286"/>
      <c r="NI628" s="286"/>
      <c r="NJ628" s="286"/>
      <c r="NK628" s="286"/>
      <c r="NL628" s="286"/>
      <c r="NM628" s="286"/>
      <c r="NN628" s="286"/>
      <c r="NO628" s="286"/>
      <c r="NP628" s="286"/>
      <c r="NQ628" s="286"/>
      <c r="NR628" s="286"/>
      <c r="NS628" s="286"/>
      <c r="NT628" s="286"/>
      <c r="NU628" s="286"/>
      <c r="NV628" s="286"/>
      <c r="NW628" s="286"/>
      <c r="NX628" s="286"/>
      <c r="NY628" s="286"/>
      <c r="NZ628" s="286"/>
      <c r="OA628" s="286"/>
      <c r="OB628" s="286"/>
      <c r="OC628" s="286"/>
      <c r="OD628" s="286"/>
      <c r="OE628" s="286"/>
      <c r="OF628" s="286"/>
      <c r="OG628" s="286"/>
      <c r="OH628" s="286"/>
      <c r="OI628" s="286"/>
      <c r="OJ628" s="286"/>
      <c r="OK628" s="286"/>
      <c r="OL628" s="286"/>
      <c r="OM628" s="286"/>
      <c r="ON628" s="286"/>
      <c r="OO628" s="286"/>
      <c r="OP628" s="286"/>
      <c r="OQ628" s="286"/>
      <c r="OR628" s="286"/>
      <c r="OS628" s="286"/>
      <c r="OT628" s="286"/>
      <c r="OU628" s="286"/>
      <c r="OV628" s="286"/>
      <c r="OW628" s="286"/>
      <c r="OX628" s="286"/>
      <c r="OY628" s="286"/>
      <c r="OZ628" s="286"/>
      <c r="PA628" s="286"/>
      <c r="PB628" s="286"/>
      <c r="PC628" s="286"/>
      <c r="PD628" s="286"/>
      <c r="PE628" s="286"/>
      <c r="PF628" s="286"/>
      <c r="PG628" s="286"/>
      <c r="PH628" s="286"/>
      <c r="PI628" s="286"/>
      <c r="PJ628" s="286"/>
      <c r="PK628" s="286"/>
      <c r="PL628" s="286"/>
      <c r="PM628" s="286"/>
      <c r="PN628" s="286"/>
      <c r="PO628" s="286"/>
      <c r="PP628" s="286"/>
      <c r="PQ628" s="286"/>
      <c r="PR628" s="286"/>
      <c r="PS628" s="286"/>
      <c r="PT628" s="286"/>
      <c r="PU628" s="286"/>
      <c r="PV628" s="286"/>
      <c r="PW628" s="286"/>
      <c r="PX628" s="286"/>
      <c r="PY628" s="286"/>
      <c r="PZ628" s="286"/>
      <c r="QA628" s="286"/>
      <c r="QB628" s="286"/>
      <c r="QC628" s="286"/>
      <c r="QD628" s="286"/>
      <c r="QE628" s="286"/>
      <c r="QF628" s="286"/>
      <c r="QG628" s="286"/>
      <c r="QH628" s="286"/>
      <c r="QI628" s="286"/>
      <c r="QJ628" s="286"/>
      <c r="QK628" s="286"/>
      <c r="QL628" s="286"/>
      <c r="QM628" s="286"/>
      <c r="QN628" s="286"/>
      <c r="QO628" s="286"/>
      <c r="QP628" s="286"/>
      <c r="QQ628" s="286"/>
      <c r="QR628" s="286"/>
      <c r="QS628" s="286"/>
      <c r="QT628" s="286"/>
      <c r="QU628" s="286"/>
      <c r="QV628" s="286"/>
      <c r="QW628" s="286"/>
      <c r="QX628" s="286"/>
      <c r="QY628" s="286"/>
      <c r="QZ628" s="286"/>
      <c r="RA628" s="286"/>
      <c r="RB628" s="286"/>
      <c r="RC628" s="286"/>
      <c r="RD628" s="286"/>
      <c r="RE628" s="286"/>
      <c r="RF628" s="286"/>
      <c r="RG628" s="286"/>
      <c r="RH628" s="286"/>
      <c r="RI628" s="286"/>
      <c r="RJ628" s="286"/>
      <c r="RK628" s="286"/>
      <c r="RL628" s="286"/>
      <c r="RM628" s="286"/>
      <c r="RN628" s="286"/>
      <c r="RO628" s="286"/>
      <c r="RP628" s="286"/>
      <c r="RQ628" s="286"/>
      <c r="RR628" s="286"/>
      <c r="RS628" s="286"/>
      <c r="RT628" s="286"/>
      <c r="RU628" s="286"/>
      <c r="RV628" s="286"/>
      <c r="RW628" s="286"/>
      <c r="RX628" s="286"/>
      <c r="RY628" s="286"/>
      <c r="RZ628" s="286"/>
      <c r="SA628" s="286"/>
      <c r="SB628" s="286"/>
      <c r="SC628" s="286"/>
      <c r="SD628" s="286"/>
      <c r="SE628" s="286"/>
      <c r="SF628" s="286"/>
      <c r="SG628" s="286"/>
      <c r="SH628" s="286"/>
      <c r="SI628" s="286"/>
      <c r="SJ628" s="286"/>
      <c r="SK628" s="286"/>
      <c r="SL628" s="286"/>
      <c r="SM628" s="286"/>
      <c r="SN628" s="286"/>
      <c r="SO628" s="286"/>
      <c r="SP628" s="286"/>
      <c r="SQ628" s="286"/>
      <c r="SR628" s="286"/>
      <c r="SS628" s="286"/>
      <c r="ST628" s="286"/>
      <c r="SU628" s="286"/>
      <c r="SV628" s="286"/>
      <c r="SW628" s="286"/>
      <c r="SX628" s="286"/>
      <c r="SY628" s="286"/>
      <c r="SZ628" s="286"/>
      <c r="TA628" s="286"/>
      <c r="TB628" s="286"/>
      <c r="TC628" s="286"/>
      <c r="TD628" s="286"/>
      <c r="TE628" s="286"/>
      <c r="TF628" s="286"/>
      <c r="TG628" s="286"/>
      <c r="TH628" s="286"/>
      <c r="TI628" s="286"/>
      <c r="TJ628" s="286"/>
      <c r="TK628" s="286"/>
      <c r="TL628" s="286"/>
      <c r="TM628" s="286"/>
      <c r="TN628" s="286"/>
      <c r="TO628" s="286"/>
      <c r="TP628" s="286"/>
      <c r="TQ628" s="286"/>
      <c r="TR628" s="286"/>
      <c r="TS628" s="286"/>
      <c r="TT628" s="286"/>
      <c r="TU628" s="286"/>
      <c r="TV628" s="286"/>
      <c r="TW628" s="286"/>
      <c r="TX628" s="286"/>
      <c r="TY628" s="286"/>
      <c r="TZ628" s="286"/>
      <c r="UA628" s="286"/>
      <c r="UB628" s="286"/>
      <c r="UC628" s="286"/>
      <c r="UD628" s="286"/>
      <c r="UE628" s="286"/>
      <c r="UF628" s="286"/>
      <c r="UG628" s="286"/>
      <c r="UH628" s="286"/>
      <c r="UI628" s="286"/>
      <c r="UJ628" s="286"/>
      <c r="UK628" s="286"/>
      <c r="UL628" s="286"/>
      <c r="UM628" s="286"/>
      <c r="UN628" s="286"/>
      <c r="UO628" s="286"/>
      <c r="UP628" s="286"/>
      <c r="UQ628" s="286"/>
      <c r="UR628" s="286"/>
      <c r="US628" s="286"/>
      <c r="UT628" s="286"/>
      <c r="UU628" s="286"/>
      <c r="UV628" s="286"/>
      <c r="UW628" s="286"/>
      <c r="UX628" s="286"/>
      <c r="UY628" s="286"/>
      <c r="UZ628" s="286"/>
      <c r="VA628" s="286"/>
      <c r="VB628" s="286"/>
      <c r="VC628" s="286"/>
      <c r="VD628" s="286"/>
      <c r="VE628" s="286"/>
      <c r="VF628" s="286"/>
      <c r="VG628" s="286"/>
      <c r="VH628" s="286"/>
      <c r="VI628" s="286"/>
      <c r="VJ628" s="286"/>
      <c r="VK628" s="286"/>
      <c r="VL628" s="286"/>
      <c r="VM628" s="286"/>
      <c r="VN628" s="286"/>
      <c r="VO628" s="286"/>
      <c r="VP628" s="286"/>
      <c r="VQ628" s="286"/>
      <c r="VR628" s="286"/>
      <c r="VS628" s="286"/>
      <c r="VT628" s="286"/>
      <c r="VU628" s="286"/>
      <c r="VV628" s="286"/>
      <c r="VW628" s="286"/>
      <c r="VX628" s="286"/>
      <c r="VY628" s="286"/>
      <c r="VZ628" s="286"/>
      <c r="WA628" s="286"/>
      <c r="WB628" s="286"/>
      <c r="WC628" s="286"/>
    </row>
    <row r="629" spans="1:601" s="285" customFormat="1" ht="45" customHeight="1">
      <c r="A629" s="1073"/>
      <c r="B629" s="681"/>
      <c r="C629" s="668"/>
      <c r="D629" s="653"/>
      <c r="E629" s="721"/>
      <c r="F629" s="673"/>
      <c r="G629" s="726"/>
      <c r="H629" s="673"/>
      <c r="I629" s="309" t="s">
        <v>501</v>
      </c>
      <c r="J629" s="309" t="s">
        <v>501</v>
      </c>
      <c r="K629" s="315" t="s">
        <v>1333</v>
      </c>
      <c r="L629" s="309" t="s">
        <v>642</v>
      </c>
      <c r="M629" s="288">
        <v>90000</v>
      </c>
      <c r="N629" s="288">
        <v>90000</v>
      </c>
      <c r="O629" s="288"/>
      <c r="P629" s="289"/>
      <c r="Q629" s="290"/>
      <c r="R629" s="290"/>
      <c r="S629" s="528">
        <v>3</v>
      </c>
      <c r="BA629" s="286"/>
      <c r="BB629" s="286"/>
      <c r="BC629" s="286"/>
      <c r="BD629" s="286"/>
      <c r="BE629" s="286"/>
      <c r="BF629" s="286"/>
      <c r="BG629" s="286"/>
      <c r="BH629" s="286"/>
      <c r="BI629" s="286"/>
      <c r="BJ629" s="286"/>
      <c r="BK629" s="286"/>
      <c r="BL629" s="286"/>
      <c r="BM629" s="286"/>
      <c r="BN629" s="286"/>
      <c r="BO629" s="286"/>
      <c r="BP629" s="286"/>
      <c r="BQ629" s="286"/>
      <c r="BR629" s="286"/>
      <c r="BS629" s="286"/>
      <c r="BT629" s="286"/>
      <c r="BU629" s="286"/>
      <c r="BV629" s="286"/>
      <c r="BW629" s="286"/>
      <c r="BX629" s="286"/>
      <c r="BY629" s="286"/>
      <c r="BZ629" s="286"/>
      <c r="CA629" s="286"/>
      <c r="CB629" s="286"/>
      <c r="CC629" s="286"/>
      <c r="CD629" s="286"/>
      <c r="CE629" s="286"/>
      <c r="CF629" s="286"/>
      <c r="CG629" s="286"/>
      <c r="CH629" s="286"/>
      <c r="CI629" s="286"/>
      <c r="CJ629" s="286"/>
      <c r="CK629" s="286"/>
      <c r="CL629" s="286"/>
      <c r="CM629" s="286"/>
      <c r="CN629" s="286"/>
      <c r="CO629" s="286"/>
      <c r="CP629" s="286"/>
      <c r="CQ629" s="286"/>
      <c r="CR629" s="286"/>
      <c r="CS629" s="286"/>
      <c r="CT629" s="286"/>
      <c r="CU629" s="286"/>
      <c r="CV629" s="286"/>
      <c r="CW629" s="286"/>
      <c r="CX629" s="286"/>
      <c r="CY629" s="286"/>
      <c r="CZ629" s="286"/>
      <c r="DA629" s="286"/>
      <c r="DB629" s="286"/>
      <c r="DC629" s="286"/>
      <c r="DD629" s="286"/>
      <c r="DE629" s="286"/>
      <c r="DF629" s="286"/>
      <c r="DG629" s="286"/>
      <c r="DH629" s="286"/>
      <c r="DI629" s="286"/>
      <c r="DJ629" s="286"/>
      <c r="DK629" s="286"/>
      <c r="DL629" s="286"/>
      <c r="DM629" s="286"/>
      <c r="DN629" s="286"/>
      <c r="DO629" s="286"/>
      <c r="DP629" s="286"/>
      <c r="DQ629" s="286"/>
      <c r="DR629" s="286"/>
      <c r="DS629" s="286"/>
      <c r="DT629" s="286"/>
      <c r="DU629" s="286"/>
      <c r="DV629" s="286"/>
      <c r="DW629" s="286"/>
      <c r="DX629" s="286"/>
      <c r="DY629" s="286"/>
      <c r="DZ629" s="286"/>
      <c r="EA629" s="286"/>
      <c r="EB629" s="286"/>
      <c r="EC629" s="286"/>
      <c r="ED629" s="286"/>
      <c r="EE629" s="286"/>
      <c r="EF629" s="286"/>
      <c r="EG629" s="286"/>
      <c r="EH629" s="286"/>
      <c r="EI629" s="286"/>
      <c r="EJ629" s="286"/>
      <c r="EK629" s="286"/>
      <c r="EL629" s="286"/>
      <c r="EM629" s="286"/>
      <c r="EN629" s="286"/>
      <c r="EO629" s="286"/>
      <c r="EP629" s="286"/>
      <c r="EQ629" s="286"/>
      <c r="ER629" s="286"/>
      <c r="ES629" s="286"/>
      <c r="ET629" s="286"/>
      <c r="EU629" s="286"/>
      <c r="EV629" s="286"/>
      <c r="EW629" s="286"/>
      <c r="EX629" s="286"/>
      <c r="EY629" s="286"/>
      <c r="EZ629" s="286"/>
      <c r="FA629" s="286"/>
      <c r="FB629" s="286"/>
      <c r="FC629" s="286"/>
      <c r="FD629" s="286"/>
      <c r="FE629" s="286"/>
      <c r="FF629" s="286"/>
      <c r="FG629" s="286"/>
      <c r="FH629" s="286"/>
      <c r="FI629" s="286"/>
      <c r="FJ629" s="286"/>
      <c r="FK629" s="286"/>
      <c r="FL629" s="286"/>
      <c r="FM629" s="286"/>
      <c r="FN629" s="286"/>
      <c r="FO629" s="286"/>
      <c r="FP629" s="286"/>
      <c r="FQ629" s="286"/>
      <c r="FR629" s="286"/>
      <c r="FS629" s="286"/>
      <c r="FT629" s="286"/>
      <c r="FU629" s="286"/>
      <c r="FV629" s="286"/>
      <c r="FW629" s="286"/>
      <c r="FX629" s="286"/>
      <c r="FY629" s="286"/>
      <c r="FZ629" s="286"/>
      <c r="GA629" s="286"/>
      <c r="GB629" s="286"/>
      <c r="GC629" s="286"/>
      <c r="GD629" s="286"/>
      <c r="GE629" s="286"/>
      <c r="GF629" s="286"/>
      <c r="GG629" s="286"/>
      <c r="GH629" s="286"/>
      <c r="GI629" s="286"/>
      <c r="GJ629" s="286"/>
      <c r="GK629" s="286"/>
      <c r="GL629" s="286"/>
      <c r="GM629" s="286"/>
      <c r="GN629" s="286"/>
      <c r="GO629" s="286"/>
      <c r="GP629" s="286"/>
      <c r="GQ629" s="286"/>
      <c r="GR629" s="286"/>
      <c r="GS629" s="286"/>
      <c r="GT629" s="286"/>
      <c r="GU629" s="286"/>
      <c r="GV629" s="286"/>
      <c r="GW629" s="286"/>
      <c r="GX629" s="286"/>
      <c r="GY629" s="286"/>
      <c r="GZ629" s="286"/>
      <c r="HA629" s="286"/>
      <c r="HB629" s="286"/>
      <c r="HC629" s="286"/>
      <c r="HD629" s="286"/>
      <c r="HE629" s="286"/>
      <c r="HF629" s="286"/>
      <c r="HG629" s="286"/>
      <c r="HH629" s="286"/>
      <c r="HI629" s="286"/>
      <c r="HJ629" s="286"/>
      <c r="HK629" s="286"/>
      <c r="HL629" s="286"/>
      <c r="HM629" s="286"/>
      <c r="HN629" s="286"/>
      <c r="HO629" s="286"/>
      <c r="HP629" s="286"/>
      <c r="HQ629" s="286"/>
      <c r="HR629" s="286"/>
      <c r="HS629" s="286"/>
      <c r="HT629" s="286"/>
      <c r="HU629" s="286"/>
      <c r="HV629" s="286"/>
      <c r="HW629" s="286"/>
      <c r="HX629" s="286"/>
      <c r="HY629" s="286"/>
      <c r="HZ629" s="286"/>
      <c r="IA629" s="286"/>
      <c r="IB629" s="286"/>
      <c r="IC629" s="286"/>
      <c r="ID629" s="286"/>
      <c r="IE629" s="286"/>
      <c r="IF629" s="286"/>
      <c r="IG629" s="286"/>
      <c r="IH629" s="286"/>
      <c r="II629" s="286"/>
      <c r="IJ629" s="286"/>
      <c r="IK629" s="286"/>
      <c r="IL629" s="286"/>
      <c r="IM629" s="286"/>
      <c r="IN629" s="286"/>
      <c r="IO629" s="286"/>
      <c r="IP629" s="286"/>
      <c r="IQ629" s="286"/>
      <c r="IR629" s="286"/>
      <c r="IS629" s="286"/>
      <c r="IT629" s="286"/>
      <c r="IU629" s="286"/>
      <c r="IV629" s="286"/>
      <c r="IW629" s="286"/>
      <c r="IX629" s="286"/>
      <c r="IY629" s="286"/>
      <c r="IZ629" s="286"/>
      <c r="JA629" s="286"/>
      <c r="JB629" s="286"/>
      <c r="JC629" s="286"/>
      <c r="JD629" s="286"/>
      <c r="JE629" s="286"/>
      <c r="JF629" s="286"/>
      <c r="JG629" s="286"/>
      <c r="JH629" s="286"/>
      <c r="JI629" s="286"/>
      <c r="JJ629" s="286"/>
      <c r="JK629" s="286"/>
      <c r="JL629" s="286"/>
      <c r="JM629" s="286"/>
      <c r="JN629" s="286"/>
      <c r="JO629" s="286"/>
      <c r="JP629" s="286"/>
      <c r="JQ629" s="286"/>
      <c r="JR629" s="286"/>
      <c r="JS629" s="286"/>
      <c r="JT629" s="286"/>
      <c r="JU629" s="286"/>
      <c r="JV629" s="286"/>
      <c r="JW629" s="286"/>
      <c r="JX629" s="286"/>
      <c r="JY629" s="286"/>
      <c r="JZ629" s="286"/>
      <c r="KA629" s="286"/>
      <c r="KB629" s="286"/>
      <c r="KC629" s="286"/>
      <c r="KD629" s="286"/>
      <c r="KE629" s="286"/>
      <c r="KF629" s="286"/>
      <c r="KG629" s="286"/>
      <c r="KH629" s="286"/>
      <c r="KI629" s="286"/>
      <c r="KJ629" s="286"/>
      <c r="KK629" s="286"/>
      <c r="KL629" s="286"/>
      <c r="KM629" s="286"/>
      <c r="KN629" s="286"/>
      <c r="KO629" s="286"/>
      <c r="KP629" s="286"/>
      <c r="KQ629" s="286"/>
      <c r="KR629" s="286"/>
      <c r="KS629" s="286"/>
      <c r="KT629" s="286"/>
      <c r="KU629" s="286"/>
      <c r="KV629" s="286"/>
      <c r="KW629" s="286"/>
      <c r="KX629" s="286"/>
      <c r="KY629" s="286"/>
      <c r="KZ629" s="286"/>
      <c r="LA629" s="286"/>
      <c r="LB629" s="286"/>
      <c r="LC629" s="286"/>
      <c r="LD629" s="286"/>
      <c r="LE629" s="286"/>
      <c r="LF629" s="286"/>
      <c r="LG629" s="286"/>
      <c r="LH629" s="286"/>
      <c r="LI629" s="286"/>
      <c r="LJ629" s="286"/>
      <c r="LK629" s="286"/>
      <c r="LL629" s="286"/>
      <c r="LM629" s="286"/>
      <c r="LN629" s="286"/>
      <c r="LO629" s="286"/>
      <c r="LP629" s="286"/>
      <c r="LQ629" s="286"/>
      <c r="LR629" s="286"/>
      <c r="LS629" s="286"/>
      <c r="LT629" s="286"/>
      <c r="LU629" s="286"/>
      <c r="LV629" s="286"/>
      <c r="LW629" s="286"/>
      <c r="LX629" s="286"/>
      <c r="LY629" s="286"/>
      <c r="LZ629" s="286"/>
      <c r="MA629" s="286"/>
      <c r="MB629" s="286"/>
      <c r="MC629" s="286"/>
      <c r="MD629" s="286"/>
      <c r="ME629" s="286"/>
      <c r="MF629" s="286"/>
      <c r="MG629" s="286"/>
      <c r="MH629" s="286"/>
      <c r="MI629" s="286"/>
      <c r="MJ629" s="286"/>
      <c r="MK629" s="286"/>
      <c r="ML629" s="286"/>
      <c r="MM629" s="286"/>
      <c r="MN629" s="286"/>
      <c r="MO629" s="286"/>
      <c r="MP629" s="286"/>
      <c r="MQ629" s="286"/>
      <c r="MR629" s="286"/>
      <c r="MS629" s="286"/>
      <c r="MT629" s="286"/>
      <c r="MU629" s="286"/>
      <c r="MV629" s="286"/>
      <c r="MW629" s="286"/>
      <c r="MX629" s="286"/>
      <c r="MY629" s="286"/>
      <c r="MZ629" s="286"/>
      <c r="NA629" s="286"/>
      <c r="NB629" s="286"/>
      <c r="NC629" s="286"/>
      <c r="ND629" s="286"/>
      <c r="NE629" s="286"/>
      <c r="NF629" s="286"/>
      <c r="NG629" s="286"/>
      <c r="NH629" s="286"/>
      <c r="NI629" s="286"/>
      <c r="NJ629" s="286"/>
      <c r="NK629" s="286"/>
      <c r="NL629" s="286"/>
      <c r="NM629" s="286"/>
      <c r="NN629" s="286"/>
      <c r="NO629" s="286"/>
      <c r="NP629" s="286"/>
      <c r="NQ629" s="286"/>
      <c r="NR629" s="286"/>
      <c r="NS629" s="286"/>
      <c r="NT629" s="286"/>
      <c r="NU629" s="286"/>
      <c r="NV629" s="286"/>
      <c r="NW629" s="286"/>
      <c r="NX629" s="286"/>
      <c r="NY629" s="286"/>
      <c r="NZ629" s="286"/>
      <c r="OA629" s="286"/>
      <c r="OB629" s="286"/>
      <c r="OC629" s="286"/>
      <c r="OD629" s="286"/>
      <c r="OE629" s="286"/>
      <c r="OF629" s="286"/>
      <c r="OG629" s="286"/>
      <c r="OH629" s="286"/>
      <c r="OI629" s="286"/>
      <c r="OJ629" s="286"/>
      <c r="OK629" s="286"/>
      <c r="OL629" s="286"/>
      <c r="OM629" s="286"/>
      <c r="ON629" s="286"/>
      <c r="OO629" s="286"/>
      <c r="OP629" s="286"/>
      <c r="OQ629" s="286"/>
      <c r="OR629" s="286"/>
      <c r="OS629" s="286"/>
      <c r="OT629" s="286"/>
      <c r="OU629" s="286"/>
      <c r="OV629" s="286"/>
      <c r="OW629" s="286"/>
      <c r="OX629" s="286"/>
      <c r="OY629" s="286"/>
      <c r="OZ629" s="286"/>
      <c r="PA629" s="286"/>
      <c r="PB629" s="286"/>
      <c r="PC629" s="286"/>
      <c r="PD629" s="286"/>
      <c r="PE629" s="286"/>
      <c r="PF629" s="286"/>
      <c r="PG629" s="286"/>
      <c r="PH629" s="286"/>
      <c r="PI629" s="286"/>
      <c r="PJ629" s="286"/>
      <c r="PK629" s="286"/>
      <c r="PL629" s="286"/>
      <c r="PM629" s="286"/>
      <c r="PN629" s="286"/>
      <c r="PO629" s="286"/>
      <c r="PP629" s="286"/>
      <c r="PQ629" s="286"/>
      <c r="PR629" s="286"/>
      <c r="PS629" s="286"/>
      <c r="PT629" s="286"/>
      <c r="PU629" s="286"/>
      <c r="PV629" s="286"/>
      <c r="PW629" s="286"/>
      <c r="PX629" s="286"/>
      <c r="PY629" s="286"/>
      <c r="PZ629" s="286"/>
      <c r="QA629" s="286"/>
      <c r="QB629" s="286"/>
      <c r="QC629" s="286"/>
      <c r="QD629" s="286"/>
      <c r="QE629" s="286"/>
      <c r="QF629" s="286"/>
      <c r="QG629" s="286"/>
      <c r="QH629" s="286"/>
      <c r="QI629" s="286"/>
      <c r="QJ629" s="286"/>
      <c r="QK629" s="286"/>
      <c r="QL629" s="286"/>
      <c r="QM629" s="286"/>
      <c r="QN629" s="286"/>
      <c r="QO629" s="286"/>
      <c r="QP629" s="286"/>
      <c r="QQ629" s="286"/>
      <c r="QR629" s="286"/>
      <c r="QS629" s="286"/>
      <c r="QT629" s="286"/>
      <c r="QU629" s="286"/>
      <c r="QV629" s="286"/>
      <c r="QW629" s="286"/>
      <c r="QX629" s="286"/>
      <c r="QY629" s="286"/>
      <c r="QZ629" s="286"/>
      <c r="RA629" s="286"/>
      <c r="RB629" s="286"/>
      <c r="RC629" s="286"/>
      <c r="RD629" s="286"/>
      <c r="RE629" s="286"/>
      <c r="RF629" s="286"/>
      <c r="RG629" s="286"/>
      <c r="RH629" s="286"/>
      <c r="RI629" s="286"/>
      <c r="RJ629" s="286"/>
      <c r="RK629" s="286"/>
      <c r="RL629" s="286"/>
      <c r="RM629" s="286"/>
      <c r="RN629" s="286"/>
      <c r="RO629" s="286"/>
      <c r="RP629" s="286"/>
      <c r="RQ629" s="286"/>
      <c r="RR629" s="286"/>
      <c r="RS629" s="286"/>
      <c r="RT629" s="286"/>
      <c r="RU629" s="286"/>
      <c r="RV629" s="286"/>
      <c r="RW629" s="286"/>
      <c r="RX629" s="286"/>
      <c r="RY629" s="286"/>
      <c r="RZ629" s="286"/>
      <c r="SA629" s="286"/>
      <c r="SB629" s="286"/>
      <c r="SC629" s="286"/>
      <c r="SD629" s="286"/>
      <c r="SE629" s="286"/>
      <c r="SF629" s="286"/>
      <c r="SG629" s="286"/>
      <c r="SH629" s="286"/>
      <c r="SI629" s="286"/>
      <c r="SJ629" s="286"/>
      <c r="SK629" s="286"/>
      <c r="SL629" s="286"/>
      <c r="SM629" s="286"/>
      <c r="SN629" s="286"/>
      <c r="SO629" s="286"/>
      <c r="SP629" s="286"/>
      <c r="SQ629" s="286"/>
      <c r="SR629" s="286"/>
      <c r="SS629" s="286"/>
      <c r="ST629" s="286"/>
      <c r="SU629" s="286"/>
      <c r="SV629" s="286"/>
      <c r="SW629" s="286"/>
      <c r="SX629" s="286"/>
      <c r="SY629" s="286"/>
      <c r="SZ629" s="286"/>
      <c r="TA629" s="286"/>
      <c r="TB629" s="286"/>
      <c r="TC629" s="286"/>
      <c r="TD629" s="286"/>
      <c r="TE629" s="286"/>
      <c r="TF629" s="286"/>
      <c r="TG629" s="286"/>
      <c r="TH629" s="286"/>
      <c r="TI629" s="286"/>
      <c r="TJ629" s="286"/>
      <c r="TK629" s="286"/>
      <c r="TL629" s="286"/>
      <c r="TM629" s="286"/>
      <c r="TN629" s="286"/>
      <c r="TO629" s="286"/>
      <c r="TP629" s="286"/>
      <c r="TQ629" s="286"/>
      <c r="TR629" s="286"/>
      <c r="TS629" s="286"/>
      <c r="TT629" s="286"/>
      <c r="TU629" s="286"/>
      <c r="TV629" s="286"/>
      <c r="TW629" s="286"/>
      <c r="TX629" s="286"/>
      <c r="TY629" s="286"/>
      <c r="TZ629" s="286"/>
      <c r="UA629" s="286"/>
      <c r="UB629" s="286"/>
      <c r="UC629" s="286"/>
      <c r="UD629" s="286"/>
      <c r="UE629" s="286"/>
      <c r="UF629" s="286"/>
      <c r="UG629" s="286"/>
      <c r="UH629" s="286"/>
      <c r="UI629" s="286"/>
      <c r="UJ629" s="286"/>
      <c r="UK629" s="286"/>
      <c r="UL629" s="286"/>
      <c r="UM629" s="286"/>
      <c r="UN629" s="286"/>
      <c r="UO629" s="286"/>
      <c r="UP629" s="286"/>
      <c r="UQ629" s="286"/>
      <c r="UR629" s="286"/>
      <c r="US629" s="286"/>
      <c r="UT629" s="286"/>
      <c r="UU629" s="286"/>
      <c r="UV629" s="286"/>
      <c r="UW629" s="286"/>
      <c r="UX629" s="286"/>
      <c r="UY629" s="286"/>
      <c r="UZ629" s="286"/>
      <c r="VA629" s="286"/>
      <c r="VB629" s="286"/>
      <c r="VC629" s="286"/>
      <c r="VD629" s="286"/>
      <c r="VE629" s="286"/>
      <c r="VF629" s="286"/>
      <c r="VG629" s="286"/>
      <c r="VH629" s="286"/>
      <c r="VI629" s="286"/>
      <c r="VJ629" s="286"/>
      <c r="VK629" s="286"/>
      <c r="VL629" s="286"/>
      <c r="VM629" s="286"/>
      <c r="VN629" s="286"/>
      <c r="VO629" s="286"/>
      <c r="VP629" s="286"/>
      <c r="VQ629" s="286"/>
      <c r="VR629" s="286"/>
      <c r="VS629" s="286"/>
      <c r="VT629" s="286"/>
      <c r="VU629" s="286"/>
      <c r="VV629" s="286"/>
      <c r="VW629" s="286"/>
      <c r="VX629" s="286"/>
      <c r="VY629" s="286"/>
      <c r="VZ629" s="286"/>
      <c r="WA629" s="286"/>
      <c r="WB629" s="286"/>
      <c r="WC629" s="286"/>
    </row>
    <row r="630" spans="1:601" s="285" customFormat="1" ht="45" customHeight="1">
      <c r="A630" s="1073"/>
      <c r="B630" s="670" t="s">
        <v>1334</v>
      </c>
      <c r="C630" s="702" t="s">
        <v>1335</v>
      </c>
      <c r="D630" s="652" t="s">
        <v>1059</v>
      </c>
      <c r="E630" s="721"/>
      <c r="F630" s="673"/>
      <c r="G630" s="726"/>
      <c r="H630" s="673"/>
      <c r="I630" s="390" t="s">
        <v>501</v>
      </c>
      <c r="J630" s="381" t="s">
        <v>1322</v>
      </c>
      <c r="K630" s="386" t="s">
        <v>1336</v>
      </c>
      <c r="L630" s="381" t="s">
        <v>35</v>
      </c>
      <c r="M630" s="284">
        <f>M631+M632</f>
        <v>25000</v>
      </c>
      <c r="N630" s="284">
        <f t="shared" ref="N630:R630" si="87">N631+N632</f>
        <v>25000</v>
      </c>
      <c r="O630" s="284">
        <f t="shared" si="87"/>
        <v>55000</v>
      </c>
      <c r="P630" s="284">
        <f t="shared" si="87"/>
        <v>25000</v>
      </c>
      <c r="Q630" s="284">
        <f t="shared" si="87"/>
        <v>25000</v>
      </c>
      <c r="R630" s="284">
        <f t="shared" si="87"/>
        <v>25000</v>
      </c>
      <c r="S630" s="543"/>
      <c r="BA630" s="286"/>
      <c r="BB630" s="286"/>
      <c r="BC630" s="286"/>
      <c r="BD630" s="286"/>
      <c r="BE630" s="286"/>
      <c r="BF630" s="286"/>
      <c r="BG630" s="286"/>
      <c r="BH630" s="286"/>
      <c r="BI630" s="286"/>
      <c r="BJ630" s="286"/>
      <c r="BK630" s="286"/>
      <c r="BL630" s="286"/>
      <c r="BM630" s="286"/>
      <c r="BN630" s="286"/>
      <c r="BO630" s="286"/>
      <c r="BP630" s="286"/>
      <c r="BQ630" s="286"/>
      <c r="BR630" s="286"/>
      <c r="BS630" s="286"/>
      <c r="BT630" s="286"/>
      <c r="BU630" s="286"/>
      <c r="BV630" s="286"/>
      <c r="BW630" s="286"/>
      <c r="BX630" s="286"/>
      <c r="BY630" s="286"/>
      <c r="BZ630" s="286"/>
      <c r="CA630" s="286"/>
      <c r="CB630" s="286"/>
      <c r="CC630" s="286"/>
      <c r="CD630" s="286"/>
      <c r="CE630" s="286"/>
      <c r="CF630" s="286"/>
      <c r="CG630" s="286"/>
      <c r="CH630" s="286"/>
      <c r="CI630" s="286"/>
      <c r="CJ630" s="286"/>
      <c r="CK630" s="286"/>
      <c r="CL630" s="286"/>
      <c r="CM630" s="286"/>
      <c r="CN630" s="286"/>
      <c r="CO630" s="286"/>
      <c r="CP630" s="286"/>
      <c r="CQ630" s="286"/>
      <c r="CR630" s="286"/>
      <c r="CS630" s="286"/>
      <c r="CT630" s="286"/>
      <c r="CU630" s="286"/>
      <c r="CV630" s="286"/>
      <c r="CW630" s="286"/>
      <c r="CX630" s="286"/>
      <c r="CY630" s="286"/>
      <c r="CZ630" s="286"/>
      <c r="DA630" s="286"/>
      <c r="DB630" s="286"/>
      <c r="DC630" s="286"/>
      <c r="DD630" s="286"/>
      <c r="DE630" s="286"/>
      <c r="DF630" s="286"/>
      <c r="DG630" s="286"/>
      <c r="DH630" s="286"/>
      <c r="DI630" s="286"/>
      <c r="DJ630" s="286"/>
      <c r="DK630" s="286"/>
      <c r="DL630" s="286"/>
      <c r="DM630" s="286"/>
      <c r="DN630" s="286"/>
      <c r="DO630" s="286"/>
      <c r="DP630" s="286"/>
      <c r="DQ630" s="286"/>
      <c r="DR630" s="286"/>
      <c r="DS630" s="286"/>
      <c r="DT630" s="286"/>
      <c r="DU630" s="286"/>
      <c r="DV630" s="286"/>
      <c r="DW630" s="286"/>
      <c r="DX630" s="286"/>
      <c r="DY630" s="286"/>
      <c r="DZ630" s="286"/>
      <c r="EA630" s="286"/>
      <c r="EB630" s="286"/>
      <c r="EC630" s="286"/>
      <c r="ED630" s="286"/>
      <c r="EE630" s="286"/>
      <c r="EF630" s="286"/>
      <c r="EG630" s="286"/>
      <c r="EH630" s="286"/>
      <c r="EI630" s="286"/>
      <c r="EJ630" s="286"/>
      <c r="EK630" s="286"/>
      <c r="EL630" s="286"/>
      <c r="EM630" s="286"/>
      <c r="EN630" s="286"/>
      <c r="EO630" s="286"/>
      <c r="EP630" s="286"/>
      <c r="EQ630" s="286"/>
      <c r="ER630" s="286"/>
      <c r="ES630" s="286"/>
      <c r="ET630" s="286"/>
      <c r="EU630" s="286"/>
      <c r="EV630" s="286"/>
      <c r="EW630" s="286"/>
      <c r="EX630" s="286"/>
      <c r="EY630" s="286"/>
      <c r="EZ630" s="286"/>
      <c r="FA630" s="286"/>
      <c r="FB630" s="286"/>
      <c r="FC630" s="286"/>
      <c r="FD630" s="286"/>
      <c r="FE630" s="286"/>
      <c r="FF630" s="286"/>
      <c r="FG630" s="286"/>
      <c r="FH630" s="286"/>
      <c r="FI630" s="286"/>
      <c r="FJ630" s="286"/>
      <c r="FK630" s="286"/>
      <c r="FL630" s="286"/>
      <c r="FM630" s="286"/>
      <c r="FN630" s="286"/>
      <c r="FO630" s="286"/>
      <c r="FP630" s="286"/>
      <c r="FQ630" s="286"/>
      <c r="FR630" s="286"/>
      <c r="FS630" s="286"/>
      <c r="FT630" s="286"/>
      <c r="FU630" s="286"/>
      <c r="FV630" s="286"/>
      <c r="FW630" s="286"/>
      <c r="FX630" s="286"/>
      <c r="FY630" s="286"/>
      <c r="FZ630" s="286"/>
      <c r="GA630" s="286"/>
      <c r="GB630" s="286"/>
      <c r="GC630" s="286"/>
      <c r="GD630" s="286"/>
      <c r="GE630" s="286"/>
      <c r="GF630" s="286"/>
      <c r="GG630" s="286"/>
      <c r="GH630" s="286"/>
      <c r="GI630" s="286"/>
      <c r="GJ630" s="286"/>
      <c r="GK630" s="286"/>
      <c r="GL630" s="286"/>
      <c r="GM630" s="286"/>
      <c r="GN630" s="286"/>
      <c r="GO630" s="286"/>
      <c r="GP630" s="286"/>
      <c r="GQ630" s="286"/>
      <c r="GR630" s="286"/>
      <c r="GS630" s="286"/>
      <c r="GT630" s="286"/>
      <c r="GU630" s="286"/>
      <c r="GV630" s="286"/>
      <c r="GW630" s="286"/>
      <c r="GX630" s="286"/>
      <c r="GY630" s="286"/>
      <c r="GZ630" s="286"/>
      <c r="HA630" s="286"/>
      <c r="HB630" s="286"/>
      <c r="HC630" s="286"/>
      <c r="HD630" s="286"/>
      <c r="HE630" s="286"/>
      <c r="HF630" s="286"/>
      <c r="HG630" s="286"/>
      <c r="HH630" s="286"/>
      <c r="HI630" s="286"/>
      <c r="HJ630" s="286"/>
      <c r="HK630" s="286"/>
      <c r="HL630" s="286"/>
      <c r="HM630" s="286"/>
      <c r="HN630" s="286"/>
      <c r="HO630" s="286"/>
      <c r="HP630" s="286"/>
      <c r="HQ630" s="286"/>
      <c r="HR630" s="286"/>
      <c r="HS630" s="286"/>
      <c r="HT630" s="286"/>
      <c r="HU630" s="286"/>
      <c r="HV630" s="286"/>
      <c r="HW630" s="286"/>
      <c r="HX630" s="286"/>
      <c r="HY630" s="286"/>
      <c r="HZ630" s="286"/>
      <c r="IA630" s="286"/>
      <c r="IB630" s="286"/>
      <c r="IC630" s="286"/>
      <c r="ID630" s="286"/>
      <c r="IE630" s="286"/>
      <c r="IF630" s="286"/>
      <c r="IG630" s="286"/>
      <c r="IH630" s="286"/>
      <c r="II630" s="286"/>
      <c r="IJ630" s="286"/>
      <c r="IK630" s="286"/>
      <c r="IL630" s="286"/>
      <c r="IM630" s="286"/>
      <c r="IN630" s="286"/>
      <c r="IO630" s="286"/>
      <c r="IP630" s="286"/>
      <c r="IQ630" s="286"/>
      <c r="IR630" s="286"/>
      <c r="IS630" s="286"/>
      <c r="IT630" s="286"/>
      <c r="IU630" s="286"/>
      <c r="IV630" s="286"/>
      <c r="IW630" s="286"/>
      <c r="IX630" s="286"/>
      <c r="IY630" s="286"/>
      <c r="IZ630" s="286"/>
      <c r="JA630" s="286"/>
      <c r="JB630" s="286"/>
      <c r="JC630" s="286"/>
      <c r="JD630" s="286"/>
      <c r="JE630" s="286"/>
      <c r="JF630" s="286"/>
      <c r="JG630" s="286"/>
      <c r="JH630" s="286"/>
      <c r="JI630" s="286"/>
      <c r="JJ630" s="286"/>
      <c r="JK630" s="286"/>
      <c r="JL630" s="286"/>
      <c r="JM630" s="286"/>
      <c r="JN630" s="286"/>
      <c r="JO630" s="286"/>
      <c r="JP630" s="286"/>
      <c r="JQ630" s="286"/>
      <c r="JR630" s="286"/>
      <c r="JS630" s="286"/>
      <c r="JT630" s="286"/>
      <c r="JU630" s="286"/>
      <c r="JV630" s="286"/>
      <c r="JW630" s="286"/>
      <c r="JX630" s="286"/>
      <c r="JY630" s="286"/>
      <c r="JZ630" s="286"/>
      <c r="KA630" s="286"/>
      <c r="KB630" s="286"/>
      <c r="KC630" s="286"/>
      <c r="KD630" s="286"/>
      <c r="KE630" s="286"/>
      <c r="KF630" s="286"/>
      <c r="KG630" s="286"/>
      <c r="KH630" s="286"/>
      <c r="KI630" s="286"/>
      <c r="KJ630" s="286"/>
      <c r="KK630" s="286"/>
      <c r="KL630" s="286"/>
      <c r="KM630" s="286"/>
      <c r="KN630" s="286"/>
      <c r="KO630" s="286"/>
      <c r="KP630" s="286"/>
      <c r="KQ630" s="286"/>
      <c r="KR630" s="286"/>
      <c r="KS630" s="286"/>
      <c r="KT630" s="286"/>
      <c r="KU630" s="286"/>
      <c r="KV630" s="286"/>
      <c r="KW630" s="286"/>
      <c r="KX630" s="286"/>
      <c r="KY630" s="286"/>
      <c r="KZ630" s="286"/>
      <c r="LA630" s="286"/>
      <c r="LB630" s="286"/>
      <c r="LC630" s="286"/>
      <c r="LD630" s="286"/>
      <c r="LE630" s="286"/>
      <c r="LF630" s="286"/>
      <c r="LG630" s="286"/>
      <c r="LH630" s="286"/>
      <c r="LI630" s="286"/>
      <c r="LJ630" s="286"/>
      <c r="LK630" s="286"/>
      <c r="LL630" s="286"/>
      <c r="LM630" s="286"/>
      <c r="LN630" s="286"/>
      <c r="LO630" s="286"/>
      <c r="LP630" s="286"/>
      <c r="LQ630" s="286"/>
      <c r="LR630" s="286"/>
      <c r="LS630" s="286"/>
      <c r="LT630" s="286"/>
      <c r="LU630" s="286"/>
      <c r="LV630" s="286"/>
      <c r="LW630" s="286"/>
      <c r="LX630" s="286"/>
      <c r="LY630" s="286"/>
      <c r="LZ630" s="286"/>
      <c r="MA630" s="286"/>
      <c r="MB630" s="286"/>
      <c r="MC630" s="286"/>
      <c r="MD630" s="286"/>
      <c r="ME630" s="286"/>
      <c r="MF630" s="286"/>
      <c r="MG630" s="286"/>
      <c r="MH630" s="286"/>
      <c r="MI630" s="286"/>
      <c r="MJ630" s="286"/>
      <c r="MK630" s="286"/>
      <c r="ML630" s="286"/>
      <c r="MM630" s="286"/>
      <c r="MN630" s="286"/>
      <c r="MO630" s="286"/>
      <c r="MP630" s="286"/>
      <c r="MQ630" s="286"/>
      <c r="MR630" s="286"/>
      <c r="MS630" s="286"/>
      <c r="MT630" s="286"/>
      <c r="MU630" s="286"/>
      <c r="MV630" s="286"/>
      <c r="MW630" s="286"/>
      <c r="MX630" s="286"/>
      <c r="MY630" s="286"/>
      <c r="MZ630" s="286"/>
      <c r="NA630" s="286"/>
      <c r="NB630" s="286"/>
      <c r="NC630" s="286"/>
      <c r="ND630" s="286"/>
      <c r="NE630" s="286"/>
      <c r="NF630" s="286"/>
      <c r="NG630" s="286"/>
      <c r="NH630" s="286"/>
      <c r="NI630" s="286"/>
      <c r="NJ630" s="286"/>
      <c r="NK630" s="286"/>
      <c r="NL630" s="286"/>
      <c r="NM630" s="286"/>
      <c r="NN630" s="286"/>
      <c r="NO630" s="286"/>
      <c r="NP630" s="286"/>
      <c r="NQ630" s="286"/>
      <c r="NR630" s="286"/>
      <c r="NS630" s="286"/>
      <c r="NT630" s="286"/>
      <c r="NU630" s="286"/>
      <c r="NV630" s="286"/>
      <c r="NW630" s="286"/>
      <c r="NX630" s="286"/>
      <c r="NY630" s="286"/>
      <c r="NZ630" s="286"/>
      <c r="OA630" s="286"/>
      <c r="OB630" s="286"/>
      <c r="OC630" s="286"/>
      <c r="OD630" s="286"/>
      <c r="OE630" s="286"/>
      <c r="OF630" s="286"/>
      <c r="OG630" s="286"/>
      <c r="OH630" s="286"/>
      <c r="OI630" s="286"/>
      <c r="OJ630" s="286"/>
      <c r="OK630" s="286"/>
      <c r="OL630" s="286"/>
      <c r="OM630" s="286"/>
      <c r="ON630" s="286"/>
      <c r="OO630" s="286"/>
      <c r="OP630" s="286"/>
      <c r="OQ630" s="286"/>
      <c r="OR630" s="286"/>
      <c r="OS630" s="286"/>
      <c r="OT630" s="286"/>
      <c r="OU630" s="286"/>
      <c r="OV630" s="286"/>
      <c r="OW630" s="286"/>
      <c r="OX630" s="286"/>
      <c r="OY630" s="286"/>
      <c r="OZ630" s="286"/>
      <c r="PA630" s="286"/>
      <c r="PB630" s="286"/>
      <c r="PC630" s="286"/>
      <c r="PD630" s="286"/>
      <c r="PE630" s="286"/>
      <c r="PF630" s="286"/>
      <c r="PG630" s="286"/>
      <c r="PH630" s="286"/>
      <c r="PI630" s="286"/>
      <c r="PJ630" s="286"/>
      <c r="PK630" s="286"/>
      <c r="PL630" s="286"/>
      <c r="PM630" s="286"/>
      <c r="PN630" s="286"/>
      <c r="PO630" s="286"/>
      <c r="PP630" s="286"/>
      <c r="PQ630" s="286"/>
      <c r="PR630" s="286"/>
      <c r="PS630" s="286"/>
      <c r="PT630" s="286"/>
      <c r="PU630" s="286"/>
      <c r="PV630" s="286"/>
      <c r="PW630" s="286"/>
      <c r="PX630" s="286"/>
      <c r="PY630" s="286"/>
      <c r="PZ630" s="286"/>
      <c r="QA630" s="286"/>
      <c r="QB630" s="286"/>
      <c r="QC630" s="286"/>
      <c r="QD630" s="286"/>
      <c r="QE630" s="286"/>
      <c r="QF630" s="286"/>
      <c r="QG630" s="286"/>
      <c r="QH630" s="286"/>
      <c r="QI630" s="286"/>
      <c r="QJ630" s="286"/>
      <c r="QK630" s="286"/>
      <c r="QL630" s="286"/>
      <c r="QM630" s="286"/>
      <c r="QN630" s="286"/>
      <c r="QO630" s="286"/>
      <c r="QP630" s="286"/>
      <c r="QQ630" s="286"/>
      <c r="QR630" s="286"/>
      <c r="QS630" s="286"/>
      <c r="QT630" s="286"/>
      <c r="QU630" s="286"/>
      <c r="QV630" s="286"/>
      <c r="QW630" s="286"/>
      <c r="QX630" s="286"/>
      <c r="QY630" s="286"/>
      <c r="QZ630" s="286"/>
      <c r="RA630" s="286"/>
      <c r="RB630" s="286"/>
      <c r="RC630" s="286"/>
      <c r="RD630" s="286"/>
      <c r="RE630" s="286"/>
      <c r="RF630" s="286"/>
      <c r="RG630" s="286"/>
      <c r="RH630" s="286"/>
      <c r="RI630" s="286"/>
      <c r="RJ630" s="286"/>
      <c r="RK630" s="286"/>
      <c r="RL630" s="286"/>
      <c r="RM630" s="286"/>
      <c r="RN630" s="286"/>
      <c r="RO630" s="286"/>
      <c r="RP630" s="286"/>
      <c r="RQ630" s="286"/>
      <c r="RR630" s="286"/>
      <c r="RS630" s="286"/>
      <c r="RT630" s="286"/>
      <c r="RU630" s="286"/>
      <c r="RV630" s="286"/>
      <c r="RW630" s="286"/>
      <c r="RX630" s="286"/>
      <c r="RY630" s="286"/>
      <c r="RZ630" s="286"/>
      <c r="SA630" s="286"/>
      <c r="SB630" s="286"/>
      <c r="SC630" s="286"/>
      <c r="SD630" s="286"/>
      <c r="SE630" s="286"/>
      <c r="SF630" s="286"/>
      <c r="SG630" s="286"/>
      <c r="SH630" s="286"/>
      <c r="SI630" s="286"/>
      <c r="SJ630" s="286"/>
      <c r="SK630" s="286"/>
      <c r="SL630" s="286"/>
      <c r="SM630" s="286"/>
      <c r="SN630" s="286"/>
      <c r="SO630" s="286"/>
      <c r="SP630" s="286"/>
      <c r="SQ630" s="286"/>
      <c r="SR630" s="286"/>
      <c r="SS630" s="286"/>
      <c r="ST630" s="286"/>
      <c r="SU630" s="286"/>
      <c r="SV630" s="286"/>
      <c r="SW630" s="286"/>
      <c r="SX630" s="286"/>
      <c r="SY630" s="286"/>
      <c r="SZ630" s="286"/>
      <c r="TA630" s="286"/>
      <c r="TB630" s="286"/>
      <c r="TC630" s="286"/>
      <c r="TD630" s="286"/>
      <c r="TE630" s="286"/>
      <c r="TF630" s="286"/>
      <c r="TG630" s="286"/>
      <c r="TH630" s="286"/>
      <c r="TI630" s="286"/>
      <c r="TJ630" s="286"/>
      <c r="TK630" s="286"/>
      <c r="TL630" s="286"/>
      <c r="TM630" s="286"/>
      <c r="TN630" s="286"/>
      <c r="TO630" s="286"/>
      <c r="TP630" s="286"/>
      <c r="TQ630" s="286"/>
      <c r="TR630" s="286"/>
      <c r="TS630" s="286"/>
      <c r="TT630" s="286"/>
      <c r="TU630" s="286"/>
      <c r="TV630" s="286"/>
      <c r="TW630" s="286"/>
      <c r="TX630" s="286"/>
      <c r="TY630" s="286"/>
      <c r="TZ630" s="286"/>
      <c r="UA630" s="286"/>
      <c r="UB630" s="286"/>
      <c r="UC630" s="286"/>
      <c r="UD630" s="286"/>
      <c r="UE630" s="286"/>
      <c r="UF630" s="286"/>
      <c r="UG630" s="286"/>
      <c r="UH630" s="286"/>
      <c r="UI630" s="286"/>
      <c r="UJ630" s="286"/>
      <c r="UK630" s="286"/>
      <c r="UL630" s="286"/>
      <c r="UM630" s="286"/>
      <c r="UN630" s="286"/>
      <c r="UO630" s="286"/>
      <c r="UP630" s="286"/>
      <c r="UQ630" s="286"/>
      <c r="UR630" s="286"/>
      <c r="US630" s="286"/>
      <c r="UT630" s="286"/>
      <c r="UU630" s="286"/>
      <c r="UV630" s="286"/>
      <c r="UW630" s="286"/>
      <c r="UX630" s="286"/>
      <c r="UY630" s="286"/>
      <c r="UZ630" s="286"/>
      <c r="VA630" s="286"/>
      <c r="VB630" s="286"/>
      <c r="VC630" s="286"/>
      <c r="VD630" s="286"/>
      <c r="VE630" s="286"/>
      <c r="VF630" s="286"/>
      <c r="VG630" s="286"/>
      <c r="VH630" s="286"/>
      <c r="VI630" s="286"/>
      <c r="VJ630" s="286"/>
      <c r="VK630" s="286"/>
      <c r="VL630" s="286"/>
      <c r="VM630" s="286"/>
      <c r="VN630" s="286"/>
      <c r="VO630" s="286"/>
      <c r="VP630" s="286"/>
      <c r="VQ630" s="286"/>
      <c r="VR630" s="286"/>
      <c r="VS630" s="286"/>
      <c r="VT630" s="286"/>
      <c r="VU630" s="286"/>
      <c r="VV630" s="286"/>
      <c r="VW630" s="286"/>
      <c r="VX630" s="286"/>
      <c r="VY630" s="286"/>
      <c r="VZ630" s="286"/>
      <c r="WA630" s="286"/>
      <c r="WB630" s="286"/>
      <c r="WC630" s="286"/>
    </row>
    <row r="631" spans="1:601" s="285" customFormat="1" ht="45" customHeight="1">
      <c r="A631" s="1073"/>
      <c r="B631" s="680"/>
      <c r="C631" s="667"/>
      <c r="D631" s="671"/>
      <c r="E631" s="721"/>
      <c r="F631" s="673"/>
      <c r="G631" s="726"/>
      <c r="H631" s="673"/>
      <c r="I631" s="309" t="s">
        <v>501</v>
      </c>
      <c r="J631" s="309" t="s">
        <v>33</v>
      </c>
      <c r="K631" s="315" t="s">
        <v>1336</v>
      </c>
      <c r="L631" s="309" t="s">
        <v>642</v>
      </c>
      <c r="M631" s="288"/>
      <c r="N631" s="288"/>
      <c r="O631" s="288">
        <v>55000</v>
      </c>
      <c r="P631" s="289">
        <v>25000</v>
      </c>
      <c r="Q631" s="290">
        <v>25000</v>
      </c>
      <c r="R631" s="290">
        <v>25000</v>
      </c>
      <c r="S631" s="528">
        <v>3</v>
      </c>
      <c r="BA631" s="286"/>
      <c r="BB631" s="286"/>
      <c r="BC631" s="286"/>
      <c r="BD631" s="286"/>
      <c r="BE631" s="286"/>
      <c r="BF631" s="286"/>
      <c r="BG631" s="286"/>
      <c r="BH631" s="286"/>
      <c r="BI631" s="286"/>
      <c r="BJ631" s="286"/>
      <c r="BK631" s="286"/>
      <c r="BL631" s="286"/>
      <c r="BM631" s="286"/>
      <c r="BN631" s="286"/>
      <c r="BO631" s="286"/>
      <c r="BP631" s="286"/>
      <c r="BQ631" s="286"/>
      <c r="BR631" s="286"/>
      <c r="BS631" s="286"/>
      <c r="BT631" s="286"/>
      <c r="BU631" s="286"/>
      <c r="BV631" s="286"/>
      <c r="BW631" s="286"/>
      <c r="BX631" s="286"/>
      <c r="BY631" s="286"/>
      <c r="BZ631" s="286"/>
      <c r="CA631" s="286"/>
      <c r="CB631" s="286"/>
      <c r="CC631" s="286"/>
      <c r="CD631" s="286"/>
      <c r="CE631" s="286"/>
      <c r="CF631" s="286"/>
      <c r="CG631" s="286"/>
      <c r="CH631" s="286"/>
      <c r="CI631" s="286"/>
      <c r="CJ631" s="286"/>
      <c r="CK631" s="286"/>
      <c r="CL631" s="286"/>
      <c r="CM631" s="286"/>
      <c r="CN631" s="286"/>
      <c r="CO631" s="286"/>
      <c r="CP631" s="286"/>
      <c r="CQ631" s="286"/>
      <c r="CR631" s="286"/>
      <c r="CS631" s="286"/>
      <c r="CT631" s="286"/>
      <c r="CU631" s="286"/>
      <c r="CV631" s="286"/>
      <c r="CW631" s="286"/>
      <c r="CX631" s="286"/>
      <c r="CY631" s="286"/>
      <c r="CZ631" s="286"/>
      <c r="DA631" s="286"/>
      <c r="DB631" s="286"/>
      <c r="DC631" s="286"/>
      <c r="DD631" s="286"/>
      <c r="DE631" s="286"/>
      <c r="DF631" s="286"/>
      <c r="DG631" s="286"/>
      <c r="DH631" s="286"/>
      <c r="DI631" s="286"/>
      <c r="DJ631" s="286"/>
      <c r="DK631" s="286"/>
      <c r="DL631" s="286"/>
      <c r="DM631" s="286"/>
      <c r="DN631" s="286"/>
      <c r="DO631" s="286"/>
      <c r="DP631" s="286"/>
      <c r="DQ631" s="286"/>
      <c r="DR631" s="286"/>
      <c r="DS631" s="286"/>
      <c r="DT631" s="286"/>
      <c r="DU631" s="286"/>
      <c r="DV631" s="286"/>
      <c r="DW631" s="286"/>
      <c r="DX631" s="286"/>
      <c r="DY631" s="286"/>
      <c r="DZ631" s="286"/>
      <c r="EA631" s="286"/>
      <c r="EB631" s="286"/>
      <c r="EC631" s="286"/>
      <c r="ED631" s="286"/>
      <c r="EE631" s="286"/>
      <c r="EF631" s="286"/>
      <c r="EG631" s="286"/>
      <c r="EH631" s="286"/>
      <c r="EI631" s="286"/>
      <c r="EJ631" s="286"/>
      <c r="EK631" s="286"/>
      <c r="EL631" s="286"/>
      <c r="EM631" s="286"/>
      <c r="EN631" s="286"/>
      <c r="EO631" s="286"/>
      <c r="EP631" s="286"/>
      <c r="EQ631" s="286"/>
      <c r="ER631" s="286"/>
      <c r="ES631" s="286"/>
      <c r="ET631" s="286"/>
      <c r="EU631" s="286"/>
      <c r="EV631" s="286"/>
      <c r="EW631" s="286"/>
      <c r="EX631" s="286"/>
      <c r="EY631" s="286"/>
      <c r="EZ631" s="286"/>
      <c r="FA631" s="286"/>
      <c r="FB631" s="286"/>
      <c r="FC631" s="286"/>
      <c r="FD631" s="286"/>
      <c r="FE631" s="286"/>
      <c r="FF631" s="286"/>
      <c r="FG631" s="286"/>
      <c r="FH631" s="286"/>
      <c r="FI631" s="286"/>
      <c r="FJ631" s="286"/>
      <c r="FK631" s="286"/>
      <c r="FL631" s="286"/>
      <c r="FM631" s="286"/>
      <c r="FN631" s="286"/>
      <c r="FO631" s="286"/>
      <c r="FP631" s="286"/>
      <c r="FQ631" s="286"/>
      <c r="FR631" s="286"/>
      <c r="FS631" s="286"/>
      <c r="FT631" s="286"/>
      <c r="FU631" s="286"/>
      <c r="FV631" s="286"/>
      <c r="FW631" s="286"/>
      <c r="FX631" s="286"/>
      <c r="FY631" s="286"/>
      <c r="FZ631" s="286"/>
      <c r="GA631" s="286"/>
      <c r="GB631" s="286"/>
      <c r="GC631" s="286"/>
      <c r="GD631" s="286"/>
      <c r="GE631" s="286"/>
      <c r="GF631" s="286"/>
      <c r="GG631" s="286"/>
      <c r="GH631" s="286"/>
      <c r="GI631" s="286"/>
      <c r="GJ631" s="286"/>
      <c r="GK631" s="286"/>
      <c r="GL631" s="286"/>
      <c r="GM631" s="286"/>
      <c r="GN631" s="286"/>
      <c r="GO631" s="286"/>
      <c r="GP631" s="286"/>
      <c r="GQ631" s="286"/>
      <c r="GR631" s="286"/>
      <c r="GS631" s="286"/>
      <c r="GT631" s="286"/>
      <c r="GU631" s="286"/>
      <c r="GV631" s="286"/>
      <c r="GW631" s="286"/>
      <c r="GX631" s="286"/>
      <c r="GY631" s="286"/>
      <c r="GZ631" s="286"/>
      <c r="HA631" s="286"/>
      <c r="HB631" s="286"/>
      <c r="HC631" s="286"/>
      <c r="HD631" s="286"/>
      <c r="HE631" s="286"/>
      <c r="HF631" s="286"/>
      <c r="HG631" s="286"/>
      <c r="HH631" s="286"/>
      <c r="HI631" s="286"/>
      <c r="HJ631" s="286"/>
      <c r="HK631" s="286"/>
      <c r="HL631" s="286"/>
      <c r="HM631" s="286"/>
      <c r="HN631" s="286"/>
      <c r="HO631" s="286"/>
      <c r="HP631" s="286"/>
      <c r="HQ631" s="286"/>
      <c r="HR631" s="286"/>
      <c r="HS631" s="286"/>
      <c r="HT631" s="286"/>
      <c r="HU631" s="286"/>
      <c r="HV631" s="286"/>
      <c r="HW631" s="286"/>
      <c r="HX631" s="286"/>
      <c r="HY631" s="286"/>
      <c r="HZ631" s="286"/>
      <c r="IA631" s="286"/>
      <c r="IB631" s="286"/>
      <c r="IC631" s="286"/>
      <c r="ID631" s="286"/>
      <c r="IE631" s="286"/>
      <c r="IF631" s="286"/>
      <c r="IG631" s="286"/>
      <c r="IH631" s="286"/>
      <c r="II631" s="286"/>
      <c r="IJ631" s="286"/>
      <c r="IK631" s="286"/>
      <c r="IL631" s="286"/>
      <c r="IM631" s="286"/>
      <c r="IN631" s="286"/>
      <c r="IO631" s="286"/>
      <c r="IP631" s="286"/>
      <c r="IQ631" s="286"/>
      <c r="IR631" s="286"/>
      <c r="IS631" s="286"/>
      <c r="IT631" s="286"/>
      <c r="IU631" s="286"/>
      <c r="IV631" s="286"/>
      <c r="IW631" s="286"/>
      <c r="IX631" s="286"/>
      <c r="IY631" s="286"/>
      <c r="IZ631" s="286"/>
      <c r="JA631" s="286"/>
      <c r="JB631" s="286"/>
      <c r="JC631" s="286"/>
      <c r="JD631" s="286"/>
      <c r="JE631" s="286"/>
      <c r="JF631" s="286"/>
      <c r="JG631" s="286"/>
      <c r="JH631" s="286"/>
      <c r="JI631" s="286"/>
      <c r="JJ631" s="286"/>
      <c r="JK631" s="286"/>
      <c r="JL631" s="286"/>
      <c r="JM631" s="286"/>
      <c r="JN631" s="286"/>
      <c r="JO631" s="286"/>
      <c r="JP631" s="286"/>
      <c r="JQ631" s="286"/>
      <c r="JR631" s="286"/>
      <c r="JS631" s="286"/>
      <c r="JT631" s="286"/>
      <c r="JU631" s="286"/>
      <c r="JV631" s="286"/>
      <c r="JW631" s="286"/>
      <c r="JX631" s="286"/>
      <c r="JY631" s="286"/>
      <c r="JZ631" s="286"/>
      <c r="KA631" s="286"/>
      <c r="KB631" s="286"/>
      <c r="KC631" s="286"/>
      <c r="KD631" s="286"/>
      <c r="KE631" s="286"/>
      <c r="KF631" s="286"/>
      <c r="KG631" s="286"/>
      <c r="KH631" s="286"/>
      <c r="KI631" s="286"/>
      <c r="KJ631" s="286"/>
      <c r="KK631" s="286"/>
      <c r="KL631" s="286"/>
      <c r="KM631" s="286"/>
      <c r="KN631" s="286"/>
      <c r="KO631" s="286"/>
      <c r="KP631" s="286"/>
      <c r="KQ631" s="286"/>
      <c r="KR631" s="286"/>
      <c r="KS631" s="286"/>
      <c r="KT631" s="286"/>
      <c r="KU631" s="286"/>
      <c r="KV631" s="286"/>
      <c r="KW631" s="286"/>
      <c r="KX631" s="286"/>
      <c r="KY631" s="286"/>
      <c r="KZ631" s="286"/>
      <c r="LA631" s="286"/>
      <c r="LB631" s="286"/>
      <c r="LC631" s="286"/>
      <c r="LD631" s="286"/>
      <c r="LE631" s="286"/>
      <c r="LF631" s="286"/>
      <c r="LG631" s="286"/>
      <c r="LH631" s="286"/>
      <c r="LI631" s="286"/>
      <c r="LJ631" s="286"/>
      <c r="LK631" s="286"/>
      <c r="LL631" s="286"/>
      <c r="LM631" s="286"/>
      <c r="LN631" s="286"/>
      <c r="LO631" s="286"/>
      <c r="LP631" s="286"/>
      <c r="LQ631" s="286"/>
      <c r="LR631" s="286"/>
      <c r="LS631" s="286"/>
      <c r="LT631" s="286"/>
      <c r="LU631" s="286"/>
      <c r="LV631" s="286"/>
      <c r="LW631" s="286"/>
      <c r="LX631" s="286"/>
      <c r="LY631" s="286"/>
      <c r="LZ631" s="286"/>
      <c r="MA631" s="286"/>
      <c r="MB631" s="286"/>
      <c r="MC631" s="286"/>
      <c r="MD631" s="286"/>
      <c r="ME631" s="286"/>
      <c r="MF631" s="286"/>
      <c r="MG631" s="286"/>
      <c r="MH631" s="286"/>
      <c r="MI631" s="286"/>
      <c r="MJ631" s="286"/>
      <c r="MK631" s="286"/>
      <c r="ML631" s="286"/>
      <c r="MM631" s="286"/>
      <c r="MN631" s="286"/>
      <c r="MO631" s="286"/>
      <c r="MP631" s="286"/>
      <c r="MQ631" s="286"/>
      <c r="MR631" s="286"/>
      <c r="MS631" s="286"/>
      <c r="MT631" s="286"/>
      <c r="MU631" s="286"/>
      <c r="MV631" s="286"/>
      <c r="MW631" s="286"/>
      <c r="MX631" s="286"/>
      <c r="MY631" s="286"/>
      <c r="MZ631" s="286"/>
      <c r="NA631" s="286"/>
      <c r="NB631" s="286"/>
      <c r="NC631" s="286"/>
      <c r="ND631" s="286"/>
      <c r="NE631" s="286"/>
      <c r="NF631" s="286"/>
      <c r="NG631" s="286"/>
      <c r="NH631" s="286"/>
      <c r="NI631" s="286"/>
      <c r="NJ631" s="286"/>
      <c r="NK631" s="286"/>
      <c r="NL631" s="286"/>
      <c r="NM631" s="286"/>
      <c r="NN631" s="286"/>
      <c r="NO631" s="286"/>
      <c r="NP631" s="286"/>
      <c r="NQ631" s="286"/>
      <c r="NR631" s="286"/>
      <c r="NS631" s="286"/>
      <c r="NT631" s="286"/>
      <c r="NU631" s="286"/>
      <c r="NV631" s="286"/>
      <c r="NW631" s="286"/>
      <c r="NX631" s="286"/>
      <c r="NY631" s="286"/>
      <c r="NZ631" s="286"/>
      <c r="OA631" s="286"/>
      <c r="OB631" s="286"/>
      <c r="OC631" s="286"/>
      <c r="OD631" s="286"/>
      <c r="OE631" s="286"/>
      <c r="OF631" s="286"/>
      <c r="OG631" s="286"/>
      <c r="OH631" s="286"/>
      <c r="OI631" s="286"/>
      <c r="OJ631" s="286"/>
      <c r="OK631" s="286"/>
      <c r="OL631" s="286"/>
      <c r="OM631" s="286"/>
      <c r="ON631" s="286"/>
      <c r="OO631" s="286"/>
      <c r="OP631" s="286"/>
      <c r="OQ631" s="286"/>
      <c r="OR631" s="286"/>
      <c r="OS631" s="286"/>
      <c r="OT631" s="286"/>
      <c r="OU631" s="286"/>
      <c r="OV631" s="286"/>
      <c r="OW631" s="286"/>
      <c r="OX631" s="286"/>
      <c r="OY631" s="286"/>
      <c r="OZ631" s="286"/>
      <c r="PA631" s="286"/>
      <c r="PB631" s="286"/>
      <c r="PC631" s="286"/>
      <c r="PD631" s="286"/>
      <c r="PE631" s="286"/>
      <c r="PF631" s="286"/>
      <c r="PG631" s="286"/>
      <c r="PH631" s="286"/>
      <c r="PI631" s="286"/>
      <c r="PJ631" s="286"/>
      <c r="PK631" s="286"/>
      <c r="PL631" s="286"/>
      <c r="PM631" s="286"/>
      <c r="PN631" s="286"/>
      <c r="PO631" s="286"/>
      <c r="PP631" s="286"/>
      <c r="PQ631" s="286"/>
      <c r="PR631" s="286"/>
      <c r="PS631" s="286"/>
      <c r="PT631" s="286"/>
      <c r="PU631" s="286"/>
      <c r="PV631" s="286"/>
      <c r="PW631" s="286"/>
      <c r="PX631" s="286"/>
      <c r="PY631" s="286"/>
      <c r="PZ631" s="286"/>
      <c r="QA631" s="286"/>
      <c r="QB631" s="286"/>
      <c r="QC631" s="286"/>
      <c r="QD631" s="286"/>
      <c r="QE631" s="286"/>
      <c r="QF631" s="286"/>
      <c r="QG631" s="286"/>
      <c r="QH631" s="286"/>
      <c r="QI631" s="286"/>
      <c r="QJ631" s="286"/>
      <c r="QK631" s="286"/>
      <c r="QL631" s="286"/>
      <c r="QM631" s="286"/>
      <c r="QN631" s="286"/>
      <c r="QO631" s="286"/>
      <c r="QP631" s="286"/>
      <c r="QQ631" s="286"/>
      <c r="QR631" s="286"/>
      <c r="QS631" s="286"/>
      <c r="QT631" s="286"/>
      <c r="QU631" s="286"/>
      <c r="QV631" s="286"/>
      <c r="QW631" s="286"/>
      <c r="QX631" s="286"/>
      <c r="QY631" s="286"/>
      <c r="QZ631" s="286"/>
      <c r="RA631" s="286"/>
      <c r="RB631" s="286"/>
      <c r="RC631" s="286"/>
      <c r="RD631" s="286"/>
      <c r="RE631" s="286"/>
      <c r="RF631" s="286"/>
      <c r="RG631" s="286"/>
      <c r="RH631" s="286"/>
      <c r="RI631" s="286"/>
      <c r="RJ631" s="286"/>
      <c r="RK631" s="286"/>
      <c r="RL631" s="286"/>
      <c r="RM631" s="286"/>
      <c r="RN631" s="286"/>
      <c r="RO631" s="286"/>
      <c r="RP631" s="286"/>
      <c r="RQ631" s="286"/>
      <c r="RR631" s="286"/>
      <c r="RS631" s="286"/>
      <c r="RT631" s="286"/>
      <c r="RU631" s="286"/>
      <c r="RV631" s="286"/>
      <c r="RW631" s="286"/>
      <c r="RX631" s="286"/>
      <c r="RY631" s="286"/>
      <c r="RZ631" s="286"/>
      <c r="SA631" s="286"/>
      <c r="SB631" s="286"/>
      <c r="SC631" s="286"/>
      <c r="SD631" s="286"/>
      <c r="SE631" s="286"/>
      <c r="SF631" s="286"/>
      <c r="SG631" s="286"/>
      <c r="SH631" s="286"/>
      <c r="SI631" s="286"/>
      <c r="SJ631" s="286"/>
      <c r="SK631" s="286"/>
      <c r="SL631" s="286"/>
      <c r="SM631" s="286"/>
      <c r="SN631" s="286"/>
      <c r="SO631" s="286"/>
      <c r="SP631" s="286"/>
      <c r="SQ631" s="286"/>
      <c r="SR631" s="286"/>
      <c r="SS631" s="286"/>
      <c r="ST631" s="286"/>
      <c r="SU631" s="286"/>
      <c r="SV631" s="286"/>
      <c r="SW631" s="286"/>
      <c r="SX631" s="286"/>
      <c r="SY631" s="286"/>
      <c r="SZ631" s="286"/>
      <c r="TA631" s="286"/>
      <c r="TB631" s="286"/>
      <c r="TC631" s="286"/>
      <c r="TD631" s="286"/>
      <c r="TE631" s="286"/>
      <c r="TF631" s="286"/>
      <c r="TG631" s="286"/>
      <c r="TH631" s="286"/>
      <c r="TI631" s="286"/>
      <c r="TJ631" s="286"/>
      <c r="TK631" s="286"/>
      <c r="TL631" s="286"/>
      <c r="TM631" s="286"/>
      <c r="TN631" s="286"/>
      <c r="TO631" s="286"/>
      <c r="TP631" s="286"/>
      <c r="TQ631" s="286"/>
      <c r="TR631" s="286"/>
      <c r="TS631" s="286"/>
      <c r="TT631" s="286"/>
      <c r="TU631" s="286"/>
      <c r="TV631" s="286"/>
      <c r="TW631" s="286"/>
      <c r="TX631" s="286"/>
      <c r="TY631" s="286"/>
      <c r="TZ631" s="286"/>
      <c r="UA631" s="286"/>
      <c r="UB631" s="286"/>
      <c r="UC631" s="286"/>
      <c r="UD631" s="286"/>
      <c r="UE631" s="286"/>
      <c r="UF631" s="286"/>
      <c r="UG631" s="286"/>
      <c r="UH631" s="286"/>
      <c r="UI631" s="286"/>
      <c r="UJ631" s="286"/>
      <c r="UK631" s="286"/>
      <c r="UL631" s="286"/>
      <c r="UM631" s="286"/>
      <c r="UN631" s="286"/>
      <c r="UO631" s="286"/>
      <c r="UP631" s="286"/>
      <c r="UQ631" s="286"/>
      <c r="UR631" s="286"/>
      <c r="US631" s="286"/>
      <c r="UT631" s="286"/>
      <c r="UU631" s="286"/>
      <c r="UV631" s="286"/>
      <c r="UW631" s="286"/>
      <c r="UX631" s="286"/>
      <c r="UY631" s="286"/>
      <c r="UZ631" s="286"/>
      <c r="VA631" s="286"/>
      <c r="VB631" s="286"/>
      <c r="VC631" s="286"/>
      <c r="VD631" s="286"/>
      <c r="VE631" s="286"/>
      <c r="VF631" s="286"/>
      <c r="VG631" s="286"/>
      <c r="VH631" s="286"/>
      <c r="VI631" s="286"/>
      <c r="VJ631" s="286"/>
      <c r="VK631" s="286"/>
      <c r="VL631" s="286"/>
      <c r="VM631" s="286"/>
      <c r="VN631" s="286"/>
      <c r="VO631" s="286"/>
      <c r="VP631" s="286"/>
      <c r="VQ631" s="286"/>
      <c r="VR631" s="286"/>
      <c r="VS631" s="286"/>
      <c r="VT631" s="286"/>
      <c r="VU631" s="286"/>
      <c r="VV631" s="286"/>
      <c r="VW631" s="286"/>
      <c r="VX631" s="286"/>
      <c r="VY631" s="286"/>
      <c r="VZ631" s="286"/>
      <c r="WA631" s="286"/>
      <c r="WB631" s="286"/>
      <c r="WC631" s="286"/>
    </row>
    <row r="632" spans="1:601" s="285" customFormat="1" ht="45" customHeight="1">
      <c r="A632" s="1073"/>
      <c r="B632" s="681"/>
      <c r="C632" s="668"/>
      <c r="D632" s="653"/>
      <c r="E632" s="678"/>
      <c r="F632" s="655"/>
      <c r="G632" s="727"/>
      <c r="H632" s="655"/>
      <c r="I632" s="309" t="s">
        <v>501</v>
      </c>
      <c r="J632" s="309" t="s">
        <v>501</v>
      </c>
      <c r="K632" s="315" t="s">
        <v>1336</v>
      </c>
      <c r="L632" s="309" t="s">
        <v>642</v>
      </c>
      <c r="M632" s="288">
        <v>25000</v>
      </c>
      <c r="N632" s="288">
        <v>25000</v>
      </c>
      <c r="O632" s="288"/>
      <c r="P632" s="289"/>
      <c r="Q632" s="290"/>
      <c r="R632" s="290"/>
      <c r="S632" s="528">
        <v>3</v>
      </c>
      <c r="BA632" s="286"/>
      <c r="BB632" s="286"/>
      <c r="BC632" s="286"/>
      <c r="BD632" s="286"/>
      <c r="BE632" s="286"/>
      <c r="BF632" s="286"/>
      <c r="BG632" s="286"/>
      <c r="BH632" s="286"/>
      <c r="BI632" s="286"/>
      <c r="BJ632" s="286"/>
      <c r="BK632" s="286"/>
      <c r="BL632" s="286"/>
      <c r="BM632" s="286"/>
      <c r="BN632" s="286"/>
      <c r="BO632" s="286"/>
      <c r="BP632" s="286"/>
      <c r="BQ632" s="286"/>
      <c r="BR632" s="286"/>
      <c r="BS632" s="286"/>
      <c r="BT632" s="286"/>
      <c r="BU632" s="286"/>
      <c r="BV632" s="286"/>
      <c r="BW632" s="286"/>
      <c r="BX632" s="286"/>
      <c r="BY632" s="286"/>
      <c r="BZ632" s="286"/>
      <c r="CA632" s="286"/>
      <c r="CB632" s="286"/>
      <c r="CC632" s="286"/>
      <c r="CD632" s="286"/>
      <c r="CE632" s="286"/>
      <c r="CF632" s="286"/>
      <c r="CG632" s="286"/>
      <c r="CH632" s="286"/>
      <c r="CI632" s="286"/>
      <c r="CJ632" s="286"/>
      <c r="CK632" s="286"/>
      <c r="CL632" s="286"/>
      <c r="CM632" s="286"/>
      <c r="CN632" s="286"/>
      <c r="CO632" s="286"/>
      <c r="CP632" s="286"/>
      <c r="CQ632" s="286"/>
      <c r="CR632" s="286"/>
      <c r="CS632" s="286"/>
      <c r="CT632" s="286"/>
      <c r="CU632" s="286"/>
      <c r="CV632" s="286"/>
      <c r="CW632" s="286"/>
      <c r="CX632" s="286"/>
      <c r="CY632" s="286"/>
      <c r="CZ632" s="286"/>
      <c r="DA632" s="286"/>
      <c r="DB632" s="286"/>
      <c r="DC632" s="286"/>
      <c r="DD632" s="286"/>
      <c r="DE632" s="286"/>
      <c r="DF632" s="286"/>
      <c r="DG632" s="286"/>
      <c r="DH632" s="286"/>
      <c r="DI632" s="286"/>
      <c r="DJ632" s="286"/>
      <c r="DK632" s="286"/>
      <c r="DL632" s="286"/>
      <c r="DM632" s="286"/>
      <c r="DN632" s="286"/>
      <c r="DO632" s="286"/>
      <c r="DP632" s="286"/>
      <c r="DQ632" s="286"/>
      <c r="DR632" s="286"/>
      <c r="DS632" s="286"/>
      <c r="DT632" s="286"/>
      <c r="DU632" s="286"/>
      <c r="DV632" s="286"/>
      <c r="DW632" s="286"/>
      <c r="DX632" s="286"/>
      <c r="DY632" s="286"/>
      <c r="DZ632" s="286"/>
      <c r="EA632" s="286"/>
      <c r="EB632" s="286"/>
      <c r="EC632" s="286"/>
      <c r="ED632" s="286"/>
      <c r="EE632" s="286"/>
      <c r="EF632" s="286"/>
      <c r="EG632" s="286"/>
      <c r="EH632" s="286"/>
      <c r="EI632" s="286"/>
      <c r="EJ632" s="286"/>
      <c r="EK632" s="286"/>
      <c r="EL632" s="286"/>
      <c r="EM632" s="286"/>
      <c r="EN632" s="286"/>
      <c r="EO632" s="286"/>
      <c r="EP632" s="286"/>
      <c r="EQ632" s="286"/>
      <c r="ER632" s="286"/>
      <c r="ES632" s="286"/>
      <c r="ET632" s="286"/>
      <c r="EU632" s="286"/>
      <c r="EV632" s="286"/>
      <c r="EW632" s="286"/>
      <c r="EX632" s="286"/>
      <c r="EY632" s="286"/>
      <c r="EZ632" s="286"/>
      <c r="FA632" s="286"/>
      <c r="FB632" s="286"/>
      <c r="FC632" s="286"/>
      <c r="FD632" s="286"/>
      <c r="FE632" s="286"/>
      <c r="FF632" s="286"/>
      <c r="FG632" s="286"/>
      <c r="FH632" s="286"/>
      <c r="FI632" s="286"/>
      <c r="FJ632" s="286"/>
      <c r="FK632" s="286"/>
      <c r="FL632" s="286"/>
      <c r="FM632" s="286"/>
      <c r="FN632" s="286"/>
      <c r="FO632" s="286"/>
      <c r="FP632" s="286"/>
      <c r="FQ632" s="286"/>
      <c r="FR632" s="286"/>
      <c r="FS632" s="286"/>
      <c r="FT632" s="286"/>
      <c r="FU632" s="286"/>
      <c r="FV632" s="286"/>
      <c r="FW632" s="286"/>
      <c r="FX632" s="286"/>
      <c r="FY632" s="286"/>
      <c r="FZ632" s="286"/>
      <c r="GA632" s="286"/>
      <c r="GB632" s="286"/>
      <c r="GC632" s="286"/>
      <c r="GD632" s="286"/>
      <c r="GE632" s="286"/>
      <c r="GF632" s="286"/>
      <c r="GG632" s="286"/>
      <c r="GH632" s="286"/>
      <c r="GI632" s="286"/>
      <c r="GJ632" s="286"/>
      <c r="GK632" s="286"/>
      <c r="GL632" s="286"/>
      <c r="GM632" s="286"/>
      <c r="GN632" s="286"/>
      <c r="GO632" s="286"/>
      <c r="GP632" s="286"/>
      <c r="GQ632" s="286"/>
      <c r="GR632" s="286"/>
      <c r="GS632" s="286"/>
      <c r="GT632" s="286"/>
      <c r="GU632" s="286"/>
      <c r="GV632" s="286"/>
      <c r="GW632" s="286"/>
      <c r="GX632" s="286"/>
      <c r="GY632" s="286"/>
      <c r="GZ632" s="286"/>
      <c r="HA632" s="286"/>
      <c r="HB632" s="286"/>
      <c r="HC632" s="286"/>
      <c r="HD632" s="286"/>
      <c r="HE632" s="286"/>
      <c r="HF632" s="286"/>
      <c r="HG632" s="286"/>
      <c r="HH632" s="286"/>
      <c r="HI632" s="286"/>
      <c r="HJ632" s="286"/>
      <c r="HK632" s="286"/>
      <c r="HL632" s="286"/>
      <c r="HM632" s="286"/>
      <c r="HN632" s="286"/>
      <c r="HO632" s="286"/>
      <c r="HP632" s="286"/>
      <c r="HQ632" s="286"/>
      <c r="HR632" s="286"/>
      <c r="HS632" s="286"/>
      <c r="HT632" s="286"/>
      <c r="HU632" s="286"/>
      <c r="HV632" s="286"/>
      <c r="HW632" s="286"/>
      <c r="HX632" s="286"/>
      <c r="HY632" s="286"/>
      <c r="HZ632" s="286"/>
      <c r="IA632" s="286"/>
      <c r="IB632" s="286"/>
      <c r="IC632" s="286"/>
      <c r="ID632" s="286"/>
      <c r="IE632" s="286"/>
      <c r="IF632" s="286"/>
      <c r="IG632" s="286"/>
      <c r="IH632" s="286"/>
      <c r="II632" s="286"/>
      <c r="IJ632" s="286"/>
      <c r="IK632" s="286"/>
      <c r="IL632" s="286"/>
      <c r="IM632" s="286"/>
      <c r="IN632" s="286"/>
      <c r="IO632" s="286"/>
      <c r="IP632" s="286"/>
      <c r="IQ632" s="286"/>
      <c r="IR632" s="286"/>
      <c r="IS632" s="286"/>
      <c r="IT632" s="286"/>
      <c r="IU632" s="286"/>
      <c r="IV632" s="286"/>
      <c r="IW632" s="286"/>
      <c r="IX632" s="286"/>
      <c r="IY632" s="286"/>
      <c r="IZ632" s="286"/>
      <c r="JA632" s="286"/>
      <c r="JB632" s="286"/>
      <c r="JC632" s="286"/>
      <c r="JD632" s="286"/>
      <c r="JE632" s="286"/>
      <c r="JF632" s="286"/>
      <c r="JG632" s="286"/>
      <c r="JH632" s="286"/>
      <c r="JI632" s="286"/>
      <c r="JJ632" s="286"/>
      <c r="JK632" s="286"/>
      <c r="JL632" s="286"/>
      <c r="JM632" s="286"/>
      <c r="JN632" s="286"/>
      <c r="JO632" s="286"/>
      <c r="JP632" s="286"/>
      <c r="JQ632" s="286"/>
      <c r="JR632" s="286"/>
      <c r="JS632" s="286"/>
      <c r="JT632" s="286"/>
      <c r="JU632" s="286"/>
      <c r="JV632" s="286"/>
      <c r="JW632" s="286"/>
      <c r="JX632" s="286"/>
      <c r="JY632" s="286"/>
      <c r="JZ632" s="286"/>
      <c r="KA632" s="286"/>
      <c r="KB632" s="286"/>
      <c r="KC632" s="286"/>
      <c r="KD632" s="286"/>
      <c r="KE632" s="286"/>
      <c r="KF632" s="286"/>
      <c r="KG632" s="286"/>
      <c r="KH632" s="286"/>
      <c r="KI632" s="286"/>
      <c r="KJ632" s="286"/>
      <c r="KK632" s="286"/>
      <c r="KL632" s="286"/>
      <c r="KM632" s="286"/>
      <c r="KN632" s="286"/>
      <c r="KO632" s="286"/>
      <c r="KP632" s="286"/>
      <c r="KQ632" s="286"/>
      <c r="KR632" s="286"/>
      <c r="KS632" s="286"/>
      <c r="KT632" s="286"/>
      <c r="KU632" s="286"/>
      <c r="KV632" s="286"/>
      <c r="KW632" s="286"/>
      <c r="KX632" s="286"/>
      <c r="KY632" s="286"/>
      <c r="KZ632" s="286"/>
      <c r="LA632" s="286"/>
      <c r="LB632" s="286"/>
      <c r="LC632" s="286"/>
      <c r="LD632" s="286"/>
      <c r="LE632" s="286"/>
      <c r="LF632" s="286"/>
      <c r="LG632" s="286"/>
      <c r="LH632" s="286"/>
      <c r="LI632" s="286"/>
      <c r="LJ632" s="286"/>
      <c r="LK632" s="286"/>
      <c r="LL632" s="286"/>
      <c r="LM632" s="286"/>
      <c r="LN632" s="286"/>
      <c r="LO632" s="286"/>
      <c r="LP632" s="286"/>
      <c r="LQ632" s="286"/>
      <c r="LR632" s="286"/>
      <c r="LS632" s="286"/>
      <c r="LT632" s="286"/>
      <c r="LU632" s="286"/>
      <c r="LV632" s="286"/>
      <c r="LW632" s="286"/>
      <c r="LX632" s="286"/>
      <c r="LY632" s="286"/>
      <c r="LZ632" s="286"/>
      <c r="MA632" s="286"/>
      <c r="MB632" s="286"/>
      <c r="MC632" s="286"/>
      <c r="MD632" s="286"/>
      <c r="ME632" s="286"/>
      <c r="MF632" s="286"/>
      <c r="MG632" s="286"/>
      <c r="MH632" s="286"/>
      <c r="MI632" s="286"/>
      <c r="MJ632" s="286"/>
      <c r="MK632" s="286"/>
      <c r="ML632" s="286"/>
      <c r="MM632" s="286"/>
      <c r="MN632" s="286"/>
      <c r="MO632" s="286"/>
      <c r="MP632" s="286"/>
      <c r="MQ632" s="286"/>
      <c r="MR632" s="286"/>
      <c r="MS632" s="286"/>
      <c r="MT632" s="286"/>
      <c r="MU632" s="286"/>
      <c r="MV632" s="286"/>
      <c r="MW632" s="286"/>
      <c r="MX632" s="286"/>
      <c r="MY632" s="286"/>
      <c r="MZ632" s="286"/>
      <c r="NA632" s="286"/>
      <c r="NB632" s="286"/>
      <c r="NC632" s="286"/>
      <c r="ND632" s="286"/>
      <c r="NE632" s="286"/>
      <c r="NF632" s="286"/>
      <c r="NG632" s="286"/>
      <c r="NH632" s="286"/>
      <c r="NI632" s="286"/>
      <c r="NJ632" s="286"/>
      <c r="NK632" s="286"/>
      <c r="NL632" s="286"/>
      <c r="NM632" s="286"/>
      <c r="NN632" s="286"/>
      <c r="NO632" s="286"/>
      <c r="NP632" s="286"/>
      <c r="NQ632" s="286"/>
      <c r="NR632" s="286"/>
      <c r="NS632" s="286"/>
      <c r="NT632" s="286"/>
      <c r="NU632" s="286"/>
      <c r="NV632" s="286"/>
      <c r="NW632" s="286"/>
      <c r="NX632" s="286"/>
      <c r="NY632" s="286"/>
      <c r="NZ632" s="286"/>
      <c r="OA632" s="286"/>
      <c r="OB632" s="286"/>
      <c r="OC632" s="286"/>
      <c r="OD632" s="286"/>
      <c r="OE632" s="286"/>
      <c r="OF632" s="286"/>
      <c r="OG632" s="286"/>
      <c r="OH632" s="286"/>
      <c r="OI632" s="286"/>
      <c r="OJ632" s="286"/>
      <c r="OK632" s="286"/>
      <c r="OL632" s="286"/>
      <c r="OM632" s="286"/>
      <c r="ON632" s="286"/>
      <c r="OO632" s="286"/>
      <c r="OP632" s="286"/>
      <c r="OQ632" s="286"/>
      <c r="OR632" s="286"/>
      <c r="OS632" s="286"/>
      <c r="OT632" s="286"/>
      <c r="OU632" s="286"/>
      <c r="OV632" s="286"/>
      <c r="OW632" s="286"/>
      <c r="OX632" s="286"/>
      <c r="OY632" s="286"/>
      <c r="OZ632" s="286"/>
      <c r="PA632" s="286"/>
      <c r="PB632" s="286"/>
      <c r="PC632" s="286"/>
      <c r="PD632" s="286"/>
      <c r="PE632" s="286"/>
      <c r="PF632" s="286"/>
      <c r="PG632" s="286"/>
      <c r="PH632" s="286"/>
      <c r="PI632" s="286"/>
      <c r="PJ632" s="286"/>
      <c r="PK632" s="286"/>
      <c r="PL632" s="286"/>
      <c r="PM632" s="286"/>
      <c r="PN632" s="286"/>
      <c r="PO632" s="286"/>
      <c r="PP632" s="286"/>
      <c r="PQ632" s="286"/>
      <c r="PR632" s="286"/>
      <c r="PS632" s="286"/>
      <c r="PT632" s="286"/>
      <c r="PU632" s="286"/>
      <c r="PV632" s="286"/>
      <c r="PW632" s="286"/>
      <c r="PX632" s="286"/>
      <c r="PY632" s="286"/>
      <c r="PZ632" s="286"/>
      <c r="QA632" s="286"/>
      <c r="QB632" s="286"/>
      <c r="QC632" s="286"/>
      <c r="QD632" s="286"/>
      <c r="QE632" s="286"/>
      <c r="QF632" s="286"/>
      <c r="QG632" s="286"/>
      <c r="QH632" s="286"/>
      <c r="QI632" s="286"/>
      <c r="QJ632" s="286"/>
      <c r="QK632" s="286"/>
      <c r="QL632" s="286"/>
      <c r="QM632" s="286"/>
      <c r="QN632" s="286"/>
      <c r="QO632" s="286"/>
      <c r="QP632" s="286"/>
      <c r="QQ632" s="286"/>
      <c r="QR632" s="286"/>
      <c r="QS632" s="286"/>
      <c r="QT632" s="286"/>
      <c r="QU632" s="286"/>
      <c r="QV632" s="286"/>
      <c r="QW632" s="286"/>
      <c r="QX632" s="286"/>
      <c r="QY632" s="286"/>
      <c r="QZ632" s="286"/>
      <c r="RA632" s="286"/>
      <c r="RB632" s="286"/>
      <c r="RC632" s="286"/>
      <c r="RD632" s="286"/>
      <c r="RE632" s="286"/>
      <c r="RF632" s="286"/>
      <c r="RG632" s="286"/>
      <c r="RH632" s="286"/>
      <c r="RI632" s="286"/>
      <c r="RJ632" s="286"/>
      <c r="RK632" s="286"/>
      <c r="RL632" s="286"/>
      <c r="RM632" s="286"/>
      <c r="RN632" s="286"/>
      <c r="RO632" s="286"/>
      <c r="RP632" s="286"/>
      <c r="RQ632" s="286"/>
      <c r="RR632" s="286"/>
      <c r="RS632" s="286"/>
      <c r="RT632" s="286"/>
      <c r="RU632" s="286"/>
      <c r="RV632" s="286"/>
      <c r="RW632" s="286"/>
      <c r="RX632" s="286"/>
      <c r="RY632" s="286"/>
      <c r="RZ632" s="286"/>
      <c r="SA632" s="286"/>
      <c r="SB632" s="286"/>
      <c r="SC632" s="286"/>
      <c r="SD632" s="286"/>
      <c r="SE632" s="286"/>
      <c r="SF632" s="286"/>
      <c r="SG632" s="286"/>
      <c r="SH632" s="286"/>
      <c r="SI632" s="286"/>
      <c r="SJ632" s="286"/>
      <c r="SK632" s="286"/>
      <c r="SL632" s="286"/>
      <c r="SM632" s="286"/>
      <c r="SN632" s="286"/>
      <c r="SO632" s="286"/>
      <c r="SP632" s="286"/>
      <c r="SQ632" s="286"/>
      <c r="SR632" s="286"/>
      <c r="SS632" s="286"/>
      <c r="ST632" s="286"/>
      <c r="SU632" s="286"/>
      <c r="SV632" s="286"/>
      <c r="SW632" s="286"/>
      <c r="SX632" s="286"/>
      <c r="SY632" s="286"/>
      <c r="SZ632" s="286"/>
      <c r="TA632" s="286"/>
      <c r="TB632" s="286"/>
      <c r="TC632" s="286"/>
      <c r="TD632" s="286"/>
      <c r="TE632" s="286"/>
      <c r="TF632" s="286"/>
      <c r="TG632" s="286"/>
      <c r="TH632" s="286"/>
      <c r="TI632" s="286"/>
      <c r="TJ632" s="286"/>
      <c r="TK632" s="286"/>
      <c r="TL632" s="286"/>
      <c r="TM632" s="286"/>
      <c r="TN632" s="286"/>
      <c r="TO632" s="286"/>
      <c r="TP632" s="286"/>
      <c r="TQ632" s="286"/>
      <c r="TR632" s="286"/>
      <c r="TS632" s="286"/>
      <c r="TT632" s="286"/>
      <c r="TU632" s="286"/>
      <c r="TV632" s="286"/>
      <c r="TW632" s="286"/>
      <c r="TX632" s="286"/>
      <c r="TY632" s="286"/>
      <c r="TZ632" s="286"/>
      <c r="UA632" s="286"/>
      <c r="UB632" s="286"/>
      <c r="UC632" s="286"/>
      <c r="UD632" s="286"/>
      <c r="UE632" s="286"/>
      <c r="UF632" s="286"/>
      <c r="UG632" s="286"/>
      <c r="UH632" s="286"/>
      <c r="UI632" s="286"/>
      <c r="UJ632" s="286"/>
      <c r="UK632" s="286"/>
      <c r="UL632" s="286"/>
      <c r="UM632" s="286"/>
      <c r="UN632" s="286"/>
      <c r="UO632" s="286"/>
      <c r="UP632" s="286"/>
      <c r="UQ632" s="286"/>
      <c r="UR632" s="286"/>
      <c r="US632" s="286"/>
      <c r="UT632" s="286"/>
      <c r="UU632" s="286"/>
      <c r="UV632" s="286"/>
      <c r="UW632" s="286"/>
      <c r="UX632" s="286"/>
      <c r="UY632" s="286"/>
      <c r="UZ632" s="286"/>
      <c r="VA632" s="286"/>
      <c r="VB632" s="286"/>
      <c r="VC632" s="286"/>
      <c r="VD632" s="286"/>
      <c r="VE632" s="286"/>
      <c r="VF632" s="286"/>
      <c r="VG632" s="286"/>
      <c r="VH632" s="286"/>
      <c r="VI632" s="286"/>
      <c r="VJ632" s="286"/>
      <c r="VK632" s="286"/>
      <c r="VL632" s="286"/>
      <c r="VM632" s="286"/>
      <c r="VN632" s="286"/>
      <c r="VO632" s="286"/>
      <c r="VP632" s="286"/>
      <c r="VQ632" s="286"/>
      <c r="VR632" s="286"/>
      <c r="VS632" s="286"/>
      <c r="VT632" s="286"/>
      <c r="VU632" s="286"/>
      <c r="VV632" s="286"/>
      <c r="VW632" s="286"/>
      <c r="VX632" s="286"/>
      <c r="VY632" s="286"/>
      <c r="VZ632" s="286"/>
      <c r="WA632" s="286"/>
      <c r="WB632" s="286"/>
      <c r="WC632" s="286"/>
    </row>
    <row r="633" spans="1:601" s="285" customFormat="1" ht="48.75" customHeight="1">
      <c r="A633" s="1073"/>
      <c r="B633" s="670" t="s">
        <v>1337</v>
      </c>
      <c r="C633" s="702" t="s">
        <v>1338</v>
      </c>
      <c r="D633" s="652" t="s">
        <v>1059</v>
      </c>
      <c r="E633" s="677" t="s">
        <v>1066</v>
      </c>
      <c r="F633" s="654" t="s">
        <v>60</v>
      </c>
      <c r="G633" s="725">
        <v>39814</v>
      </c>
      <c r="H633" s="654" t="s">
        <v>31</v>
      </c>
      <c r="I633" s="390" t="s">
        <v>501</v>
      </c>
      <c r="J633" s="381" t="s">
        <v>1322</v>
      </c>
      <c r="K633" s="386" t="s">
        <v>1339</v>
      </c>
      <c r="L633" s="381" t="s">
        <v>35</v>
      </c>
      <c r="M633" s="284">
        <f>M634+M635</f>
        <v>60000</v>
      </c>
      <c r="N633" s="284">
        <f t="shared" ref="N633:R633" si="88">N634+N635</f>
        <v>60000</v>
      </c>
      <c r="O633" s="284">
        <f t="shared" si="88"/>
        <v>60000</v>
      </c>
      <c r="P633" s="284">
        <f t="shared" si="88"/>
        <v>60000</v>
      </c>
      <c r="Q633" s="284">
        <f t="shared" si="88"/>
        <v>60000</v>
      </c>
      <c r="R633" s="284">
        <f t="shared" si="88"/>
        <v>60000</v>
      </c>
      <c r="S633" s="543"/>
      <c r="BA633" s="286"/>
      <c r="BB633" s="286"/>
      <c r="BC633" s="286"/>
      <c r="BD633" s="286"/>
      <c r="BE633" s="286"/>
      <c r="BF633" s="286"/>
      <c r="BG633" s="286"/>
      <c r="BH633" s="286"/>
      <c r="BI633" s="286"/>
      <c r="BJ633" s="286"/>
      <c r="BK633" s="286"/>
      <c r="BL633" s="286"/>
      <c r="BM633" s="286"/>
      <c r="BN633" s="286"/>
      <c r="BO633" s="286"/>
      <c r="BP633" s="286"/>
      <c r="BQ633" s="286"/>
      <c r="BR633" s="286"/>
      <c r="BS633" s="286"/>
      <c r="BT633" s="286"/>
      <c r="BU633" s="286"/>
      <c r="BV633" s="286"/>
      <c r="BW633" s="286"/>
      <c r="BX633" s="286"/>
      <c r="BY633" s="286"/>
      <c r="BZ633" s="286"/>
      <c r="CA633" s="286"/>
      <c r="CB633" s="286"/>
      <c r="CC633" s="286"/>
      <c r="CD633" s="286"/>
      <c r="CE633" s="286"/>
      <c r="CF633" s="286"/>
      <c r="CG633" s="286"/>
      <c r="CH633" s="286"/>
      <c r="CI633" s="286"/>
      <c r="CJ633" s="286"/>
      <c r="CK633" s="286"/>
      <c r="CL633" s="286"/>
      <c r="CM633" s="286"/>
      <c r="CN633" s="286"/>
      <c r="CO633" s="286"/>
      <c r="CP633" s="286"/>
      <c r="CQ633" s="286"/>
      <c r="CR633" s="286"/>
      <c r="CS633" s="286"/>
      <c r="CT633" s="286"/>
      <c r="CU633" s="286"/>
      <c r="CV633" s="286"/>
      <c r="CW633" s="286"/>
      <c r="CX633" s="286"/>
      <c r="CY633" s="286"/>
      <c r="CZ633" s="286"/>
      <c r="DA633" s="286"/>
      <c r="DB633" s="286"/>
      <c r="DC633" s="286"/>
      <c r="DD633" s="286"/>
      <c r="DE633" s="286"/>
      <c r="DF633" s="286"/>
      <c r="DG633" s="286"/>
      <c r="DH633" s="286"/>
      <c r="DI633" s="286"/>
      <c r="DJ633" s="286"/>
      <c r="DK633" s="286"/>
      <c r="DL633" s="286"/>
      <c r="DM633" s="286"/>
      <c r="DN633" s="286"/>
      <c r="DO633" s="286"/>
      <c r="DP633" s="286"/>
      <c r="DQ633" s="286"/>
      <c r="DR633" s="286"/>
      <c r="DS633" s="286"/>
      <c r="DT633" s="286"/>
      <c r="DU633" s="286"/>
      <c r="DV633" s="286"/>
      <c r="DW633" s="286"/>
      <c r="DX633" s="286"/>
      <c r="DY633" s="286"/>
      <c r="DZ633" s="286"/>
      <c r="EA633" s="286"/>
      <c r="EB633" s="286"/>
      <c r="EC633" s="286"/>
      <c r="ED633" s="286"/>
      <c r="EE633" s="286"/>
      <c r="EF633" s="286"/>
      <c r="EG633" s="286"/>
      <c r="EH633" s="286"/>
      <c r="EI633" s="286"/>
      <c r="EJ633" s="286"/>
      <c r="EK633" s="286"/>
      <c r="EL633" s="286"/>
      <c r="EM633" s="286"/>
      <c r="EN633" s="286"/>
      <c r="EO633" s="286"/>
      <c r="EP633" s="286"/>
      <c r="EQ633" s="286"/>
      <c r="ER633" s="286"/>
      <c r="ES633" s="286"/>
      <c r="ET633" s="286"/>
      <c r="EU633" s="286"/>
      <c r="EV633" s="286"/>
      <c r="EW633" s="286"/>
      <c r="EX633" s="286"/>
      <c r="EY633" s="286"/>
      <c r="EZ633" s="286"/>
      <c r="FA633" s="286"/>
      <c r="FB633" s="286"/>
      <c r="FC633" s="286"/>
      <c r="FD633" s="286"/>
      <c r="FE633" s="286"/>
      <c r="FF633" s="286"/>
      <c r="FG633" s="286"/>
      <c r="FH633" s="286"/>
      <c r="FI633" s="286"/>
      <c r="FJ633" s="286"/>
      <c r="FK633" s="286"/>
      <c r="FL633" s="286"/>
      <c r="FM633" s="286"/>
      <c r="FN633" s="286"/>
      <c r="FO633" s="286"/>
      <c r="FP633" s="286"/>
      <c r="FQ633" s="286"/>
      <c r="FR633" s="286"/>
      <c r="FS633" s="286"/>
      <c r="FT633" s="286"/>
      <c r="FU633" s="286"/>
      <c r="FV633" s="286"/>
      <c r="FW633" s="286"/>
      <c r="FX633" s="286"/>
      <c r="FY633" s="286"/>
      <c r="FZ633" s="286"/>
      <c r="GA633" s="286"/>
      <c r="GB633" s="286"/>
      <c r="GC633" s="286"/>
      <c r="GD633" s="286"/>
      <c r="GE633" s="286"/>
      <c r="GF633" s="286"/>
      <c r="GG633" s="286"/>
      <c r="GH633" s="286"/>
      <c r="GI633" s="286"/>
      <c r="GJ633" s="286"/>
      <c r="GK633" s="286"/>
      <c r="GL633" s="286"/>
      <c r="GM633" s="286"/>
      <c r="GN633" s="286"/>
      <c r="GO633" s="286"/>
      <c r="GP633" s="286"/>
      <c r="GQ633" s="286"/>
      <c r="GR633" s="286"/>
      <c r="GS633" s="286"/>
      <c r="GT633" s="286"/>
      <c r="GU633" s="286"/>
      <c r="GV633" s="286"/>
      <c r="GW633" s="286"/>
      <c r="GX633" s="286"/>
      <c r="GY633" s="286"/>
      <c r="GZ633" s="286"/>
      <c r="HA633" s="286"/>
      <c r="HB633" s="286"/>
      <c r="HC633" s="286"/>
      <c r="HD633" s="286"/>
      <c r="HE633" s="286"/>
      <c r="HF633" s="286"/>
      <c r="HG633" s="286"/>
      <c r="HH633" s="286"/>
      <c r="HI633" s="286"/>
      <c r="HJ633" s="286"/>
      <c r="HK633" s="286"/>
      <c r="HL633" s="286"/>
      <c r="HM633" s="286"/>
      <c r="HN633" s="286"/>
      <c r="HO633" s="286"/>
      <c r="HP633" s="286"/>
      <c r="HQ633" s="286"/>
      <c r="HR633" s="286"/>
      <c r="HS633" s="286"/>
      <c r="HT633" s="286"/>
      <c r="HU633" s="286"/>
      <c r="HV633" s="286"/>
      <c r="HW633" s="286"/>
      <c r="HX633" s="286"/>
      <c r="HY633" s="286"/>
      <c r="HZ633" s="286"/>
      <c r="IA633" s="286"/>
      <c r="IB633" s="286"/>
      <c r="IC633" s="286"/>
      <c r="ID633" s="286"/>
      <c r="IE633" s="286"/>
      <c r="IF633" s="286"/>
      <c r="IG633" s="286"/>
      <c r="IH633" s="286"/>
      <c r="II633" s="286"/>
      <c r="IJ633" s="286"/>
      <c r="IK633" s="286"/>
      <c r="IL633" s="286"/>
      <c r="IM633" s="286"/>
      <c r="IN633" s="286"/>
      <c r="IO633" s="286"/>
      <c r="IP633" s="286"/>
      <c r="IQ633" s="286"/>
      <c r="IR633" s="286"/>
      <c r="IS633" s="286"/>
      <c r="IT633" s="286"/>
      <c r="IU633" s="286"/>
      <c r="IV633" s="286"/>
      <c r="IW633" s="286"/>
      <c r="IX633" s="286"/>
      <c r="IY633" s="286"/>
      <c r="IZ633" s="286"/>
      <c r="JA633" s="286"/>
      <c r="JB633" s="286"/>
      <c r="JC633" s="286"/>
      <c r="JD633" s="286"/>
      <c r="JE633" s="286"/>
      <c r="JF633" s="286"/>
      <c r="JG633" s="286"/>
      <c r="JH633" s="286"/>
      <c r="JI633" s="286"/>
      <c r="JJ633" s="286"/>
      <c r="JK633" s="286"/>
      <c r="JL633" s="286"/>
      <c r="JM633" s="286"/>
      <c r="JN633" s="286"/>
      <c r="JO633" s="286"/>
      <c r="JP633" s="286"/>
      <c r="JQ633" s="286"/>
      <c r="JR633" s="286"/>
      <c r="JS633" s="286"/>
      <c r="JT633" s="286"/>
      <c r="JU633" s="286"/>
      <c r="JV633" s="286"/>
      <c r="JW633" s="286"/>
      <c r="JX633" s="286"/>
      <c r="JY633" s="286"/>
      <c r="JZ633" s="286"/>
      <c r="KA633" s="286"/>
      <c r="KB633" s="286"/>
      <c r="KC633" s="286"/>
      <c r="KD633" s="286"/>
      <c r="KE633" s="286"/>
      <c r="KF633" s="286"/>
      <c r="KG633" s="286"/>
      <c r="KH633" s="286"/>
      <c r="KI633" s="286"/>
      <c r="KJ633" s="286"/>
      <c r="KK633" s="286"/>
      <c r="KL633" s="286"/>
      <c r="KM633" s="286"/>
      <c r="KN633" s="286"/>
      <c r="KO633" s="286"/>
      <c r="KP633" s="286"/>
      <c r="KQ633" s="286"/>
      <c r="KR633" s="286"/>
      <c r="KS633" s="286"/>
      <c r="KT633" s="286"/>
      <c r="KU633" s="286"/>
      <c r="KV633" s="286"/>
      <c r="KW633" s="286"/>
      <c r="KX633" s="286"/>
      <c r="KY633" s="286"/>
      <c r="KZ633" s="286"/>
      <c r="LA633" s="286"/>
      <c r="LB633" s="286"/>
      <c r="LC633" s="286"/>
      <c r="LD633" s="286"/>
      <c r="LE633" s="286"/>
      <c r="LF633" s="286"/>
      <c r="LG633" s="286"/>
      <c r="LH633" s="286"/>
      <c r="LI633" s="286"/>
      <c r="LJ633" s="286"/>
      <c r="LK633" s="286"/>
      <c r="LL633" s="286"/>
      <c r="LM633" s="286"/>
      <c r="LN633" s="286"/>
      <c r="LO633" s="286"/>
      <c r="LP633" s="286"/>
      <c r="LQ633" s="286"/>
      <c r="LR633" s="286"/>
      <c r="LS633" s="286"/>
      <c r="LT633" s="286"/>
      <c r="LU633" s="286"/>
      <c r="LV633" s="286"/>
      <c r="LW633" s="286"/>
      <c r="LX633" s="286"/>
      <c r="LY633" s="286"/>
      <c r="LZ633" s="286"/>
      <c r="MA633" s="286"/>
      <c r="MB633" s="286"/>
      <c r="MC633" s="286"/>
      <c r="MD633" s="286"/>
      <c r="ME633" s="286"/>
      <c r="MF633" s="286"/>
      <c r="MG633" s="286"/>
      <c r="MH633" s="286"/>
      <c r="MI633" s="286"/>
      <c r="MJ633" s="286"/>
      <c r="MK633" s="286"/>
      <c r="ML633" s="286"/>
      <c r="MM633" s="286"/>
      <c r="MN633" s="286"/>
      <c r="MO633" s="286"/>
      <c r="MP633" s="286"/>
      <c r="MQ633" s="286"/>
      <c r="MR633" s="286"/>
      <c r="MS633" s="286"/>
      <c r="MT633" s="286"/>
      <c r="MU633" s="286"/>
      <c r="MV633" s="286"/>
      <c r="MW633" s="286"/>
      <c r="MX633" s="286"/>
      <c r="MY633" s="286"/>
      <c r="MZ633" s="286"/>
      <c r="NA633" s="286"/>
      <c r="NB633" s="286"/>
      <c r="NC633" s="286"/>
      <c r="ND633" s="286"/>
      <c r="NE633" s="286"/>
      <c r="NF633" s="286"/>
      <c r="NG633" s="286"/>
      <c r="NH633" s="286"/>
      <c r="NI633" s="286"/>
      <c r="NJ633" s="286"/>
      <c r="NK633" s="286"/>
      <c r="NL633" s="286"/>
      <c r="NM633" s="286"/>
      <c r="NN633" s="286"/>
      <c r="NO633" s="286"/>
      <c r="NP633" s="286"/>
      <c r="NQ633" s="286"/>
      <c r="NR633" s="286"/>
      <c r="NS633" s="286"/>
      <c r="NT633" s="286"/>
      <c r="NU633" s="286"/>
      <c r="NV633" s="286"/>
      <c r="NW633" s="286"/>
      <c r="NX633" s="286"/>
      <c r="NY633" s="286"/>
      <c r="NZ633" s="286"/>
      <c r="OA633" s="286"/>
      <c r="OB633" s="286"/>
      <c r="OC633" s="286"/>
      <c r="OD633" s="286"/>
      <c r="OE633" s="286"/>
      <c r="OF633" s="286"/>
      <c r="OG633" s="286"/>
      <c r="OH633" s="286"/>
      <c r="OI633" s="286"/>
      <c r="OJ633" s="286"/>
      <c r="OK633" s="286"/>
      <c r="OL633" s="286"/>
      <c r="OM633" s="286"/>
      <c r="ON633" s="286"/>
      <c r="OO633" s="286"/>
      <c r="OP633" s="286"/>
      <c r="OQ633" s="286"/>
      <c r="OR633" s="286"/>
      <c r="OS633" s="286"/>
      <c r="OT633" s="286"/>
      <c r="OU633" s="286"/>
      <c r="OV633" s="286"/>
      <c r="OW633" s="286"/>
      <c r="OX633" s="286"/>
      <c r="OY633" s="286"/>
      <c r="OZ633" s="286"/>
      <c r="PA633" s="286"/>
      <c r="PB633" s="286"/>
      <c r="PC633" s="286"/>
      <c r="PD633" s="286"/>
      <c r="PE633" s="286"/>
      <c r="PF633" s="286"/>
      <c r="PG633" s="286"/>
      <c r="PH633" s="286"/>
      <c r="PI633" s="286"/>
      <c r="PJ633" s="286"/>
      <c r="PK633" s="286"/>
      <c r="PL633" s="286"/>
      <c r="PM633" s="286"/>
      <c r="PN633" s="286"/>
      <c r="PO633" s="286"/>
      <c r="PP633" s="286"/>
      <c r="PQ633" s="286"/>
      <c r="PR633" s="286"/>
      <c r="PS633" s="286"/>
      <c r="PT633" s="286"/>
      <c r="PU633" s="286"/>
      <c r="PV633" s="286"/>
      <c r="PW633" s="286"/>
      <c r="PX633" s="286"/>
      <c r="PY633" s="286"/>
      <c r="PZ633" s="286"/>
      <c r="QA633" s="286"/>
      <c r="QB633" s="286"/>
      <c r="QC633" s="286"/>
      <c r="QD633" s="286"/>
      <c r="QE633" s="286"/>
      <c r="QF633" s="286"/>
      <c r="QG633" s="286"/>
      <c r="QH633" s="286"/>
      <c r="QI633" s="286"/>
      <c r="QJ633" s="286"/>
      <c r="QK633" s="286"/>
      <c r="QL633" s="286"/>
      <c r="QM633" s="286"/>
      <c r="QN633" s="286"/>
      <c r="QO633" s="286"/>
      <c r="QP633" s="286"/>
      <c r="QQ633" s="286"/>
      <c r="QR633" s="286"/>
      <c r="QS633" s="286"/>
      <c r="QT633" s="286"/>
      <c r="QU633" s="286"/>
      <c r="QV633" s="286"/>
      <c r="QW633" s="286"/>
      <c r="QX633" s="286"/>
      <c r="QY633" s="286"/>
      <c r="QZ633" s="286"/>
      <c r="RA633" s="286"/>
      <c r="RB633" s="286"/>
      <c r="RC633" s="286"/>
      <c r="RD633" s="286"/>
      <c r="RE633" s="286"/>
      <c r="RF633" s="286"/>
      <c r="RG633" s="286"/>
      <c r="RH633" s="286"/>
      <c r="RI633" s="286"/>
      <c r="RJ633" s="286"/>
      <c r="RK633" s="286"/>
      <c r="RL633" s="286"/>
      <c r="RM633" s="286"/>
      <c r="RN633" s="286"/>
      <c r="RO633" s="286"/>
      <c r="RP633" s="286"/>
      <c r="RQ633" s="286"/>
      <c r="RR633" s="286"/>
      <c r="RS633" s="286"/>
      <c r="RT633" s="286"/>
      <c r="RU633" s="286"/>
      <c r="RV633" s="286"/>
      <c r="RW633" s="286"/>
      <c r="RX633" s="286"/>
      <c r="RY633" s="286"/>
      <c r="RZ633" s="286"/>
      <c r="SA633" s="286"/>
      <c r="SB633" s="286"/>
      <c r="SC633" s="286"/>
      <c r="SD633" s="286"/>
      <c r="SE633" s="286"/>
      <c r="SF633" s="286"/>
      <c r="SG633" s="286"/>
      <c r="SH633" s="286"/>
      <c r="SI633" s="286"/>
      <c r="SJ633" s="286"/>
      <c r="SK633" s="286"/>
      <c r="SL633" s="286"/>
      <c r="SM633" s="286"/>
      <c r="SN633" s="286"/>
      <c r="SO633" s="286"/>
      <c r="SP633" s="286"/>
      <c r="SQ633" s="286"/>
      <c r="SR633" s="286"/>
      <c r="SS633" s="286"/>
      <c r="ST633" s="286"/>
      <c r="SU633" s="286"/>
      <c r="SV633" s="286"/>
      <c r="SW633" s="286"/>
      <c r="SX633" s="286"/>
      <c r="SY633" s="286"/>
      <c r="SZ633" s="286"/>
      <c r="TA633" s="286"/>
      <c r="TB633" s="286"/>
      <c r="TC633" s="286"/>
      <c r="TD633" s="286"/>
      <c r="TE633" s="286"/>
      <c r="TF633" s="286"/>
      <c r="TG633" s="286"/>
      <c r="TH633" s="286"/>
      <c r="TI633" s="286"/>
      <c r="TJ633" s="286"/>
      <c r="TK633" s="286"/>
      <c r="TL633" s="286"/>
      <c r="TM633" s="286"/>
      <c r="TN633" s="286"/>
      <c r="TO633" s="286"/>
      <c r="TP633" s="286"/>
      <c r="TQ633" s="286"/>
      <c r="TR633" s="286"/>
      <c r="TS633" s="286"/>
      <c r="TT633" s="286"/>
      <c r="TU633" s="286"/>
      <c r="TV633" s="286"/>
      <c r="TW633" s="286"/>
      <c r="TX633" s="286"/>
      <c r="TY633" s="286"/>
      <c r="TZ633" s="286"/>
      <c r="UA633" s="286"/>
      <c r="UB633" s="286"/>
      <c r="UC633" s="286"/>
      <c r="UD633" s="286"/>
      <c r="UE633" s="286"/>
      <c r="UF633" s="286"/>
      <c r="UG633" s="286"/>
      <c r="UH633" s="286"/>
      <c r="UI633" s="286"/>
      <c r="UJ633" s="286"/>
      <c r="UK633" s="286"/>
      <c r="UL633" s="286"/>
      <c r="UM633" s="286"/>
      <c r="UN633" s="286"/>
      <c r="UO633" s="286"/>
      <c r="UP633" s="286"/>
      <c r="UQ633" s="286"/>
      <c r="UR633" s="286"/>
      <c r="US633" s="286"/>
      <c r="UT633" s="286"/>
      <c r="UU633" s="286"/>
      <c r="UV633" s="286"/>
      <c r="UW633" s="286"/>
      <c r="UX633" s="286"/>
      <c r="UY633" s="286"/>
      <c r="UZ633" s="286"/>
      <c r="VA633" s="286"/>
      <c r="VB633" s="286"/>
      <c r="VC633" s="286"/>
      <c r="VD633" s="286"/>
      <c r="VE633" s="286"/>
      <c r="VF633" s="286"/>
      <c r="VG633" s="286"/>
      <c r="VH633" s="286"/>
      <c r="VI633" s="286"/>
      <c r="VJ633" s="286"/>
      <c r="VK633" s="286"/>
      <c r="VL633" s="286"/>
      <c r="VM633" s="286"/>
      <c r="VN633" s="286"/>
      <c r="VO633" s="286"/>
      <c r="VP633" s="286"/>
      <c r="VQ633" s="286"/>
      <c r="VR633" s="286"/>
      <c r="VS633" s="286"/>
      <c r="VT633" s="286"/>
      <c r="VU633" s="286"/>
      <c r="VV633" s="286"/>
      <c r="VW633" s="286"/>
      <c r="VX633" s="286"/>
      <c r="VY633" s="286"/>
      <c r="VZ633" s="286"/>
      <c r="WA633" s="286"/>
      <c r="WB633" s="286"/>
      <c r="WC633" s="286"/>
    </row>
    <row r="634" spans="1:601" s="285" customFormat="1" ht="45" customHeight="1">
      <c r="A634" s="1073"/>
      <c r="B634" s="680"/>
      <c r="C634" s="667"/>
      <c r="D634" s="671"/>
      <c r="E634" s="678"/>
      <c r="F634" s="655"/>
      <c r="G634" s="655"/>
      <c r="H634" s="655"/>
      <c r="I634" s="309" t="s">
        <v>501</v>
      </c>
      <c r="J634" s="309" t="s">
        <v>33</v>
      </c>
      <c r="K634" s="315" t="s">
        <v>1339</v>
      </c>
      <c r="L634" s="309" t="s">
        <v>642</v>
      </c>
      <c r="M634" s="288"/>
      <c r="N634" s="288"/>
      <c r="O634" s="288">
        <v>60000</v>
      </c>
      <c r="P634" s="289">
        <v>60000</v>
      </c>
      <c r="Q634" s="290">
        <v>60000</v>
      </c>
      <c r="R634" s="290">
        <v>60000</v>
      </c>
      <c r="S634" s="528">
        <v>3</v>
      </c>
      <c r="BA634" s="286"/>
      <c r="BB634" s="286"/>
      <c r="BC634" s="286"/>
      <c r="BD634" s="286"/>
      <c r="BE634" s="286"/>
      <c r="BF634" s="286"/>
      <c r="BG634" s="286"/>
      <c r="BH634" s="286"/>
      <c r="BI634" s="286"/>
      <c r="BJ634" s="286"/>
      <c r="BK634" s="286"/>
      <c r="BL634" s="286"/>
      <c r="BM634" s="286"/>
      <c r="BN634" s="286"/>
      <c r="BO634" s="286"/>
      <c r="BP634" s="286"/>
      <c r="BQ634" s="286"/>
      <c r="BR634" s="286"/>
      <c r="BS634" s="286"/>
      <c r="BT634" s="286"/>
      <c r="BU634" s="286"/>
      <c r="BV634" s="286"/>
      <c r="BW634" s="286"/>
      <c r="BX634" s="286"/>
      <c r="BY634" s="286"/>
      <c r="BZ634" s="286"/>
      <c r="CA634" s="286"/>
      <c r="CB634" s="286"/>
      <c r="CC634" s="286"/>
      <c r="CD634" s="286"/>
      <c r="CE634" s="286"/>
      <c r="CF634" s="286"/>
      <c r="CG634" s="286"/>
      <c r="CH634" s="286"/>
      <c r="CI634" s="286"/>
      <c r="CJ634" s="286"/>
      <c r="CK634" s="286"/>
      <c r="CL634" s="286"/>
      <c r="CM634" s="286"/>
      <c r="CN634" s="286"/>
      <c r="CO634" s="286"/>
      <c r="CP634" s="286"/>
      <c r="CQ634" s="286"/>
      <c r="CR634" s="286"/>
      <c r="CS634" s="286"/>
      <c r="CT634" s="286"/>
      <c r="CU634" s="286"/>
      <c r="CV634" s="286"/>
      <c r="CW634" s="286"/>
      <c r="CX634" s="286"/>
      <c r="CY634" s="286"/>
      <c r="CZ634" s="286"/>
      <c r="DA634" s="286"/>
      <c r="DB634" s="286"/>
      <c r="DC634" s="286"/>
      <c r="DD634" s="286"/>
      <c r="DE634" s="286"/>
      <c r="DF634" s="286"/>
      <c r="DG634" s="286"/>
      <c r="DH634" s="286"/>
      <c r="DI634" s="286"/>
      <c r="DJ634" s="286"/>
      <c r="DK634" s="286"/>
      <c r="DL634" s="286"/>
      <c r="DM634" s="286"/>
      <c r="DN634" s="286"/>
      <c r="DO634" s="286"/>
      <c r="DP634" s="286"/>
      <c r="DQ634" s="286"/>
      <c r="DR634" s="286"/>
      <c r="DS634" s="286"/>
      <c r="DT634" s="286"/>
      <c r="DU634" s="286"/>
      <c r="DV634" s="286"/>
      <c r="DW634" s="286"/>
      <c r="DX634" s="286"/>
      <c r="DY634" s="286"/>
      <c r="DZ634" s="286"/>
      <c r="EA634" s="286"/>
      <c r="EB634" s="286"/>
      <c r="EC634" s="286"/>
      <c r="ED634" s="286"/>
      <c r="EE634" s="286"/>
      <c r="EF634" s="286"/>
      <c r="EG634" s="286"/>
      <c r="EH634" s="286"/>
      <c r="EI634" s="286"/>
      <c r="EJ634" s="286"/>
      <c r="EK634" s="286"/>
      <c r="EL634" s="286"/>
      <c r="EM634" s="286"/>
      <c r="EN634" s="286"/>
      <c r="EO634" s="286"/>
      <c r="EP634" s="286"/>
      <c r="EQ634" s="286"/>
      <c r="ER634" s="286"/>
      <c r="ES634" s="286"/>
      <c r="ET634" s="286"/>
      <c r="EU634" s="286"/>
      <c r="EV634" s="286"/>
      <c r="EW634" s="286"/>
      <c r="EX634" s="286"/>
      <c r="EY634" s="286"/>
      <c r="EZ634" s="286"/>
      <c r="FA634" s="286"/>
      <c r="FB634" s="286"/>
      <c r="FC634" s="286"/>
      <c r="FD634" s="286"/>
      <c r="FE634" s="286"/>
      <c r="FF634" s="286"/>
      <c r="FG634" s="286"/>
      <c r="FH634" s="286"/>
      <c r="FI634" s="286"/>
      <c r="FJ634" s="286"/>
      <c r="FK634" s="286"/>
      <c r="FL634" s="286"/>
      <c r="FM634" s="286"/>
      <c r="FN634" s="286"/>
      <c r="FO634" s="286"/>
      <c r="FP634" s="286"/>
      <c r="FQ634" s="286"/>
      <c r="FR634" s="286"/>
      <c r="FS634" s="286"/>
      <c r="FT634" s="286"/>
      <c r="FU634" s="286"/>
      <c r="FV634" s="286"/>
      <c r="FW634" s="286"/>
      <c r="FX634" s="286"/>
      <c r="FY634" s="286"/>
      <c r="FZ634" s="286"/>
      <c r="GA634" s="286"/>
      <c r="GB634" s="286"/>
      <c r="GC634" s="286"/>
      <c r="GD634" s="286"/>
      <c r="GE634" s="286"/>
      <c r="GF634" s="286"/>
      <c r="GG634" s="286"/>
      <c r="GH634" s="286"/>
      <c r="GI634" s="286"/>
      <c r="GJ634" s="286"/>
      <c r="GK634" s="286"/>
      <c r="GL634" s="286"/>
      <c r="GM634" s="286"/>
      <c r="GN634" s="286"/>
      <c r="GO634" s="286"/>
      <c r="GP634" s="286"/>
      <c r="GQ634" s="286"/>
      <c r="GR634" s="286"/>
      <c r="GS634" s="286"/>
      <c r="GT634" s="286"/>
      <c r="GU634" s="286"/>
      <c r="GV634" s="286"/>
      <c r="GW634" s="286"/>
      <c r="GX634" s="286"/>
      <c r="GY634" s="286"/>
      <c r="GZ634" s="286"/>
      <c r="HA634" s="286"/>
      <c r="HB634" s="286"/>
      <c r="HC634" s="286"/>
      <c r="HD634" s="286"/>
      <c r="HE634" s="286"/>
      <c r="HF634" s="286"/>
      <c r="HG634" s="286"/>
      <c r="HH634" s="286"/>
      <c r="HI634" s="286"/>
      <c r="HJ634" s="286"/>
      <c r="HK634" s="286"/>
      <c r="HL634" s="286"/>
      <c r="HM634" s="286"/>
      <c r="HN634" s="286"/>
      <c r="HO634" s="286"/>
      <c r="HP634" s="286"/>
      <c r="HQ634" s="286"/>
      <c r="HR634" s="286"/>
      <c r="HS634" s="286"/>
      <c r="HT634" s="286"/>
      <c r="HU634" s="286"/>
      <c r="HV634" s="286"/>
      <c r="HW634" s="286"/>
      <c r="HX634" s="286"/>
      <c r="HY634" s="286"/>
      <c r="HZ634" s="286"/>
      <c r="IA634" s="286"/>
      <c r="IB634" s="286"/>
      <c r="IC634" s="286"/>
      <c r="ID634" s="286"/>
      <c r="IE634" s="286"/>
      <c r="IF634" s="286"/>
      <c r="IG634" s="286"/>
      <c r="IH634" s="286"/>
      <c r="II634" s="286"/>
      <c r="IJ634" s="286"/>
      <c r="IK634" s="286"/>
      <c r="IL634" s="286"/>
      <c r="IM634" s="286"/>
      <c r="IN634" s="286"/>
      <c r="IO634" s="286"/>
      <c r="IP634" s="286"/>
      <c r="IQ634" s="286"/>
      <c r="IR634" s="286"/>
      <c r="IS634" s="286"/>
      <c r="IT634" s="286"/>
      <c r="IU634" s="286"/>
      <c r="IV634" s="286"/>
      <c r="IW634" s="286"/>
      <c r="IX634" s="286"/>
      <c r="IY634" s="286"/>
      <c r="IZ634" s="286"/>
      <c r="JA634" s="286"/>
      <c r="JB634" s="286"/>
      <c r="JC634" s="286"/>
      <c r="JD634" s="286"/>
      <c r="JE634" s="286"/>
      <c r="JF634" s="286"/>
      <c r="JG634" s="286"/>
      <c r="JH634" s="286"/>
      <c r="JI634" s="286"/>
      <c r="JJ634" s="286"/>
      <c r="JK634" s="286"/>
      <c r="JL634" s="286"/>
      <c r="JM634" s="286"/>
      <c r="JN634" s="286"/>
      <c r="JO634" s="286"/>
      <c r="JP634" s="286"/>
      <c r="JQ634" s="286"/>
      <c r="JR634" s="286"/>
      <c r="JS634" s="286"/>
      <c r="JT634" s="286"/>
      <c r="JU634" s="286"/>
      <c r="JV634" s="286"/>
      <c r="JW634" s="286"/>
      <c r="JX634" s="286"/>
      <c r="JY634" s="286"/>
      <c r="JZ634" s="286"/>
      <c r="KA634" s="286"/>
      <c r="KB634" s="286"/>
      <c r="KC634" s="286"/>
      <c r="KD634" s="286"/>
      <c r="KE634" s="286"/>
      <c r="KF634" s="286"/>
      <c r="KG634" s="286"/>
      <c r="KH634" s="286"/>
      <c r="KI634" s="286"/>
      <c r="KJ634" s="286"/>
      <c r="KK634" s="286"/>
      <c r="KL634" s="286"/>
      <c r="KM634" s="286"/>
      <c r="KN634" s="286"/>
      <c r="KO634" s="286"/>
      <c r="KP634" s="286"/>
      <c r="KQ634" s="286"/>
      <c r="KR634" s="286"/>
      <c r="KS634" s="286"/>
      <c r="KT634" s="286"/>
      <c r="KU634" s="286"/>
      <c r="KV634" s="286"/>
      <c r="KW634" s="286"/>
      <c r="KX634" s="286"/>
      <c r="KY634" s="286"/>
      <c r="KZ634" s="286"/>
      <c r="LA634" s="286"/>
      <c r="LB634" s="286"/>
      <c r="LC634" s="286"/>
      <c r="LD634" s="286"/>
      <c r="LE634" s="286"/>
      <c r="LF634" s="286"/>
      <c r="LG634" s="286"/>
      <c r="LH634" s="286"/>
      <c r="LI634" s="286"/>
      <c r="LJ634" s="286"/>
      <c r="LK634" s="286"/>
      <c r="LL634" s="286"/>
      <c r="LM634" s="286"/>
      <c r="LN634" s="286"/>
      <c r="LO634" s="286"/>
      <c r="LP634" s="286"/>
      <c r="LQ634" s="286"/>
      <c r="LR634" s="286"/>
      <c r="LS634" s="286"/>
      <c r="LT634" s="286"/>
      <c r="LU634" s="286"/>
      <c r="LV634" s="286"/>
      <c r="LW634" s="286"/>
      <c r="LX634" s="286"/>
      <c r="LY634" s="286"/>
      <c r="LZ634" s="286"/>
      <c r="MA634" s="286"/>
      <c r="MB634" s="286"/>
      <c r="MC634" s="286"/>
      <c r="MD634" s="286"/>
      <c r="ME634" s="286"/>
      <c r="MF634" s="286"/>
      <c r="MG634" s="286"/>
      <c r="MH634" s="286"/>
      <c r="MI634" s="286"/>
      <c r="MJ634" s="286"/>
      <c r="MK634" s="286"/>
      <c r="ML634" s="286"/>
      <c r="MM634" s="286"/>
      <c r="MN634" s="286"/>
      <c r="MO634" s="286"/>
      <c r="MP634" s="286"/>
      <c r="MQ634" s="286"/>
      <c r="MR634" s="286"/>
      <c r="MS634" s="286"/>
      <c r="MT634" s="286"/>
      <c r="MU634" s="286"/>
      <c r="MV634" s="286"/>
      <c r="MW634" s="286"/>
      <c r="MX634" s="286"/>
      <c r="MY634" s="286"/>
      <c r="MZ634" s="286"/>
      <c r="NA634" s="286"/>
      <c r="NB634" s="286"/>
      <c r="NC634" s="286"/>
      <c r="ND634" s="286"/>
      <c r="NE634" s="286"/>
      <c r="NF634" s="286"/>
      <c r="NG634" s="286"/>
      <c r="NH634" s="286"/>
      <c r="NI634" s="286"/>
      <c r="NJ634" s="286"/>
      <c r="NK634" s="286"/>
      <c r="NL634" s="286"/>
      <c r="NM634" s="286"/>
      <c r="NN634" s="286"/>
      <c r="NO634" s="286"/>
      <c r="NP634" s="286"/>
      <c r="NQ634" s="286"/>
      <c r="NR634" s="286"/>
      <c r="NS634" s="286"/>
      <c r="NT634" s="286"/>
      <c r="NU634" s="286"/>
      <c r="NV634" s="286"/>
      <c r="NW634" s="286"/>
      <c r="NX634" s="286"/>
      <c r="NY634" s="286"/>
      <c r="NZ634" s="286"/>
      <c r="OA634" s="286"/>
      <c r="OB634" s="286"/>
      <c r="OC634" s="286"/>
      <c r="OD634" s="286"/>
      <c r="OE634" s="286"/>
      <c r="OF634" s="286"/>
      <c r="OG634" s="286"/>
      <c r="OH634" s="286"/>
      <c r="OI634" s="286"/>
      <c r="OJ634" s="286"/>
      <c r="OK634" s="286"/>
      <c r="OL634" s="286"/>
      <c r="OM634" s="286"/>
      <c r="ON634" s="286"/>
      <c r="OO634" s="286"/>
      <c r="OP634" s="286"/>
      <c r="OQ634" s="286"/>
      <c r="OR634" s="286"/>
      <c r="OS634" s="286"/>
      <c r="OT634" s="286"/>
      <c r="OU634" s="286"/>
      <c r="OV634" s="286"/>
      <c r="OW634" s="286"/>
      <c r="OX634" s="286"/>
      <c r="OY634" s="286"/>
      <c r="OZ634" s="286"/>
      <c r="PA634" s="286"/>
      <c r="PB634" s="286"/>
      <c r="PC634" s="286"/>
      <c r="PD634" s="286"/>
      <c r="PE634" s="286"/>
      <c r="PF634" s="286"/>
      <c r="PG634" s="286"/>
      <c r="PH634" s="286"/>
      <c r="PI634" s="286"/>
      <c r="PJ634" s="286"/>
      <c r="PK634" s="286"/>
      <c r="PL634" s="286"/>
      <c r="PM634" s="286"/>
      <c r="PN634" s="286"/>
      <c r="PO634" s="286"/>
      <c r="PP634" s="286"/>
      <c r="PQ634" s="286"/>
      <c r="PR634" s="286"/>
      <c r="PS634" s="286"/>
      <c r="PT634" s="286"/>
      <c r="PU634" s="286"/>
      <c r="PV634" s="286"/>
      <c r="PW634" s="286"/>
      <c r="PX634" s="286"/>
      <c r="PY634" s="286"/>
      <c r="PZ634" s="286"/>
      <c r="QA634" s="286"/>
      <c r="QB634" s="286"/>
      <c r="QC634" s="286"/>
      <c r="QD634" s="286"/>
      <c r="QE634" s="286"/>
      <c r="QF634" s="286"/>
      <c r="QG634" s="286"/>
      <c r="QH634" s="286"/>
      <c r="QI634" s="286"/>
      <c r="QJ634" s="286"/>
      <c r="QK634" s="286"/>
      <c r="QL634" s="286"/>
      <c r="QM634" s="286"/>
      <c r="QN634" s="286"/>
      <c r="QO634" s="286"/>
      <c r="QP634" s="286"/>
      <c r="QQ634" s="286"/>
      <c r="QR634" s="286"/>
      <c r="QS634" s="286"/>
      <c r="QT634" s="286"/>
      <c r="QU634" s="286"/>
      <c r="QV634" s="286"/>
      <c r="QW634" s="286"/>
      <c r="QX634" s="286"/>
      <c r="QY634" s="286"/>
      <c r="QZ634" s="286"/>
      <c r="RA634" s="286"/>
      <c r="RB634" s="286"/>
      <c r="RC634" s="286"/>
      <c r="RD634" s="286"/>
      <c r="RE634" s="286"/>
      <c r="RF634" s="286"/>
      <c r="RG634" s="286"/>
      <c r="RH634" s="286"/>
      <c r="RI634" s="286"/>
      <c r="RJ634" s="286"/>
      <c r="RK634" s="286"/>
      <c r="RL634" s="286"/>
      <c r="RM634" s="286"/>
      <c r="RN634" s="286"/>
      <c r="RO634" s="286"/>
      <c r="RP634" s="286"/>
      <c r="RQ634" s="286"/>
      <c r="RR634" s="286"/>
      <c r="RS634" s="286"/>
      <c r="RT634" s="286"/>
      <c r="RU634" s="286"/>
      <c r="RV634" s="286"/>
      <c r="RW634" s="286"/>
      <c r="RX634" s="286"/>
      <c r="RY634" s="286"/>
      <c r="RZ634" s="286"/>
      <c r="SA634" s="286"/>
      <c r="SB634" s="286"/>
      <c r="SC634" s="286"/>
      <c r="SD634" s="286"/>
      <c r="SE634" s="286"/>
      <c r="SF634" s="286"/>
      <c r="SG634" s="286"/>
      <c r="SH634" s="286"/>
      <c r="SI634" s="286"/>
      <c r="SJ634" s="286"/>
      <c r="SK634" s="286"/>
      <c r="SL634" s="286"/>
      <c r="SM634" s="286"/>
      <c r="SN634" s="286"/>
      <c r="SO634" s="286"/>
      <c r="SP634" s="286"/>
      <c r="SQ634" s="286"/>
      <c r="SR634" s="286"/>
      <c r="SS634" s="286"/>
      <c r="ST634" s="286"/>
      <c r="SU634" s="286"/>
      <c r="SV634" s="286"/>
      <c r="SW634" s="286"/>
      <c r="SX634" s="286"/>
      <c r="SY634" s="286"/>
      <c r="SZ634" s="286"/>
      <c r="TA634" s="286"/>
      <c r="TB634" s="286"/>
      <c r="TC634" s="286"/>
      <c r="TD634" s="286"/>
      <c r="TE634" s="286"/>
      <c r="TF634" s="286"/>
      <c r="TG634" s="286"/>
      <c r="TH634" s="286"/>
      <c r="TI634" s="286"/>
      <c r="TJ634" s="286"/>
      <c r="TK634" s="286"/>
      <c r="TL634" s="286"/>
      <c r="TM634" s="286"/>
      <c r="TN634" s="286"/>
      <c r="TO634" s="286"/>
      <c r="TP634" s="286"/>
      <c r="TQ634" s="286"/>
      <c r="TR634" s="286"/>
      <c r="TS634" s="286"/>
      <c r="TT634" s="286"/>
      <c r="TU634" s="286"/>
      <c r="TV634" s="286"/>
      <c r="TW634" s="286"/>
      <c r="TX634" s="286"/>
      <c r="TY634" s="286"/>
      <c r="TZ634" s="286"/>
      <c r="UA634" s="286"/>
      <c r="UB634" s="286"/>
      <c r="UC634" s="286"/>
      <c r="UD634" s="286"/>
      <c r="UE634" s="286"/>
      <c r="UF634" s="286"/>
      <c r="UG634" s="286"/>
      <c r="UH634" s="286"/>
      <c r="UI634" s="286"/>
      <c r="UJ634" s="286"/>
      <c r="UK634" s="286"/>
      <c r="UL634" s="286"/>
      <c r="UM634" s="286"/>
      <c r="UN634" s="286"/>
      <c r="UO634" s="286"/>
      <c r="UP634" s="286"/>
      <c r="UQ634" s="286"/>
      <c r="UR634" s="286"/>
      <c r="US634" s="286"/>
      <c r="UT634" s="286"/>
      <c r="UU634" s="286"/>
      <c r="UV634" s="286"/>
      <c r="UW634" s="286"/>
      <c r="UX634" s="286"/>
      <c r="UY634" s="286"/>
      <c r="UZ634" s="286"/>
      <c r="VA634" s="286"/>
      <c r="VB634" s="286"/>
      <c r="VC634" s="286"/>
      <c r="VD634" s="286"/>
      <c r="VE634" s="286"/>
      <c r="VF634" s="286"/>
      <c r="VG634" s="286"/>
      <c r="VH634" s="286"/>
      <c r="VI634" s="286"/>
      <c r="VJ634" s="286"/>
      <c r="VK634" s="286"/>
      <c r="VL634" s="286"/>
      <c r="VM634" s="286"/>
      <c r="VN634" s="286"/>
      <c r="VO634" s="286"/>
      <c r="VP634" s="286"/>
      <c r="VQ634" s="286"/>
      <c r="VR634" s="286"/>
      <c r="VS634" s="286"/>
      <c r="VT634" s="286"/>
      <c r="VU634" s="286"/>
      <c r="VV634" s="286"/>
      <c r="VW634" s="286"/>
      <c r="VX634" s="286"/>
      <c r="VY634" s="286"/>
      <c r="VZ634" s="286"/>
      <c r="WA634" s="286"/>
      <c r="WB634" s="286"/>
      <c r="WC634" s="286"/>
    </row>
    <row r="635" spans="1:601" s="285" customFormat="1" ht="123" customHeight="1">
      <c r="A635" s="1073"/>
      <c r="B635" s="681"/>
      <c r="C635" s="668"/>
      <c r="D635" s="653"/>
      <c r="E635" s="324" t="s">
        <v>1073</v>
      </c>
      <c r="F635" s="294" t="s">
        <v>1340</v>
      </c>
      <c r="G635" s="440">
        <v>43831</v>
      </c>
      <c r="H635" s="294" t="s">
        <v>31</v>
      </c>
      <c r="I635" s="309" t="s">
        <v>501</v>
      </c>
      <c r="J635" s="309" t="s">
        <v>351</v>
      </c>
      <c r="K635" s="315" t="s">
        <v>1339</v>
      </c>
      <c r="L635" s="309" t="s">
        <v>642</v>
      </c>
      <c r="M635" s="288">
        <v>60000</v>
      </c>
      <c r="N635" s="288">
        <v>60000</v>
      </c>
      <c r="O635" s="288"/>
      <c r="P635" s="289"/>
      <c r="Q635" s="290"/>
      <c r="R635" s="290"/>
      <c r="S635" s="528">
        <v>3</v>
      </c>
      <c r="BA635" s="286"/>
      <c r="BB635" s="286"/>
      <c r="BC635" s="286"/>
      <c r="BD635" s="286"/>
      <c r="BE635" s="286"/>
      <c r="BF635" s="286"/>
      <c r="BG635" s="286"/>
      <c r="BH635" s="286"/>
      <c r="BI635" s="286"/>
      <c r="BJ635" s="286"/>
      <c r="BK635" s="286"/>
      <c r="BL635" s="286"/>
      <c r="BM635" s="286"/>
      <c r="BN635" s="286"/>
      <c r="BO635" s="286"/>
      <c r="BP635" s="286"/>
      <c r="BQ635" s="286"/>
      <c r="BR635" s="286"/>
      <c r="BS635" s="286"/>
      <c r="BT635" s="286"/>
      <c r="BU635" s="286"/>
      <c r="BV635" s="286"/>
      <c r="BW635" s="286"/>
      <c r="BX635" s="286"/>
      <c r="BY635" s="286"/>
      <c r="BZ635" s="286"/>
      <c r="CA635" s="286"/>
      <c r="CB635" s="286"/>
      <c r="CC635" s="286"/>
      <c r="CD635" s="286"/>
      <c r="CE635" s="286"/>
      <c r="CF635" s="286"/>
      <c r="CG635" s="286"/>
      <c r="CH635" s="286"/>
      <c r="CI635" s="286"/>
      <c r="CJ635" s="286"/>
      <c r="CK635" s="286"/>
      <c r="CL635" s="286"/>
      <c r="CM635" s="286"/>
      <c r="CN635" s="286"/>
      <c r="CO635" s="286"/>
      <c r="CP635" s="286"/>
      <c r="CQ635" s="286"/>
      <c r="CR635" s="286"/>
      <c r="CS635" s="286"/>
      <c r="CT635" s="286"/>
      <c r="CU635" s="286"/>
      <c r="CV635" s="286"/>
      <c r="CW635" s="286"/>
      <c r="CX635" s="286"/>
      <c r="CY635" s="286"/>
      <c r="CZ635" s="286"/>
      <c r="DA635" s="286"/>
      <c r="DB635" s="286"/>
      <c r="DC635" s="286"/>
      <c r="DD635" s="286"/>
      <c r="DE635" s="286"/>
      <c r="DF635" s="286"/>
      <c r="DG635" s="286"/>
      <c r="DH635" s="286"/>
      <c r="DI635" s="286"/>
      <c r="DJ635" s="286"/>
      <c r="DK635" s="286"/>
      <c r="DL635" s="286"/>
      <c r="DM635" s="286"/>
      <c r="DN635" s="286"/>
      <c r="DO635" s="286"/>
      <c r="DP635" s="286"/>
      <c r="DQ635" s="286"/>
      <c r="DR635" s="286"/>
      <c r="DS635" s="286"/>
      <c r="DT635" s="286"/>
      <c r="DU635" s="286"/>
      <c r="DV635" s="286"/>
      <c r="DW635" s="286"/>
      <c r="DX635" s="286"/>
      <c r="DY635" s="286"/>
      <c r="DZ635" s="286"/>
      <c r="EA635" s="286"/>
      <c r="EB635" s="286"/>
      <c r="EC635" s="286"/>
      <c r="ED635" s="286"/>
      <c r="EE635" s="286"/>
      <c r="EF635" s="286"/>
      <c r="EG635" s="286"/>
      <c r="EH635" s="286"/>
      <c r="EI635" s="286"/>
      <c r="EJ635" s="286"/>
      <c r="EK635" s="286"/>
      <c r="EL635" s="286"/>
      <c r="EM635" s="286"/>
      <c r="EN635" s="286"/>
      <c r="EO635" s="286"/>
      <c r="EP635" s="286"/>
      <c r="EQ635" s="286"/>
      <c r="ER635" s="286"/>
      <c r="ES635" s="286"/>
      <c r="ET635" s="286"/>
      <c r="EU635" s="286"/>
      <c r="EV635" s="286"/>
      <c r="EW635" s="286"/>
      <c r="EX635" s="286"/>
      <c r="EY635" s="286"/>
      <c r="EZ635" s="286"/>
      <c r="FA635" s="286"/>
      <c r="FB635" s="286"/>
      <c r="FC635" s="286"/>
      <c r="FD635" s="286"/>
      <c r="FE635" s="286"/>
      <c r="FF635" s="286"/>
      <c r="FG635" s="286"/>
      <c r="FH635" s="286"/>
      <c r="FI635" s="286"/>
      <c r="FJ635" s="286"/>
      <c r="FK635" s="286"/>
      <c r="FL635" s="286"/>
      <c r="FM635" s="286"/>
      <c r="FN635" s="286"/>
      <c r="FO635" s="286"/>
      <c r="FP635" s="286"/>
      <c r="FQ635" s="286"/>
      <c r="FR635" s="286"/>
      <c r="FS635" s="286"/>
      <c r="FT635" s="286"/>
      <c r="FU635" s="286"/>
      <c r="FV635" s="286"/>
      <c r="FW635" s="286"/>
      <c r="FX635" s="286"/>
      <c r="FY635" s="286"/>
      <c r="FZ635" s="286"/>
      <c r="GA635" s="286"/>
      <c r="GB635" s="286"/>
      <c r="GC635" s="286"/>
      <c r="GD635" s="286"/>
      <c r="GE635" s="286"/>
      <c r="GF635" s="286"/>
      <c r="GG635" s="286"/>
      <c r="GH635" s="286"/>
      <c r="GI635" s="286"/>
      <c r="GJ635" s="286"/>
      <c r="GK635" s="286"/>
      <c r="GL635" s="286"/>
      <c r="GM635" s="286"/>
      <c r="GN635" s="286"/>
      <c r="GO635" s="286"/>
      <c r="GP635" s="286"/>
      <c r="GQ635" s="286"/>
      <c r="GR635" s="286"/>
      <c r="GS635" s="286"/>
      <c r="GT635" s="286"/>
      <c r="GU635" s="286"/>
      <c r="GV635" s="286"/>
      <c r="GW635" s="286"/>
      <c r="GX635" s="286"/>
      <c r="GY635" s="286"/>
      <c r="GZ635" s="286"/>
      <c r="HA635" s="286"/>
      <c r="HB635" s="286"/>
      <c r="HC635" s="286"/>
      <c r="HD635" s="286"/>
      <c r="HE635" s="286"/>
      <c r="HF635" s="286"/>
      <c r="HG635" s="286"/>
      <c r="HH635" s="286"/>
      <c r="HI635" s="286"/>
      <c r="HJ635" s="286"/>
      <c r="HK635" s="286"/>
      <c r="HL635" s="286"/>
      <c r="HM635" s="286"/>
      <c r="HN635" s="286"/>
      <c r="HO635" s="286"/>
      <c r="HP635" s="286"/>
      <c r="HQ635" s="286"/>
      <c r="HR635" s="286"/>
      <c r="HS635" s="286"/>
      <c r="HT635" s="286"/>
      <c r="HU635" s="286"/>
      <c r="HV635" s="286"/>
      <c r="HW635" s="286"/>
      <c r="HX635" s="286"/>
      <c r="HY635" s="286"/>
      <c r="HZ635" s="286"/>
      <c r="IA635" s="286"/>
      <c r="IB635" s="286"/>
      <c r="IC635" s="286"/>
      <c r="ID635" s="286"/>
      <c r="IE635" s="286"/>
      <c r="IF635" s="286"/>
      <c r="IG635" s="286"/>
      <c r="IH635" s="286"/>
      <c r="II635" s="286"/>
      <c r="IJ635" s="286"/>
      <c r="IK635" s="286"/>
      <c r="IL635" s="286"/>
      <c r="IM635" s="286"/>
      <c r="IN635" s="286"/>
      <c r="IO635" s="286"/>
      <c r="IP635" s="286"/>
      <c r="IQ635" s="286"/>
      <c r="IR635" s="286"/>
      <c r="IS635" s="286"/>
      <c r="IT635" s="286"/>
      <c r="IU635" s="286"/>
      <c r="IV635" s="286"/>
      <c r="IW635" s="286"/>
      <c r="IX635" s="286"/>
      <c r="IY635" s="286"/>
      <c r="IZ635" s="286"/>
      <c r="JA635" s="286"/>
      <c r="JB635" s="286"/>
      <c r="JC635" s="286"/>
      <c r="JD635" s="286"/>
      <c r="JE635" s="286"/>
      <c r="JF635" s="286"/>
      <c r="JG635" s="286"/>
      <c r="JH635" s="286"/>
      <c r="JI635" s="286"/>
      <c r="JJ635" s="286"/>
      <c r="JK635" s="286"/>
      <c r="JL635" s="286"/>
      <c r="JM635" s="286"/>
      <c r="JN635" s="286"/>
      <c r="JO635" s="286"/>
      <c r="JP635" s="286"/>
      <c r="JQ635" s="286"/>
      <c r="JR635" s="286"/>
      <c r="JS635" s="286"/>
      <c r="JT635" s="286"/>
      <c r="JU635" s="286"/>
      <c r="JV635" s="286"/>
      <c r="JW635" s="286"/>
      <c r="JX635" s="286"/>
      <c r="JY635" s="286"/>
      <c r="JZ635" s="286"/>
      <c r="KA635" s="286"/>
      <c r="KB635" s="286"/>
      <c r="KC635" s="286"/>
      <c r="KD635" s="286"/>
      <c r="KE635" s="286"/>
      <c r="KF635" s="286"/>
      <c r="KG635" s="286"/>
      <c r="KH635" s="286"/>
      <c r="KI635" s="286"/>
      <c r="KJ635" s="286"/>
      <c r="KK635" s="286"/>
      <c r="KL635" s="286"/>
      <c r="KM635" s="286"/>
      <c r="KN635" s="286"/>
      <c r="KO635" s="286"/>
      <c r="KP635" s="286"/>
      <c r="KQ635" s="286"/>
      <c r="KR635" s="286"/>
      <c r="KS635" s="286"/>
      <c r="KT635" s="286"/>
      <c r="KU635" s="286"/>
      <c r="KV635" s="286"/>
      <c r="KW635" s="286"/>
      <c r="KX635" s="286"/>
      <c r="KY635" s="286"/>
      <c r="KZ635" s="286"/>
      <c r="LA635" s="286"/>
      <c r="LB635" s="286"/>
      <c r="LC635" s="286"/>
      <c r="LD635" s="286"/>
      <c r="LE635" s="286"/>
      <c r="LF635" s="286"/>
      <c r="LG635" s="286"/>
      <c r="LH635" s="286"/>
      <c r="LI635" s="286"/>
      <c r="LJ635" s="286"/>
      <c r="LK635" s="286"/>
      <c r="LL635" s="286"/>
      <c r="LM635" s="286"/>
      <c r="LN635" s="286"/>
      <c r="LO635" s="286"/>
      <c r="LP635" s="286"/>
      <c r="LQ635" s="286"/>
      <c r="LR635" s="286"/>
      <c r="LS635" s="286"/>
      <c r="LT635" s="286"/>
      <c r="LU635" s="286"/>
      <c r="LV635" s="286"/>
      <c r="LW635" s="286"/>
      <c r="LX635" s="286"/>
      <c r="LY635" s="286"/>
      <c r="LZ635" s="286"/>
      <c r="MA635" s="286"/>
      <c r="MB635" s="286"/>
      <c r="MC635" s="286"/>
      <c r="MD635" s="286"/>
      <c r="ME635" s="286"/>
      <c r="MF635" s="286"/>
      <c r="MG635" s="286"/>
      <c r="MH635" s="286"/>
      <c r="MI635" s="286"/>
      <c r="MJ635" s="286"/>
      <c r="MK635" s="286"/>
      <c r="ML635" s="286"/>
      <c r="MM635" s="286"/>
      <c r="MN635" s="286"/>
      <c r="MO635" s="286"/>
      <c r="MP635" s="286"/>
      <c r="MQ635" s="286"/>
      <c r="MR635" s="286"/>
      <c r="MS635" s="286"/>
      <c r="MT635" s="286"/>
      <c r="MU635" s="286"/>
      <c r="MV635" s="286"/>
      <c r="MW635" s="286"/>
      <c r="MX635" s="286"/>
      <c r="MY635" s="286"/>
      <c r="MZ635" s="286"/>
      <c r="NA635" s="286"/>
      <c r="NB635" s="286"/>
      <c r="NC635" s="286"/>
      <c r="ND635" s="286"/>
      <c r="NE635" s="286"/>
      <c r="NF635" s="286"/>
      <c r="NG635" s="286"/>
      <c r="NH635" s="286"/>
      <c r="NI635" s="286"/>
      <c r="NJ635" s="286"/>
      <c r="NK635" s="286"/>
      <c r="NL635" s="286"/>
      <c r="NM635" s="286"/>
      <c r="NN635" s="286"/>
      <c r="NO635" s="286"/>
      <c r="NP635" s="286"/>
      <c r="NQ635" s="286"/>
      <c r="NR635" s="286"/>
      <c r="NS635" s="286"/>
      <c r="NT635" s="286"/>
      <c r="NU635" s="286"/>
      <c r="NV635" s="286"/>
      <c r="NW635" s="286"/>
      <c r="NX635" s="286"/>
      <c r="NY635" s="286"/>
      <c r="NZ635" s="286"/>
      <c r="OA635" s="286"/>
      <c r="OB635" s="286"/>
      <c r="OC635" s="286"/>
      <c r="OD635" s="286"/>
      <c r="OE635" s="286"/>
      <c r="OF635" s="286"/>
      <c r="OG635" s="286"/>
      <c r="OH635" s="286"/>
      <c r="OI635" s="286"/>
      <c r="OJ635" s="286"/>
      <c r="OK635" s="286"/>
      <c r="OL635" s="286"/>
      <c r="OM635" s="286"/>
      <c r="ON635" s="286"/>
      <c r="OO635" s="286"/>
      <c r="OP635" s="286"/>
      <c r="OQ635" s="286"/>
      <c r="OR635" s="286"/>
      <c r="OS635" s="286"/>
      <c r="OT635" s="286"/>
      <c r="OU635" s="286"/>
      <c r="OV635" s="286"/>
      <c r="OW635" s="286"/>
      <c r="OX635" s="286"/>
      <c r="OY635" s="286"/>
      <c r="OZ635" s="286"/>
      <c r="PA635" s="286"/>
      <c r="PB635" s="286"/>
      <c r="PC635" s="286"/>
      <c r="PD635" s="286"/>
      <c r="PE635" s="286"/>
      <c r="PF635" s="286"/>
      <c r="PG635" s="286"/>
      <c r="PH635" s="286"/>
      <c r="PI635" s="286"/>
      <c r="PJ635" s="286"/>
      <c r="PK635" s="286"/>
      <c r="PL635" s="286"/>
      <c r="PM635" s="286"/>
      <c r="PN635" s="286"/>
      <c r="PO635" s="286"/>
      <c r="PP635" s="286"/>
      <c r="PQ635" s="286"/>
      <c r="PR635" s="286"/>
      <c r="PS635" s="286"/>
      <c r="PT635" s="286"/>
      <c r="PU635" s="286"/>
      <c r="PV635" s="286"/>
      <c r="PW635" s="286"/>
      <c r="PX635" s="286"/>
      <c r="PY635" s="286"/>
      <c r="PZ635" s="286"/>
      <c r="QA635" s="286"/>
      <c r="QB635" s="286"/>
      <c r="QC635" s="286"/>
      <c r="QD635" s="286"/>
      <c r="QE635" s="286"/>
      <c r="QF635" s="286"/>
      <c r="QG635" s="286"/>
      <c r="QH635" s="286"/>
      <c r="QI635" s="286"/>
      <c r="QJ635" s="286"/>
      <c r="QK635" s="286"/>
      <c r="QL635" s="286"/>
      <c r="QM635" s="286"/>
      <c r="QN635" s="286"/>
      <c r="QO635" s="286"/>
      <c r="QP635" s="286"/>
      <c r="QQ635" s="286"/>
      <c r="QR635" s="286"/>
      <c r="QS635" s="286"/>
      <c r="QT635" s="286"/>
      <c r="QU635" s="286"/>
      <c r="QV635" s="286"/>
      <c r="QW635" s="286"/>
      <c r="QX635" s="286"/>
      <c r="QY635" s="286"/>
      <c r="QZ635" s="286"/>
      <c r="RA635" s="286"/>
      <c r="RB635" s="286"/>
      <c r="RC635" s="286"/>
      <c r="RD635" s="286"/>
      <c r="RE635" s="286"/>
      <c r="RF635" s="286"/>
      <c r="RG635" s="286"/>
      <c r="RH635" s="286"/>
      <c r="RI635" s="286"/>
      <c r="RJ635" s="286"/>
      <c r="RK635" s="286"/>
      <c r="RL635" s="286"/>
      <c r="RM635" s="286"/>
      <c r="RN635" s="286"/>
      <c r="RO635" s="286"/>
      <c r="RP635" s="286"/>
      <c r="RQ635" s="286"/>
      <c r="RR635" s="286"/>
      <c r="RS635" s="286"/>
      <c r="RT635" s="286"/>
      <c r="RU635" s="286"/>
      <c r="RV635" s="286"/>
      <c r="RW635" s="286"/>
      <c r="RX635" s="286"/>
      <c r="RY635" s="286"/>
      <c r="RZ635" s="286"/>
      <c r="SA635" s="286"/>
      <c r="SB635" s="286"/>
      <c r="SC635" s="286"/>
      <c r="SD635" s="286"/>
      <c r="SE635" s="286"/>
      <c r="SF635" s="286"/>
      <c r="SG635" s="286"/>
      <c r="SH635" s="286"/>
      <c r="SI635" s="286"/>
      <c r="SJ635" s="286"/>
      <c r="SK635" s="286"/>
      <c r="SL635" s="286"/>
      <c r="SM635" s="286"/>
      <c r="SN635" s="286"/>
      <c r="SO635" s="286"/>
      <c r="SP635" s="286"/>
      <c r="SQ635" s="286"/>
      <c r="SR635" s="286"/>
      <c r="SS635" s="286"/>
      <c r="ST635" s="286"/>
      <c r="SU635" s="286"/>
      <c r="SV635" s="286"/>
      <c r="SW635" s="286"/>
      <c r="SX635" s="286"/>
      <c r="SY635" s="286"/>
      <c r="SZ635" s="286"/>
      <c r="TA635" s="286"/>
      <c r="TB635" s="286"/>
      <c r="TC635" s="286"/>
      <c r="TD635" s="286"/>
      <c r="TE635" s="286"/>
      <c r="TF635" s="286"/>
      <c r="TG635" s="286"/>
      <c r="TH635" s="286"/>
      <c r="TI635" s="286"/>
      <c r="TJ635" s="286"/>
      <c r="TK635" s="286"/>
      <c r="TL635" s="286"/>
      <c r="TM635" s="286"/>
      <c r="TN635" s="286"/>
      <c r="TO635" s="286"/>
      <c r="TP635" s="286"/>
      <c r="TQ635" s="286"/>
      <c r="TR635" s="286"/>
      <c r="TS635" s="286"/>
      <c r="TT635" s="286"/>
      <c r="TU635" s="286"/>
      <c r="TV635" s="286"/>
      <c r="TW635" s="286"/>
      <c r="TX635" s="286"/>
      <c r="TY635" s="286"/>
      <c r="TZ635" s="286"/>
      <c r="UA635" s="286"/>
      <c r="UB635" s="286"/>
      <c r="UC635" s="286"/>
      <c r="UD635" s="286"/>
      <c r="UE635" s="286"/>
      <c r="UF635" s="286"/>
      <c r="UG635" s="286"/>
      <c r="UH635" s="286"/>
      <c r="UI635" s="286"/>
      <c r="UJ635" s="286"/>
      <c r="UK635" s="286"/>
      <c r="UL635" s="286"/>
      <c r="UM635" s="286"/>
      <c r="UN635" s="286"/>
      <c r="UO635" s="286"/>
      <c r="UP635" s="286"/>
      <c r="UQ635" s="286"/>
      <c r="UR635" s="286"/>
      <c r="US635" s="286"/>
      <c r="UT635" s="286"/>
      <c r="UU635" s="286"/>
      <c r="UV635" s="286"/>
      <c r="UW635" s="286"/>
      <c r="UX635" s="286"/>
      <c r="UY635" s="286"/>
      <c r="UZ635" s="286"/>
      <c r="VA635" s="286"/>
      <c r="VB635" s="286"/>
      <c r="VC635" s="286"/>
      <c r="VD635" s="286"/>
      <c r="VE635" s="286"/>
      <c r="VF635" s="286"/>
      <c r="VG635" s="286"/>
      <c r="VH635" s="286"/>
      <c r="VI635" s="286"/>
      <c r="VJ635" s="286"/>
      <c r="VK635" s="286"/>
      <c r="VL635" s="286"/>
      <c r="VM635" s="286"/>
      <c r="VN635" s="286"/>
      <c r="VO635" s="286"/>
      <c r="VP635" s="286"/>
      <c r="VQ635" s="286"/>
      <c r="VR635" s="286"/>
      <c r="VS635" s="286"/>
      <c r="VT635" s="286"/>
      <c r="VU635" s="286"/>
      <c r="VV635" s="286"/>
      <c r="VW635" s="286"/>
      <c r="VX635" s="286"/>
      <c r="VY635" s="286"/>
      <c r="VZ635" s="286"/>
      <c r="WA635" s="286"/>
      <c r="WB635" s="286"/>
      <c r="WC635" s="286"/>
    </row>
    <row r="636" spans="1:601" s="285" customFormat="1" ht="84" customHeight="1">
      <c r="A636" s="1073"/>
      <c r="B636" s="670" t="s">
        <v>1341</v>
      </c>
      <c r="C636" s="702" t="s">
        <v>1342</v>
      </c>
      <c r="D636" s="652" t="s">
        <v>1115</v>
      </c>
      <c r="E636" s="713" t="s">
        <v>1116</v>
      </c>
      <c r="F636" s="646" t="s">
        <v>1117</v>
      </c>
      <c r="G636" s="657">
        <v>43831</v>
      </c>
      <c r="H636" s="646" t="s">
        <v>31</v>
      </c>
      <c r="I636" s="390" t="s">
        <v>501</v>
      </c>
      <c r="J636" s="381" t="s">
        <v>1322</v>
      </c>
      <c r="K636" s="386" t="s">
        <v>1343</v>
      </c>
      <c r="L636" s="381" t="s">
        <v>35</v>
      </c>
      <c r="M636" s="284">
        <f t="shared" ref="M636:R636" si="89">M637+M638</f>
        <v>30000</v>
      </c>
      <c r="N636" s="284">
        <f t="shared" si="89"/>
        <v>30000</v>
      </c>
      <c r="O636" s="284">
        <f t="shared" si="89"/>
        <v>30000</v>
      </c>
      <c r="P636" s="284">
        <f t="shared" si="89"/>
        <v>30000</v>
      </c>
      <c r="Q636" s="284">
        <f t="shared" si="89"/>
        <v>30000</v>
      </c>
      <c r="R636" s="284">
        <f t="shared" si="89"/>
        <v>30000</v>
      </c>
      <c r="S636" s="543"/>
      <c r="BA636" s="286"/>
      <c r="BB636" s="286"/>
      <c r="BC636" s="286"/>
      <c r="BD636" s="286"/>
      <c r="BE636" s="286"/>
      <c r="BF636" s="286"/>
      <c r="BG636" s="286"/>
      <c r="BH636" s="286"/>
      <c r="BI636" s="286"/>
      <c r="BJ636" s="286"/>
      <c r="BK636" s="286"/>
      <c r="BL636" s="286"/>
      <c r="BM636" s="286"/>
      <c r="BN636" s="286"/>
      <c r="BO636" s="286"/>
      <c r="BP636" s="286"/>
      <c r="BQ636" s="286"/>
      <c r="BR636" s="286"/>
      <c r="BS636" s="286"/>
      <c r="BT636" s="286"/>
      <c r="BU636" s="286"/>
      <c r="BV636" s="286"/>
      <c r="BW636" s="286"/>
      <c r="BX636" s="286"/>
      <c r="BY636" s="286"/>
      <c r="BZ636" s="286"/>
      <c r="CA636" s="286"/>
      <c r="CB636" s="286"/>
      <c r="CC636" s="286"/>
      <c r="CD636" s="286"/>
      <c r="CE636" s="286"/>
      <c r="CF636" s="286"/>
      <c r="CG636" s="286"/>
      <c r="CH636" s="286"/>
      <c r="CI636" s="286"/>
      <c r="CJ636" s="286"/>
      <c r="CK636" s="286"/>
      <c r="CL636" s="286"/>
      <c r="CM636" s="286"/>
      <c r="CN636" s="286"/>
      <c r="CO636" s="286"/>
      <c r="CP636" s="286"/>
      <c r="CQ636" s="286"/>
      <c r="CR636" s="286"/>
      <c r="CS636" s="286"/>
      <c r="CT636" s="286"/>
      <c r="CU636" s="286"/>
      <c r="CV636" s="286"/>
      <c r="CW636" s="286"/>
      <c r="CX636" s="286"/>
      <c r="CY636" s="286"/>
      <c r="CZ636" s="286"/>
      <c r="DA636" s="286"/>
      <c r="DB636" s="286"/>
      <c r="DC636" s="286"/>
      <c r="DD636" s="286"/>
      <c r="DE636" s="286"/>
      <c r="DF636" s="286"/>
      <c r="DG636" s="286"/>
      <c r="DH636" s="286"/>
      <c r="DI636" s="286"/>
      <c r="DJ636" s="286"/>
      <c r="DK636" s="286"/>
      <c r="DL636" s="286"/>
      <c r="DM636" s="286"/>
      <c r="DN636" s="286"/>
      <c r="DO636" s="286"/>
      <c r="DP636" s="286"/>
      <c r="DQ636" s="286"/>
      <c r="DR636" s="286"/>
      <c r="DS636" s="286"/>
      <c r="DT636" s="286"/>
      <c r="DU636" s="286"/>
      <c r="DV636" s="286"/>
      <c r="DW636" s="286"/>
      <c r="DX636" s="286"/>
      <c r="DY636" s="286"/>
      <c r="DZ636" s="286"/>
      <c r="EA636" s="286"/>
      <c r="EB636" s="286"/>
      <c r="EC636" s="286"/>
      <c r="ED636" s="286"/>
      <c r="EE636" s="286"/>
      <c r="EF636" s="286"/>
      <c r="EG636" s="286"/>
      <c r="EH636" s="286"/>
      <c r="EI636" s="286"/>
      <c r="EJ636" s="286"/>
      <c r="EK636" s="286"/>
      <c r="EL636" s="286"/>
      <c r="EM636" s="286"/>
      <c r="EN636" s="286"/>
      <c r="EO636" s="286"/>
      <c r="EP636" s="286"/>
      <c r="EQ636" s="286"/>
      <c r="ER636" s="286"/>
      <c r="ES636" s="286"/>
      <c r="ET636" s="286"/>
      <c r="EU636" s="286"/>
      <c r="EV636" s="286"/>
      <c r="EW636" s="286"/>
      <c r="EX636" s="286"/>
      <c r="EY636" s="286"/>
      <c r="EZ636" s="286"/>
      <c r="FA636" s="286"/>
      <c r="FB636" s="286"/>
      <c r="FC636" s="286"/>
      <c r="FD636" s="286"/>
      <c r="FE636" s="286"/>
      <c r="FF636" s="286"/>
      <c r="FG636" s="286"/>
      <c r="FH636" s="286"/>
      <c r="FI636" s="286"/>
      <c r="FJ636" s="286"/>
      <c r="FK636" s="286"/>
      <c r="FL636" s="286"/>
      <c r="FM636" s="286"/>
      <c r="FN636" s="286"/>
      <c r="FO636" s="286"/>
      <c r="FP636" s="286"/>
      <c r="FQ636" s="286"/>
      <c r="FR636" s="286"/>
      <c r="FS636" s="286"/>
      <c r="FT636" s="286"/>
      <c r="FU636" s="286"/>
      <c r="FV636" s="286"/>
      <c r="FW636" s="286"/>
      <c r="FX636" s="286"/>
      <c r="FY636" s="286"/>
      <c r="FZ636" s="286"/>
      <c r="GA636" s="286"/>
      <c r="GB636" s="286"/>
      <c r="GC636" s="286"/>
      <c r="GD636" s="286"/>
      <c r="GE636" s="286"/>
      <c r="GF636" s="286"/>
      <c r="GG636" s="286"/>
      <c r="GH636" s="286"/>
      <c r="GI636" s="286"/>
      <c r="GJ636" s="286"/>
      <c r="GK636" s="286"/>
      <c r="GL636" s="286"/>
      <c r="GM636" s="286"/>
      <c r="GN636" s="286"/>
      <c r="GO636" s="286"/>
      <c r="GP636" s="286"/>
      <c r="GQ636" s="286"/>
      <c r="GR636" s="286"/>
      <c r="GS636" s="286"/>
      <c r="GT636" s="286"/>
      <c r="GU636" s="286"/>
      <c r="GV636" s="286"/>
      <c r="GW636" s="286"/>
      <c r="GX636" s="286"/>
      <c r="GY636" s="286"/>
      <c r="GZ636" s="286"/>
      <c r="HA636" s="286"/>
      <c r="HB636" s="286"/>
      <c r="HC636" s="286"/>
      <c r="HD636" s="286"/>
      <c r="HE636" s="286"/>
      <c r="HF636" s="286"/>
      <c r="HG636" s="286"/>
      <c r="HH636" s="286"/>
      <c r="HI636" s="286"/>
      <c r="HJ636" s="286"/>
      <c r="HK636" s="286"/>
      <c r="HL636" s="286"/>
      <c r="HM636" s="286"/>
      <c r="HN636" s="286"/>
      <c r="HO636" s="286"/>
      <c r="HP636" s="286"/>
      <c r="HQ636" s="286"/>
      <c r="HR636" s="286"/>
      <c r="HS636" s="286"/>
      <c r="HT636" s="286"/>
      <c r="HU636" s="286"/>
      <c r="HV636" s="286"/>
      <c r="HW636" s="286"/>
      <c r="HX636" s="286"/>
      <c r="HY636" s="286"/>
      <c r="HZ636" s="286"/>
      <c r="IA636" s="286"/>
      <c r="IB636" s="286"/>
      <c r="IC636" s="286"/>
      <c r="ID636" s="286"/>
      <c r="IE636" s="286"/>
      <c r="IF636" s="286"/>
      <c r="IG636" s="286"/>
      <c r="IH636" s="286"/>
      <c r="II636" s="286"/>
      <c r="IJ636" s="286"/>
      <c r="IK636" s="286"/>
      <c r="IL636" s="286"/>
      <c r="IM636" s="286"/>
      <c r="IN636" s="286"/>
      <c r="IO636" s="286"/>
      <c r="IP636" s="286"/>
      <c r="IQ636" s="286"/>
      <c r="IR636" s="286"/>
      <c r="IS636" s="286"/>
      <c r="IT636" s="286"/>
      <c r="IU636" s="286"/>
      <c r="IV636" s="286"/>
      <c r="IW636" s="286"/>
      <c r="IX636" s="286"/>
      <c r="IY636" s="286"/>
      <c r="IZ636" s="286"/>
      <c r="JA636" s="286"/>
      <c r="JB636" s="286"/>
      <c r="JC636" s="286"/>
      <c r="JD636" s="286"/>
      <c r="JE636" s="286"/>
      <c r="JF636" s="286"/>
      <c r="JG636" s="286"/>
      <c r="JH636" s="286"/>
      <c r="JI636" s="286"/>
      <c r="JJ636" s="286"/>
      <c r="JK636" s="286"/>
      <c r="JL636" s="286"/>
      <c r="JM636" s="286"/>
      <c r="JN636" s="286"/>
      <c r="JO636" s="286"/>
      <c r="JP636" s="286"/>
      <c r="JQ636" s="286"/>
      <c r="JR636" s="286"/>
      <c r="JS636" s="286"/>
      <c r="JT636" s="286"/>
      <c r="JU636" s="286"/>
      <c r="JV636" s="286"/>
      <c r="JW636" s="286"/>
      <c r="JX636" s="286"/>
      <c r="JY636" s="286"/>
      <c r="JZ636" s="286"/>
      <c r="KA636" s="286"/>
      <c r="KB636" s="286"/>
      <c r="KC636" s="286"/>
      <c r="KD636" s="286"/>
      <c r="KE636" s="286"/>
      <c r="KF636" s="286"/>
      <c r="KG636" s="286"/>
      <c r="KH636" s="286"/>
      <c r="KI636" s="286"/>
      <c r="KJ636" s="286"/>
      <c r="KK636" s="286"/>
      <c r="KL636" s="286"/>
      <c r="KM636" s="286"/>
      <c r="KN636" s="286"/>
      <c r="KO636" s="286"/>
      <c r="KP636" s="286"/>
      <c r="KQ636" s="286"/>
      <c r="KR636" s="286"/>
      <c r="KS636" s="286"/>
      <c r="KT636" s="286"/>
      <c r="KU636" s="286"/>
      <c r="KV636" s="286"/>
      <c r="KW636" s="286"/>
      <c r="KX636" s="286"/>
      <c r="KY636" s="286"/>
      <c r="KZ636" s="286"/>
      <c r="LA636" s="286"/>
      <c r="LB636" s="286"/>
      <c r="LC636" s="286"/>
      <c r="LD636" s="286"/>
      <c r="LE636" s="286"/>
      <c r="LF636" s="286"/>
      <c r="LG636" s="286"/>
      <c r="LH636" s="286"/>
      <c r="LI636" s="286"/>
      <c r="LJ636" s="286"/>
      <c r="LK636" s="286"/>
      <c r="LL636" s="286"/>
      <c r="LM636" s="286"/>
      <c r="LN636" s="286"/>
      <c r="LO636" s="286"/>
      <c r="LP636" s="286"/>
      <c r="LQ636" s="286"/>
      <c r="LR636" s="286"/>
      <c r="LS636" s="286"/>
      <c r="LT636" s="286"/>
      <c r="LU636" s="286"/>
      <c r="LV636" s="286"/>
      <c r="LW636" s="286"/>
      <c r="LX636" s="286"/>
      <c r="LY636" s="286"/>
      <c r="LZ636" s="286"/>
      <c r="MA636" s="286"/>
      <c r="MB636" s="286"/>
      <c r="MC636" s="286"/>
      <c r="MD636" s="286"/>
      <c r="ME636" s="286"/>
      <c r="MF636" s="286"/>
      <c r="MG636" s="286"/>
      <c r="MH636" s="286"/>
      <c r="MI636" s="286"/>
      <c r="MJ636" s="286"/>
      <c r="MK636" s="286"/>
      <c r="ML636" s="286"/>
      <c r="MM636" s="286"/>
      <c r="MN636" s="286"/>
      <c r="MO636" s="286"/>
      <c r="MP636" s="286"/>
      <c r="MQ636" s="286"/>
      <c r="MR636" s="286"/>
      <c r="MS636" s="286"/>
      <c r="MT636" s="286"/>
      <c r="MU636" s="286"/>
      <c r="MV636" s="286"/>
      <c r="MW636" s="286"/>
      <c r="MX636" s="286"/>
      <c r="MY636" s="286"/>
      <c r="MZ636" s="286"/>
      <c r="NA636" s="286"/>
      <c r="NB636" s="286"/>
      <c r="NC636" s="286"/>
      <c r="ND636" s="286"/>
      <c r="NE636" s="286"/>
      <c r="NF636" s="286"/>
      <c r="NG636" s="286"/>
      <c r="NH636" s="286"/>
      <c r="NI636" s="286"/>
      <c r="NJ636" s="286"/>
      <c r="NK636" s="286"/>
      <c r="NL636" s="286"/>
      <c r="NM636" s="286"/>
      <c r="NN636" s="286"/>
      <c r="NO636" s="286"/>
      <c r="NP636" s="286"/>
      <c r="NQ636" s="286"/>
      <c r="NR636" s="286"/>
      <c r="NS636" s="286"/>
      <c r="NT636" s="286"/>
      <c r="NU636" s="286"/>
      <c r="NV636" s="286"/>
      <c r="NW636" s="286"/>
      <c r="NX636" s="286"/>
      <c r="NY636" s="286"/>
      <c r="NZ636" s="286"/>
      <c r="OA636" s="286"/>
      <c r="OB636" s="286"/>
      <c r="OC636" s="286"/>
      <c r="OD636" s="286"/>
      <c r="OE636" s="286"/>
      <c r="OF636" s="286"/>
      <c r="OG636" s="286"/>
      <c r="OH636" s="286"/>
      <c r="OI636" s="286"/>
      <c r="OJ636" s="286"/>
      <c r="OK636" s="286"/>
      <c r="OL636" s="286"/>
      <c r="OM636" s="286"/>
      <c r="ON636" s="286"/>
      <c r="OO636" s="286"/>
      <c r="OP636" s="286"/>
      <c r="OQ636" s="286"/>
      <c r="OR636" s="286"/>
      <c r="OS636" s="286"/>
      <c r="OT636" s="286"/>
      <c r="OU636" s="286"/>
      <c r="OV636" s="286"/>
      <c r="OW636" s="286"/>
      <c r="OX636" s="286"/>
      <c r="OY636" s="286"/>
      <c r="OZ636" s="286"/>
      <c r="PA636" s="286"/>
      <c r="PB636" s="286"/>
      <c r="PC636" s="286"/>
      <c r="PD636" s="286"/>
      <c r="PE636" s="286"/>
      <c r="PF636" s="286"/>
      <c r="PG636" s="286"/>
      <c r="PH636" s="286"/>
      <c r="PI636" s="286"/>
      <c r="PJ636" s="286"/>
      <c r="PK636" s="286"/>
      <c r="PL636" s="286"/>
      <c r="PM636" s="286"/>
      <c r="PN636" s="286"/>
      <c r="PO636" s="286"/>
      <c r="PP636" s="286"/>
      <c r="PQ636" s="286"/>
      <c r="PR636" s="286"/>
      <c r="PS636" s="286"/>
      <c r="PT636" s="286"/>
      <c r="PU636" s="286"/>
      <c r="PV636" s="286"/>
      <c r="PW636" s="286"/>
      <c r="PX636" s="286"/>
      <c r="PY636" s="286"/>
      <c r="PZ636" s="286"/>
      <c r="QA636" s="286"/>
      <c r="QB636" s="286"/>
      <c r="QC636" s="286"/>
      <c r="QD636" s="286"/>
      <c r="QE636" s="286"/>
      <c r="QF636" s="286"/>
      <c r="QG636" s="286"/>
      <c r="QH636" s="286"/>
      <c r="QI636" s="286"/>
      <c r="QJ636" s="286"/>
      <c r="QK636" s="286"/>
      <c r="QL636" s="286"/>
      <c r="QM636" s="286"/>
      <c r="QN636" s="286"/>
      <c r="QO636" s="286"/>
      <c r="QP636" s="286"/>
      <c r="QQ636" s="286"/>
      <c r="QR636" s="286"/>
      <c r="QS636" s="286"/>
      <c r="QT636" s="286"/>
      <c r="QU636" s="286"/>
      <c r="QV636" s="286"/>
      <c r="QW636" s="286"/>
      <c r="QX636" s="286"/>
      <c r="QY636" s="286"/>
      <c r="QZ636" s="286"/>
      <c r="RA636" s="286"/>
      <c r="RB636" s="286"/>
      <c r="RC636" s="286"/>
      <c r="RD636" s="286"/>
      <c r="RE636" s="286"/>
      <c r="RF636" s="286"/>
      <c r="RG636" s="286"/>
      <c r="RH636" s="286"/>
      <c r="RI636" s="286"/>
      <c r="RJ636" s="286"/>
      <c r="RK636" s="286"/>
      <c r="RL636" s="286"/>
      <c r="RM636" s="286"/>
      <c r="RN636" s="286"/>
      <c r="RO636" s="286"/>
      <c r="RP636" s="286"/>
      <c r="RQ636" s="286"/>
      <c r="RR636" s="286"/>
      <c r="RS636" s="286"/>
      <c r="RT636" s="286"/>
      <c r="RU636" s="286"/>
      <c r="RV636" s="286"/>
      <c r="RW636" s="286"/>
      <c r="RX636" s="286"/>
      <c r="RY636" s="286"/>
      <c r="RZ636" s="286"/>
      <c r="SA636" s="286"/>
      <c r="SB636" s="286"/>
      <c r="SC636" s="286"/>
      <c r="SD636" s="286"/>
      <c r="SE636" s="286"/>
      <c r="SF636" s="286"/>
      <c r="SG636" s="286"/>
      <c r="SH636" s="286"/>
      <c r="SI636" s="286"/>
      <c r="SJ636" s="286"/>
      <c r="SK636" s="286"/>
      <c r="SL636" s="286"/>
      <c r="SM636" s="286"/>
      <c r="SN636" s="286"/>
      <c r="SO636" s="286"/>
      <c r="SP636" s="286"/>
      <c r="SQ636" s="286"/>
      <c r="SR636" s="286"/>
      <c r="SS636" s="286"/>
      <c r="ST636" s="286"/>
      <c r="SU636" s="286"/>
      <c r="SV636" s="286"/>
      <c r="SW636" s="286"/>
      <c r="SX636" s="286"/>
      <c r="SY636" s="286"/>
      <c r="SZ636" s="286"/>
      <c r="TA636" s="286"/>
      <c r="TB636" s="286"/>
      <c r="TC636" s="286"/>
      <c r="TD636" s="286"/>
      <c r="TE636" s="286"/>
      <c r="TF636" s="286"/>
      <c r="TG636" s="286"/>
      <c r="TH636" s="286"/>
      <c r="TI636" s="286"/>
      <c r="TJ636" s="286"/>
      <c r="TK636" s="286"/>
      <c r="TL636" s="286"/>
      <c r="TM636" s="286"/>
      <c r="TN636" s="286"/>
      <c r="TO636" s="286"/>
      <c r="TP636" s="286"/>
      <c r="TQ636" s="286"/>
      <c r="TR636" s="286"/>
      <c r="TS636" s="286"/>
      <c r="TT636" s="286"/>
      <c r="TU636" s="286"/>
      <c r="TV636" s="286"/>
      <c r="TW636" s="286"/>
      <c r="TX636" s="286"/>
      <c r="TY636" s="286"/>
      <c r="TZ636" s="286"/>
      <c r="UA636" s="286"/>
      <c r="UB636" s="286"/>
      <c r="UC636" s="286"/>
      <c r="UD636" s="286"/>
      <c r="UE636" s="286"/>
      <c r="UF636" s="286"/>
      <c r="UG636" s="286"/>
      <c r="UH636" s="286"/>
      <c r="UI636" s="286"/>
      <c r="UJ636" s="286"/>
      <c r="UK636" s="286"/>
      <c r="UL636" s="286"/>
      <c r="UM636" s="286"/>
      <c r="UN636" s="286"/>
      <c r="UO636" s="286"/>
      <c r="UP636" s="286"/>
      <c r="UQ636" s="286"/>
      <c r="UR636" s="286"/>
      <c r="US636" s="286"/>
      <c r="UT636" s="286"/>
      <c r="UU636" s="286"/>
      <c r="UV636" s="286"/>
      <c r="UW636" s="286"/>
      <c r="UX636" s="286"/>
      <c r="UY636" s="286"/>
      <c r="UZ636" s="286"/>
      <c r="VA636" s="286"/>
      <c r="VB636" s="286"/>
      <c r="VC636" s="286"/>
      <c r="VD636" s="286"/>
      <c r="VE636" s="286"/>
      <c r="VF636" s="286"/>
      <c r="VG636" s="286"/>
      <c r="VH636" s="286"/>
      <c r="VI636" s="286"/>
      <c r="VJ636" s="286"/>
      <c r="VK636" s="286"/>
      <c r="VL636" s="286"/>
      <c r="VM636" s="286"/>
      <c r="VN636" s="286"/>
      <c r="VO636" s="286"/>
      <c r="VP636" s="286"/>
      <c r="VQ636" s="286"/>
      <c r="VR636" s="286"/>
      <c r="VS636" s="286"/>
      <c r="VT636" s="286"/>
      <c r="VU636" s="286"/>
      <c r="VV636" s="286"/>
      <c r="VW636" s="286"/>
      <c r="VX636" s="286"/>
      <c r="VY636" s="286"/>
      <c r="VZ636" s="286"/>
      <c r="WA636" s="286"/>
      <c r="WB636" s="286"/>
      <c r="WC636" s="286"/>
    </row>
    <row r="637" spans="1:601" s="285" customFormat="1" ht="56.25" customHeight="1">
      <c r="A637" s="1073"/>
      <c r="B637" s="680"/>
      <c r="C637" s="667"/>
      <c r="D637" s="671"/>
      <c r="E637" s="724"/>
      <c r="F637" s="647"/>
      <c r="G637" s="674"/>
      <c r="H637" s="647"/>
      <c r="I637" s="309" t="s">
        <v>501</v>
      </c>
      <c r="J637" s="309" t="s">
        <v>33</v>
      </c>
      <c r="K637" s="315" t="s">
        <v>1343</v>
      </c>
      <c r="L637" s="309" t="s">
        <v>642</v>
      </c>
      <c r="M637" s="288"/>
      <c r="N637" s="288"/>
      <c r="O637" s="288">
        <v>30000</v>
      </c>
      <c r="P637" s="289">
        <v>30000</v>
      </c>
      <c r="Q637" s="290">
        <v>30000</v>
      </c>
      <c r="R637" s="290">
        <v>30000</v>
      </c>
      <c r="S637" s="528">
        <v>3</v>
      </c>
      <c r="BA637" s="286"/>
      <c r="BB637" s="286"/>
      <c r="BC637" s="286"/>
      <c r="BD637" s="286"/>
      <c r="BE637" s="286"/>
      <c r="BF637" s="286"/>
      <c r="BG637" s="286"/>
      <c r="BH637" s="286"/>
      <c r="BI637" s="286"/>
      <c r="BJ637" s="286"/>
      <c r="BK637" s="286"/>
      <c r="BL637" s="286"/>
      <c r="BM637" s="286"/>
      <c r="BN637" s="286"/>
      <c r="BO637" s="286"/>
      <c r="BP637" s="286"/>
      <c r="BQ637" s="286"/>
      <c r="BR637" s="286"/>
      <c r="BS637" s="286"/>
      <c r="BT637" s="286"/>
      <c r="BU637" s="286"/>
      <c r="BV637" s="286"/>
      <c r="BW637" s="286"/>
      <c r="BX637" s="286"/>
      <c r="BY637" s="286"/>
      <c r="BZ637" s="286"/>
      <c r="CA637" s="286"/>
      <c r="CB637" s="286"/>
      <c r="CC637" s="286"/>
      <c r="CD637" s="286"/>
      <c r="CE637" s="286"/>
      <c r="CF637" s="286"/>
      <c r="CG637" s="286"/>
      <c r="CH637" s="286"/>
      <c r="CI637" s="286"/>
      <c r="CJ637" s="286"/>
      <c r="CK637" s="286"/>
      <c r="CL637" s="286"/>
      <c r="CM637" s="286"/>
      <c r="CN637" s="286"/>
      <c r="CO637" s="286"/>
      <c r="CP637" s="286"/>
      <c r="CQ637" s="286"/>
      <c r="CR637" s="286"/>
      <c r="CS637" s="286"/>
      <c r="CT637" s="286"/>
      <c r="CU637" s="286"/>
      <c r="CV637" s="286"/>
      <c r="CW637" s="286"/>
      <c r="CX637" s="286"/>
      <c r="CY637" s="286"/>
      <c r="CZ637" s="286"/>
      <c r="DA637" s="286"/>
      <c r="DB637" s="286"/>
      <c r="DC637" s="286"/>
      <c r="DD637" s="286"/>
      <c r="DE637" s="286"/>
      <c r="DF637" s="286"/>
      <c r="DG637" s="286"/>
      <c r="DH637" s="286"/>
      <c r="DI637" s="286"/>
      <c r="DJ637" s="286"/>
      <c r="DK637" s="286"/>
      <c r="DL637" s="286"/>
      <c r="DM637" s="286"/>
      <c r="DN637" s="286"/>
      <c r="DO637" s="286"/>
      <c r="DP637" s="286"/>
      <c r="DQ637" s="286"/>
      <c r="DR637" s="286"/>
      <c r="DS637" s="286"/>
      <c r="DT637" s="286"/>
      <c r="DU637" s="286"/>
      <c r="DV637" s="286"/>
      <c r="DW637" s="286"/>
      <c r="DX637" s="286"/>
      <c r="DY637" s="286"/>
      <c r="DZ637" s="286"/>
      <c r="EA637" s="286"/>
      <c r="EB637" s="286"/>
      <c r="EC637" s="286"/>
      <c r="ED637" s="286"/>
      <c r="EE637" s="286"/>
      <c r="EF637" s="286"/>
      <c r="EG637" s="286"/>
      <c r="EH637" s="286"/>
      <c r="EI637" s="286"/>
      <c r="EJ637" s="286"/>
      <c r="EK637" s="286"/>
      <c r="EL637" s="286"/>
      <c r="EM637" s="286"/>
      <c r="EN637" s="286"/>
      <c r="EO637" s="286"/>
      <c r="EP637" s="286"/>
      <c r="EQ637" s="286"/>
      <c r="ER637" s="286"/>
      <c r="ES637" s="286"/>
      <c r="ET637" s="286"/>
      <c r="EU637" s="286"/>
      <c r="EV637" s="286"/>
      <c r="EW637" s="286"/>
      <c r="EX637" s="286"/>
      <c r="EY637" s="286"/>
      <c r="EZ637" s="286"/>
      <c r="FA637" s="286"/>
      <c r="FB637" s="286"/>
      <c r="FC637" s="286"/>
      <c r="FD637" s="286"/>
      <c r="FE637" s="286"/>
      <c r="FF637" s="286"/>
      <c r="FG637" s="286"/>
      <c r="FH637" s="286"/>
      <c r="FI637" s="286"/>
      <c r="FJ637" s="286"/>
      <c r="FK637" s="286"/>
      <c r="FL637" s="286"/>
      <c r="FM637" s="286"/>
      <c r="FN637" s="286"/>
      <c r="FO637" s="286"/>
      <c r="FP637" s="286"/>
      <c r="FQ637" s="286"/>
      <c r="FR637" s="286"/>
      <c r="FS637" s="286"/>
      <c r="FT637" s="286"/>
      <c r="FU637" s="286"/>
      <c r="FV637" s="286"/>
      <c r="FW637" s="286"/>
      <c r="FX637" s="286"/>
      <c r="FY637" s="286"/>
      <c r="FZ637" s="286"/>
      <c r="GA637" s="286"/>
      <c r="GB637" s="286"/>
      <c r="GC637" s="286"/>
      <c r="GD637" s="286"/>
      <c r="GE637" s="286"/>
      <c r="GF637" s="286"/>
      <c r="GG637" s="286"/>
      <c r="GH637" s="286"/>
      <c r="GI637" s="286"/>
      <c r="GJ637" s="286"/>
      <c r="GK637" s="286"/>
      <c r="GL637" s="286"/>
      <c r="GM637" s="286"/>
      <c r="GN637" s="286"/>
      <c r="GO637" s="286"/>
      <c r="GP637" s="286"/>
      <c r="GQ637" s="286"/>
      <c r="GR637" s="286"/>
      <c r="GS637" s="286"/>
      <c r="GT637" s="286"/>
      <c r="GU637" s="286"/>
      <c r="GV637" s="286"/>
      <c r="GW637" s="286"/>
      <c r="GX637" s="286"/>
      <c r="GY637" s="286"/>
      <c r="GZ637" s="286"/>
      <c r="HA637" s="286"/>
      <c r="HB637" s="286"/>
      <c r="HC637" s="286"/>
      <c r="HD637" s="286"/>
      <c r="HE637" s="286"/>
      <c r="HF637" s="286"/>
      <c r="HG637" s="286"/>
      <c r="HH637" s="286"/>
      <c r="HI637" s="286"/>
      <c r="HJ637" s="286"/>
      <c r="HK637" s="286"/>
      <c r="HL637" s="286"/>
      <c r="HM637" s="286"/>
      <c r="HN637" s="286"/>
      <c r="HO637" s="286"/>
      <c r="HP637" s="286"/>
      <c r="HQ637" s="286"/>
      <c r="HR637" s="286"/>
      <c r="HS637" s="286"/>
      <c r="HT637" s="286"/>
      <c r="HU637" s="286"/>
      <c r="HV637" s="286"/>
      <c r="HW637" s="286"/>
      <c r="HX637" s="286"/>
      <c r="HY637" s="286"/>
      <c r="HZ637" s="286"/>
      <c r="IA637" s="286"/>
      <c r="IB637" s="286"/>
      <c r="IC637" s="286"/>
      <c r="ID637" s="286"/>
      <c r="IE637" s="286"/>
      <c r="IF637" s="286"/>
      <c r="IG637" s="286"/>
      <c r="IH637" s="286"/>
      <c r="II637" s="286"/>
      <c r="IJ637" s="286"/>
      <c r="IK637" s="286"/>
      <c r="IL637" s="286"/>
      <c r="IM637" s="286"/>
      <c r="IN637" s="286"/>
      <c r="IO637" s="286"/>
      <c r="IP637" s="286"/>
      <c r="IQ637" s="286"/>
      <c r="IR637" s="286"/>
      <c r="IS637" s="286"/>
      <c r="IT637" s="286"/>
      <c r="IU637" s="286"/>
      <c r="IV637" s="286"/>
      <c r="IW637" s="286"/>
      <c r="IX637" s="286"/>
      <c r="IY637" s="286"/>
      <c r="IZ637" s="286"/>
      <c r="JA637" s="286"/>
      <c r="JB637" s="286"/>
      <c r="JC637" s="286"/>
      <c r="JD637" s="286"/>
      <c r="JE637" s="286"/>
      <c r="JF637" s="286"/>
      <c r="JG637" s="286"/>
      <c r="JH637" s="286"/>
      <c r="JI637" s="286"/>
      <c r="JJ637" s="286"/>
      <c r="JK637" s="286"/>
      <c r="JL637" s="286"/>
      <c r="JM637" s="286"/>
      <c r="JN637" s="286"/>
      <c r="JO637" s="286"/>
      <c r="JP637" s="286"/>
      <c r="JQ637" s="286"/>
      <c r="JR637" s="286"/>
      <c r="JS637" s="286"/>
      <c r="JT637" s="286"/>
      <c r="JU637" s="286"/>
      <c r="JV637" s="286"/>
      <c r="JW637" s="286"/>
      <c r="JX637" s="286"/>
      <c r="JY637" s="286"/>
      <c r="JZ637" s="286"/>
      <c r="KA637" s="286"/>
      <c r="KB637" s="286"/>
      <c r="KC637" s="286"/>
      <c r="KD637" s="286"/>
      <c r="KE637" s="286"/>
      <c r="KF637" s="286"/>
      <c r="KG637" s="286"/>
      <c r="KH637" s="286"/>
      <c r="KI637" s="286"/>
      <c r="KJ637" s="286"/>
      <c r="KK637" s="286"/>
      <c r="KL637" s="286"/>
      <c r="KM637" s="286"/>
      <c r="KN637" s="286"/>
      <c r="KO637" s="286"/>
      <c r="KP637" s="286"/>
      <c r="KQ637" s="286"/>
      <c r="KR637" s="286"/>
      <c r="KS637" s="286"/>
      <c r="KT637" s="286"/>
      <c r="KU637" s="286"/>
      <c r="KV637" s="286"/>
      <c r="KW637" s="286"/>
      <c r="KX637" s="286"/>
      <c r="KY637" s="286"/>
      <c r="KZ637" s="286"/>
      <c r="LA637" s="286"/>
      <c r="LB637" s="286"/>
      <c r="LC637" s="286"/>
      <c r="LD637" s="286"/>
      <c r="LE637" s="286"/>
      <c r="LF637" s="286"/>
      <c r="LG637" s="286"/>
      <c r="LH637" s="286"/>
      <c r="LI637" s="286"/>
      <c r="LJ637" s="286"/>
      <c r="LK637" s="286"/>
      <c r="LL637" s="286"/>
      <c r="LM637" s="286"/>
      <c r="LN637" s="286"/>
      <c r="LO637" s="286"/>
      <c r="LP637" s="286"/>
      <c r="LQ637" s="286"/>
      <c r="LR637" s="286"/>
      <c r="LS637" s="286"/>
      <c r="LT637" s="286"/>
      <c r="LU637" s="286"/>
      <c r="LV637" s="286"/>
      <c r="LW637" s="286"/>
      <c r="LX637" s="286"/>
      <c r="LY637" s="286"/>
      <c r="LZ637" s="286"/>
      <c r="MA637" s="286"/>
      <c r="MB637" s="286"/>
      <c r="MC637" s="286"/>
      <c r="MD637" s="286"/>
      <c r="ME637" s="286"/>
      <c r="MF637" s="286"/>
      <c r="MG637" s="286"/>
      <c r="MH637" s="286"/>
      <c r="MI637" s="286"/>
      <c r="MJ637" s="286"/>
      <c r="MK637" s="286"/>
      <c r="ML637" s="286"/>
      <c r="MM637" s="286"/>
      <c r="MN637" s="286"/>
      <c r="MO637" s="286"/>
      <c r="MP637" s="286"/>
      <c r="MQ637" s="286"/>
      <c r="MR637" s="286"/>
      <c r="MS637" s="286"/>
      <c r="MT637" s="286"/>
      <c r="MU637" s="286"/>
      <c r="MV637" s="286"/>
      <c r="MW637" s="286"/>
      <c r="MX637" s="286"/>
      <c r="MY637" s="286"/>
      <c r="MZ637" s="286"/>
      <c r="NA637" s="286"/>
      <c r="NB637" s="286"/>
      <c r="NC637" s="286"/>
      <c r="ND637" s="286"/>
      <c r="NE637" s="286"/>
      <c r="NF637" s="286"/>
      <c r="NG637" s="286"/>
      <c r="NH637" s="286"/>
      <c r="NI637" s="286"/>
      <c r="NJ637" s="286"/>
      <c r="NK637" s="286"/>
      <c r="NL637" s="286"/>
      <c r="NM637" s="286"/>
      <c r="NN637" s="286"/>
      <c r="NO637" s="286"/>
      <c r="NP637" s="286"/>
      <c r="NQ637" s="286"/>
      <c r="NR637" s="286"/>
      <c r="NS637" s="286"/>
      <c r="NT637" s="286"/>
      <c r="NU637" s="286"/>
      <c r="NV637" s="286"/>
      <c r="NW637" s="286"/>
      <c r="NX637" s="286"/>
      <c r="NY637" s="286"/>
      <c r="NZ637" s="286"/>
      <c r="OA637" s="286"/>
      <c r="OB637" s="286"/>
      <c r="OC637" s="286"/>
      <c r="OD637" s="286"/>
      <c r="OE637" s="286"/>
      <c r="OF637" s="286"/>
      <c r="OG637" s="286"/>
      <c r="OH637" s="286"/>
      <c r="OI637" s="286"/>
      <c r="OJ637" s="286"/>
      <c r="OK637" s="286"/>
      <c r="OL637" s="286"/>
      <c r="OM637" s="286"/>
      <c r="ON637" s="286"/>
      <c r="OO637" s="286"/>
      <c r="OP637" s="286"/>
      <c r="OQ637" s="286"/>
      <c r="OR637" s="286"/>
      <c r="OS637" s="286"/>
      <c r="OT637" s="286"/>
      <c r="OU637" s="286"/>
      <c r="OV637" s="286"/>
      <c r="OW637" s="286"/>
      <c r="OX637" s="286"/>
      <c r="OY637" s="286"/>
      <c r="OZ637" s="286"/>
      <c r="PA637" s="286"/>
      <c r="PB637" s="286"/>
      <c r="PC637" s="286"/>
      <c r="PD637" s="286"/>
      <c r="PE637" s="286"/>
      <c r="PF637" s="286"/>
      <c r="PG637" s="286"/>
      <c r="PH637" s="286"/>
      <c r="PI637" s="286"/>
      <c r="PJ637" s="286"/>
      <c r="PK637" s="286"/>
      <c r="PL637" s="286"/>
      <c r="PM637" s="286"/>
      <c r="PN637" s="286"/>
      <c r="PO637" s="286"/>
      <c r="PP637" s="286"/>
      <c r="PQ637" s="286"/>
      <c r="PR637" s="286"/>
      <c r="PS637" s="286"/>
      <c r="PT637" s="286"/>
      <c r="PU637" s="286"/>
      <c r="PV637" s="286"/>
      <c r="PW637" s="286"/>
      <c r="PX637" s="286"/>
      <c r="PY637" s="286"/>
      <c r="PZ637" s="286"/>
      <c r="QA637" s="286"/>
      <c r="QB637" s="286"/>
      <c r="QC637" s="286"/>
      <c r="QD637" s="286"/>
      <c r="QE637" s="286"/>
      <c r="QF637" s="286"/>
      <c r="QG637" s="286"/>
      <c r="QH637" s="286"/>
      <c r="QI637" s="286"/>
      <c r="QJ637" s="286"/>
      <c r="QK637" s="286"/>
      <c r="QL637" s="286"/>
      <c r="QM637" s="286"/>
      <c r="QN637" s="286"/>
      <c r="QO637" s="286"/>
      <c r="QP637" s="286"/>
      <c r="QQ637" s="286"/>
      <c r="QR637" s="286"/>
      <c r="QS637" s="286"/>
      <c r="QT637" s="286"/>
      <c r="QU637" s="286"/>
      <c r="QV637" s="286"/>
      <c r="QW637" s="286"/>
      <c r="QX637" s="286"/>
      <c r="QY637" s="286"/>
      <c r="QZ637" s="286"/>
      <c r="RA637" s="286"/>
      <c r="RB637" s="286"/>
      <c r="RC637" s="286"/>
      <c r="RD637" s="286"/>
      <c r="RE637" s="286"/>
      <c r="RF637" s="286"/>
      <c r="RG637" s="286"/>
      <c r="RH637" s="286"/>
      <c r="RI637" s="286"/>
      <c r="RJ637" s="286"/>
      <c r="RK637" s="286"/>
      <c r="RL637" s="286"/>
      <c r="RM637" s="286"/>
      <c r="RN637" s="286"/>
      <c r="RO637" s="286"/>
      <c r="RP637" s="286"/>
      <c r="RQ637" s="286"/>
      <c r="RR637" s="286"/>
      <c r="RS637" s="286"/>
      <c r="RT637" s="286"/>
      <c r="RU637" s="286"/>
      <c r="RV637" s="286"/>
      <c r="RW637" s="286"/>
      <c r="RX637" s="286"/>
      <c r="RY637" s="286"/>
      <c r="RZ637" s="286"/>
      <c r="SA637" s="286"/>
      <c r="SB637" s="286"/>
      <c r="SC637" s="286"/>
      <c r="SD637" s="286"/>
      <c r="SE637" s="286"/>
      <c r="SF637" s="286"/>
      <c r="SG637" s="286"/>
      <c r="SH637" s="286"/>
      <c r="SI637" s="286"/>
      <c r="SJ637" s="286"/>
      <c r="SK637" s="286"/>
      <c r="SL637" s="286"/>
      <c r="SM637" s="286"/>
      <c r="SN637" s="286"/>
      <c r="SO637" s="286"/>
      <c r="SP637" s="286"/>
      <c r="SQ637" s="286"/>
      <c r="SR637" s="286"/>
      <c r="SS637" s="286"/>
      <c r="ST637" s="286"/>
      <c r="SU637" s="286"/>
      <c r="SV637" s="286"/>
      <c r="SW637" s="286"/>
      <c r="SX637" s="286"/>
      <c r="SY637" s="286"/>
      <c r="SZ637" s="286"/>
      <c r="TA637" s="286"/>
      <c r="TB637" s="286"/>
      <c r="TC637" s="286"/>
      <c r="TD637" s="286"/>
      <c r="TE637" s="286"/>
      <c r="TF637" s="286"/>
      <c r="TG637" s="286"/>
      <c r="TH637" s="286"/>
      <c r="TI637" s="286"/>
      <c r="TJ637" s="286"/>
      <c r="TK637" s="286"/>
      <c r="TL637" s="286"/>
      <c r="TM637" s="286"/>
      <c r="TN637" s="286"/>
      <c r="TO637" s="286"/>
      <c r="TP637" s="286"/>
      <c r="TQ637" s="286"/>
      <c r="TR637" s="286"/>
      <c r="TS637" s="286"/>
      <c r="TT637" s="286"/>
      <c r="TU637" s="286"/>
      <c r="TV637" s="286"/>
      <c r="TW637" s="286"/>
      <c r="TX637" s="286"/>
      <c r="TY637" s="286"/>
      <c r="TZ637" s="286"/>
      <c r="UA637" s="286"/>
      <c r="UB637" s="286"/>
      <c r="UC637" s="286"/>
      <c r="UD637" s="286"/>
      <c r="UE637" s="286"/>
      <c r="UF637" s="286"/>
      <c r="UG637" s="286"/>
      <c r="UH637" s="286"/>
      <c r="UI637" s="286"/>
      <c r="UJ637" s="286"/>
      <c r="UK637" s="286"/>
      <c r="UL637" s="286"/>
      <c r="UM637" s="286"/>
      <c r="UN637" s="286"/>
      <c r="UO637" s="286"/>
      <c r="UP637" s="286"/>
      <c r="UQ637" s="286"/>
      <c r="UR637" s="286"/>
      <c r="US637" s="286"/>
      <c r="UT637" s="286"/>
      <c r="UU637" s="286"/>
      <c r="UV637" s="286"/>
      <c r="UW637" s="286"/>
      <c r="UX637" s="286"/>
      <c r="UY637" s="286"/>
      <c r="UZ637" s="286"/>
      <c r="VA637" s="286"/>
      <c r="VB637" s="286"/>
      <c r="VC637" s="286"/>
      <c r="VD637" s="286"/>
      <c r="VE637" s="286"/>
      <c r="VF637" s="286"/>
      <c r="VG637" s="286"/>
      <c r="VH637" s="286"/>
      <c r="VI637" s="286"/>
      <c r="VJ637" s="286"/>
      <c r="VK637" s="286"/>
      <c r="VL637" s="286"/>
      <c r="VM637" s="286"/>
      <c r="VN637" s="286"/>
      <c r="VO637" s="286"/>
      <c r="VP637" s="286"/>
      <c r="VQ637" s="286"/>
      <c r="VR637" s="286"/>
      <c r="VS637" s="286"/>
      <c r="VT637" s="286"/>
      <c r="VU637" s="286"/>
      <c r="VV637" s="286"/>
      <c r="VW637" s="286"/>
      <c r="VX637" s="286"/>
      <c r="VY637" s="286"/>
      <c r="VZ637" s="286"/>
      <c r="WA637" s="286"/>
      <c r="WB637" s="286"/>
      <c r="WC637" s="286"/>
    </row>
    <row r="638" spans="1:601" s="285" customFormat="1" ht="57" customHeight="1">
      <c r="A638" s="1073"/>
      <c r="B638" s="681"/>
      <c r="C638" s="668"/>
      <c r="D638" s="653"/>
      <c r="E638" s="714"/>
      <c r="F638" s="656"/>
      <c r="G638" s="658"/>
      <c r="H638" s="656"/>
      <c r="I638" s="309" t="s">
        <v>501</v>
      </c>
      <c r="J638" s="309" t="s">
        <v>501</v>
      </c>
      <c r="K638" s="315" t="s">
        <v>1343</v>
      </c>
      <c r="L638" s="309" t="s">
        <v>642</v>
      </c>
      <c r="M638" s="288">
        <v>30000</v>
      </c>
      <c r="N638" s="288">
        <v>30000</v>
      </c>
      <c r="O638" s="288"/>
      <c r="P638" s="289"/>
      <c r="Q638" s="290"/>
      <c r="R638" s="290"/>
      <c r="S638" s="528">
        <v>3</v>
      </c>
      <c r="BA638" s="286"/>
      <c r="BB638" s="286"/>
      <c r="BC638" s="286"/>
      <c r="BD638" s="286"/>
      <c r="BE638" s="286"/>
      <c r="BF638" s="286"/>
      <c r="BG638" s="286"/>
      <c r="BH638" s="286"/>
      <c r="BI638" s="286"/>
      <c r="BJ638" s="286"/>
      <c r="BK638" s="286"/>
      <c r="BL638" s="286"/>
      <c r="BM638" s="286"/>
      <c r="BN638" s="286"/>
      <c r="BO638" s="286"/>
      <c r="BP638" s="286"/>
      <c r="BQ638" s="286"/>
      <c r="BR638" s="286"/>
      <c r="BS638" s="286"/>
      <c r="BT638" s="286"/>
      <c r="BU638" s="286"/>
      <c r="BV638" s="286"/>
      <c r="BW638" s="286"/>
      <c r="BX638" s="286"/>
      <c r="BY638" s="286"/>
      <c r="BZ638" s="286"/>
      <c r="CA638" s="286"/>
      <c r="CB638" s="286"/>
      <c r="CC638" s="286"/>
      <c r="CD638" s="286"/>
      <c r="CE638" s="286"/>
      <c r="CF638" s="286"/>
      <c r="CG638" s="286"/>
      <c r="CH638" s="286"/>
      <c r="CI638" s="286"/>
      <c r="CJ638" s="286"/>
      <c r="CK638" s="286"/>
      <c r="CL638" s="286"/>
      <c r="CM638" s="286"/>
      <c r="CN638" s="286"/>
      <c r="CO638" s="286"/>
      <c r="CP638" s="286"/>
      <c r="CQ638" s="286"/>
      <c r="CR638" s="286"/>
      <c r="CS638" s="286"/>
      <c r="CT638" s="286"/>
      <c r="CU638" s="286"/>
      <c r="CV638" s="286"/>
      <c r="CW638" s="286"/>
      <c r="CX638" s="286"/>
      <c r="CY638" s="286"/>
      <c r="CZ638" s="286"/>
      <c r="DA638" s="286"/>
      <c r="DB638" s="286"/>
      <c r="DC638" s="286"/>
      <c r="DD638" s="286"/>
      <c r="DE638" s="286"/>
      <c r="DF638" s="286"/>
      <c r="DG638" s="286"/>
      <c r="DH638" s="286"/>
      <c r="DI638" s="286"/>
      <c r="DJ638" s="286"/>
      <c r="DK638" s="286"/>
      <c r="DL638" s="286"/>
      <c r="DM638" s="286"/>
      <c r="DN638" s="286"/>
      <c r="DO638" s="286"/>
      <c r="DP638" s="286"/>
      <c r="DQ638" s="286"/>
      <c r="DR638" s="286"/>
      <c r="DS638" s="286"/>
      <c r="DT638" s="286"/>
      <c r="DU638" s="286"/>
      <c r="DV638" s="286"/>
      <c r="DW638" s="286"/>
      <c r="DX638" s="286"/>
      <c r="DY638" s="286"/>
      <c r="DZ638" s="286"/>
      <c r="EA638" s="286"/>
      <c r="EB638" s="286"/>
      <c r="EC638" s="286"/>
      <c r="ED638" s="286"/>
      <c r="EE638" s="286"/>
      <c r="EF638" s="286"/>
      <c r="EG638" s="286"/>
      <c r="EH638" s="286"/>
      <c r="EI638" s="286"/>
      <c r="EJ638" s="286"/>
      <c r="EK638" s="286"/>
      <c r="EL638" s="286"/>
      <c r="EM638" s="286"/>
      <c r="EN638" s="286"/>
      <c r="EO638" s="286"/>
      <c r="EP638" s="286"/>
      <c r="EQ638" s="286"/>
      <c r="ER638" s="286"/>
      <c r="ES638" s="286"/>
      <c r="ET638" s="286"/>
      <c r="EU638" s="286"/>
      <c r="EV638" s="286"/>
      <c r="EW638" s="286"/>
      <c r="EX638" s="286"/>
      <c r="EY638" s="286"/>
      <c r="EZ638" s="286"/>
      <c r="FA638" s="286"/>
      <c r="FB638" s="286"/>
      <c r="FC638" s="286"/>
      <c r="FD638" s="286"/>
      <c r="FE638" s="286"/>
      <c r="FF638" s="286"/>
      <c r="FG638" s="286"/>
      <c r="FH638" s="286"/>
      <c r="FI638" s="286"/>
      <c r="FJ638" s="286"/>
      <c r="FK638" s="286"/>
      <c r="FL638" s="286"/>
      <c r="FM638" s="286"/>
      <c r="FN638" s="286"/>
      <c r="FO638" s="286"/>
      <c r="FP638" s="286"/>
      <c r="FQ638" s="286"/>
      <c r="FR638" s="286"/>
      <c r="FS638" s="286"/>
      <c r="FT638" s="286"/>
      <c r="FU638" s="286"/>
      <c r="FV638" s="286"/>
      <c r="FW638" s="286"/>
      <c r="FX638" s="286"/>
      <c r="FY638" s="286"/>
      <c r="FZ638" s="286"/>
      <c r="GA638" s="286"/>
      <c r="GB638" s="286"/>
      <c r="GC638" s="286"/>
      <c r="GD638" s="286"/>
      <c r="GE638" s="286"/>
      <c r="GF638" s="286"/>
      <c r="GG638" s="286"/>
      <c r="GH638" s="286"/>
      <c r="GI638" s="286"/>
      <c r="GJ638" s="286"/>
      <c r="GK638" s="286"/>
      <c r="GL638" s="286"/>
      <c r="GM638" s="286"/>
      <c r="GN638" s="286"/>
      <c r="GO638" s="286"/>
      <c r="GP638" s="286"/>
      <c r="GQ638" s="286"/>
      <c r="GR638" s="286"/>
      <c r="GS638" s="286"/>
      <c r="GT638" s="286"/>
      <c r="GU638" s="286"/>
      <c r="GV638" s="286"/>
      <c r="GW638" s="286"/>
      <c r="GX638" s="286"/>
      <c r="GY638" s="286"/>
      <c r="GZ638" s="286"/>
      <c r="HA638" s="286"/>
      <c r="HB638" s="286"/>
      <c r="HC638" s="286"/>
      <c r="HD638" s="286"/>
      <c r="HE638" s="286"/>
      <c r="HF638" s="286"/>
      <c r="HG638" s="286"/>
      <c r="HH638" s="286"/>
      <c r="HI638" s="286"/>
      <c r="HJ638" s="286"/>
      <c r="HK638" s="286"/>
      <c r="HL638" s="286"/>
      <c r="HM638" s="286"/>
      <c r="HN638" s="286"/>
      <c r="HO638" s="286"/>
      <c r="HP638" s="286"/>
      <c r="HQ638" s="286"/>
      <c r="HR638" s="286"/>
      <c r="HS638" s="286"/>
      <c r="HT638" s="286"/>
      <c r="HU638" s="286"/>
      <c r="HV638" s="286"/>
      <c r="HW638" s="286"/>
      <c r="HX638" s="286"/>
      <c r="HY638" s="286"/>
      <c r="HZ638" s="286"/>
      <c r="IA638" s="286"/>
      <c r="IB638" s="286"/>
      <c r="IC638" s="286"/>
      <c r="ID638" s="286"/>
      <c r="IE638" s="286"/>
      <c r="IF638" s="286"/>
      <c r="IG638" s="286"/>
      <c r="IH638" s="286"/>
      <c r="II638" s="286"/>
      <c r="IJ638" s="286"/>
      <c r="IK638" s="286"/>
      <c r="IL638" s="286"/>
      <c r="IM638" s="286"/>
      <c r="IN638" s="286"/>
      <c r="IO638" s="286"/>
      <c r="IP638" s="286"/>
      <c r="IQ638" s="286"/>
      <c r="IR638" s="286"/>
      <c r="IS638" s="286"/>
      <c r="IT638" s="286"/>
      <c r="IU638" s="286"/>
      <c r="IV638" s="286"/>
      <c r="IW638" s="286"/>
      <c r="IX638" s="286"/>
      <c r="IY638" s="286"/>
      <c r="IZ638" s="286"/>
      <c r="JA638" s="286"/>
      <c r="JB638" s="286"/>
      <c r="JC638" s="286"/>
      <c r="JD638" s="286"/>
      <c r="JE638" s="286"/>
      <c r="JF638" s="286"/>
      <c r="JG638" s="286"/>
      <c r="JH638" s="286"/>
      <c r="JI638" s="286"/>
      <c r="JJ638" s="286"/>
      <c r="JK638" s="286"/>
      <c r="JL638" s="286"/>
      <c r="JM638" s="286"/>
      <c r="JN638" s="286"/>
      <c r="JO638" s="286"/>
      <c r="JP638" s="286"/>
      <c r="JQ638" s="286"/>
      <c r="JR638" s="286"/>
      <c r="JS638" s="286"/>
      <c r="JT638" s="286"/>
      <c r="JU638" s="286"/>
      <c r="JV638" s="286"/>
      <c r="JW638" s="286"/>
      <c r="JX638" s="286"/>
      <c r="JY638" s="286"/>
      <c r="JZ638" s="286"/>
      <c r="KA638" s="286"/>
      <c r="KB638" s="286"/>
      <c r="KC638" s="286"/>
      <c r="KD638" s="286"/>
      <c r="KE638" s="286"/>
      <c r="KF638" s="286"/>
      <c r="KG638" s="286"/>
      <c r="KH638" s="286"/>
      <c r="KI638" s="286"/>
      <c r="KJ638" s="286"/>
      <c r="KK638" s="286"/>
      <c r="KL638" s="286"/>
      <c r="KM638" s="286"/>
      <c r="KN638" s="286"/>
      <c r="KO638" s="286"/>
      <c r="KP638" s="286"/>
      <c r="KQ638" s="286"/>
      <c r="KR638" s="286"/>
      <c r="KS638" s="286"/>
      <c r="KT638" s="286"/>
      <c r="KU638" s="286"/>
      <c r="KV638" s="286"/>
      <c r="KW638" s="286"/>
      <c r="KX638" s="286"/>
      <c r="KY638" s="286"/>
      <c r="KZ638" s="286"/>
      <c r="LA638" s="286"/>
      <c r="LB638" s="286"/>
      <c r="LC638" s="286"/>
      <c r="LD638" s="286"/>
      <c r="LE638" s="286"/>
      <c r="LF638" s="286"/>
      <c r="LG638" s="286"/>
      <c r="LH638" s="286"/>
      <c r="LI638" s="286"/>
      <c r="LJ638" s="286"/>
      <c r="LK638" s="286"/>
      <c r="LL638" s="286"/>
      <c r="LM638" s="286"/>
      <c r="LN638" s="286"/>
      <c r="LO638" s="286"/>
      <c r="LP638" s="286"/>
      <c r="LQ638" s="286"/>
      <c r="LR638" s="286"/>
      <c r="LS638" s="286"/>
      <c r="LT638" s="286"/>
      <c r="LU638" s="286"/>
      <c r="LV638" s="286"/>
      <c r="LW638" s="286"/>
      <c r="LX638" s="286"/>
      <c r="LY638" s="286"/>
      <c r="LZ638" s="286"/>
      <c r="MA638" s="286"/>
      <c r="MB638" s="286"/>
      <c r="MC638" s="286"/>
      <c r="MD638" s="286"/>
      <c r="ME638" s="286"/>
      <c r="MF638" s="286"/>
      <c r="MG638" s="286"/>
      <c r="MH638" s="286"/>
      <c r="MI638" s="286"/>
      <c r="MJ638" s="286"/>
      <c r="MK638" s="286"/>
      <c r="ML638" s="286"/>
      <c r="MM638" s="286"/>
      <c r="MN638" s="286"/>
      <c r="MO638" s="286"/>
      <c r="MP638" s="286"/>
      <c r="MQ638" s="286"/>
      <c r="MR638" s="286"/>
      <c r="MS638" s="286"/>
      <c r="MT638" s="286"/>
      <c r="MU638" s="286"/>
      <c r="MV638" s="286"/>
      <c r="MW638" s="286"/>
      <c r="MX638" s="286"/>
      <c r="MY638" s="286"/>
      <c r="MZ638" s="286"/>
      <c r="NA638" s="286"/>
      <c r="NB638" s="286"/>
      <c r="NC638" s="286"/>
      <c r="ND638" s="286"/>
      <c r="NE638" s="286"/>
      <c r="NF638" s="286"/>
      <c r="NG638" s="286"/>
      <c r="NH638" s="286"/>
      <c r="NI638" s="286"/>
      <c r="NJ638" s="286"/>
      <c r="NK638" s="286"/>
      <c r="NL638" s="286"/>
      <c r="NM638" s="286"/>
      <c r="NN638" s="286"/>
      <c r="NO638" s="286"/>
      <c r="NP638" s="286"/>
      <c r="NQ638" s="286"/>
      <c r="NR638" s="286"/>
      <c r="NS638" s="286"/>
      <c r="NT638" s="286"/>
      <c r="NU638" s="286"/>
      <c r="NV638" s="286"/>
      <c r="NW638" s="286"/>
      <c r="NX638" s="286"/>
      <c r="NY638" s="286"/>
      <c r="NZ638" s="286"/>
      <c r="OA638" s="286"/>
      <c r="OB638" s="286"/>
      <c r="OC638" s="286"/>
      <c r="OD638" s="286"/>
      <c r="OE638" s="286"/>
      <c r="OF638" s="286"/>
      <c r="OG638" s="286"/>
      <c r="OH638" s="286"/>
      <c r="OI638" s="286"/>
      <c r="OJ638" s="286"/>
      <c r="OK638" s="286"/>
      <c r="OL638" s="286"/>
      <c r="OM638" s="286"/>
      <c r="ON638" s="286"/>
      <c r="OO638" s="286"/>
      <c r="OP638" s="286"/>
      <c r="OQ638" s="286"/>
      <c r="OR638" s="286"/>
      <c r="OS638" s="286"/>
      <c r="OT638" s="286"/>
      <c r="OU638" s="286"/>
      <c r="OV638" s="286"/>
      <c r="OW638" s="286"/>
      <c r="OX638" s="286"/>
      <c r="OY638" s="286"/>
      <c r="OZ638" s="286"/>
      <c r="PA638" s="286"/>
      <c r="PB638" s="286"/>
      <c r="PC638" s="286"/>
      <c r="PD638" s="286"/>
      <c r="PE638" s="286"/>
      <c r="PF638" s="286"/>
      <c r="PG638" s="286"/>
      <c r="PH638" s="286"/>
      <c r="PI638" s="286"/>
      <c r="PJ638" s="286"/>
      <c r="PK638" s="286"/>
      <c r="PL638" s="286"/>
      <c r="PM638" s="286"/>
      <c r="PN638" s="286"/>
      <c r="PO638" s="286"/>
      <c r="PP638" s="286"/>
      <c r="PQ638" s="286"/>
      <c r="PR638" s="286"/>
      <c r="PS638" s="286"/>
      <c r="PT638" s="286"/>
      <c r="PU638" s="286"/>
      <c r="PV638" s="286"/>
      <c r="PW638" s="286"/>
      <c r="PX638" s="286"/>
      <c r="PY638" s="286"/>
      <c r="PZ638" s="286"/>
      <c r="QA638" s="286"/>
      <c r="QB638" s="286"/>
      <c r="QC638" s="286"/>
      <c r="QD638" s="286"/>
      <c r="QE638" s="286"/>
      <c r="QF638" s="286"/>
      <c r="QG638" s="286"/>
      <c r="QH638" s="286"/>
      <c r="QI638" s="286"/>
      <c r="QJ638" s="286"/>
      <c r="QK638" s="286"/>
      <c r="QL638" s="286"/>
      <c r="QM638" s="286"/>
      <c r="QN638" s="286"/>
      <c r="QO638" s="286"/>
      <c r="QP638" s="286"/>
      <c r="QQ638" s="286"/>
      <c r="QR638" s="286"/>
      <c r="QS638" s="286"/>
      <c r="QT638" s="286"/>
      <c r="QU638" s="286"/>
      <c r="QV638" s="286"/>
      <c r="QW638" s="286"/>
      <c r="QX638" s="286"/>
      <c r="QY638" s="286"/>
      <c r="QZ638" s="286"/>
      <c r="RA638" s="286"/>
      <c r="RB638" s="286"/>
      <c r="RC638" s="286"/>
      <c r="RD638" s="286"/>
      <c r="RE638" s="286"/>
      <c r="RF638" s="286"/>
      <c r="RG638" s="286"/>
      <c r="RH638" s="286"/>
      <c r="RI638" s="286"/>
      <c r="RJ638" s="286"/>
      <c r="RK638" s="286"/>
      <c r="RL638" s="286"/>
      <c r="RM638" s="286"/>
      <c r="RN638" s="286"/>
      <c r="RO638" s="286"/>
      <c r="RP638" s="286"/>
      <c r="RQ638" s="286"/>
      <c r="RR638" s="286"/>
      <c r="RS638" s="286"/>
      <c r="RT638" s="286"/>
      <c r="RU638" s="286"/>
      <c r="RV638" s="286"/>
      <c r="RW638" s="286"/>
      <c r="RX638" s="286"/>
      <c r="RY638" s="286"/>
      <c r="RZ638" s="286"/>
      <c r="SA638" s="286"/>
      <c r="SB638" s="286"/>
      <c r="SC638" s="286"/>
      <c r="SD638" s="286"/>
      <c r="SE638" s="286"/>
      <c r="SF638" s="286"/>
      <c r="SG638" s="286"/>
      <c r="SH638" s="286"/>
      <c r="SI638" s="286"/>
      <c r="SJ638" s="286"/>
      <c r="SK638" s="286"/>
      <c r="SL638" s="286"/>
      <c r="SM638" s="286"/>
      <c r="SN638" s="286"/>
      <c r="SO638" s="286"/>
      <c r="SP638" s="286"/>
      <c r="SQ638" s="286"/>
      <c r="SR638" s="286"/>
      <c r="SS638" s="286"/>
      <c r="ST638" s="286"/>
      <c r="SU638" s="286"/>
      <c r="SV638" s="286"/>
      <c r="SW638" s="286"/>
      <c r="SX638" s="286"/>
      <c r="SY638" s="286"/>
      <c r="SZ638" s="286"/>
      <c r="TA638" s="286"/>
      <c r="TB638" s="286"/>
      <c r="TC638" s="286"/>
      <c r="TD638" s="286"/>
      <c r="TE638" s="286"/>
      <c r="TF638" s="286"/>
      <c r="TG638" s="286"/>
      <c r="TH638" s="286"/>
      <c r="TI638" s="286"/>
      <c r="TJ638" s="286"/>
      <c r="TK638" s="286"/>
      <c r="TL638" s="286"/>
      <c r="TM638" s="286"/>
      <c r="TN638" s="286"/>
      <c r="TO638" s="286"/>
      <c r="TP638" s="286"/>
      <c r="TQ638" s="286"/>
      <c r="TR638" s="286"/>
      <c r="TS638" s="286"/>
      <c r="TT638" s="286"/>
      <c r="TU638" s="286"/>
      <c r="TV638" s="286"/>
      <c r="TW638" s="286"/>
      <c r="TX638" s="286"/>
      <c r="TY638" s="286"/>
      <c r="TZ638" s="286"/>
      <c r="UA638" s="286"/>
      <c r="UB638" s="286"/>
      <c r="UC638" s="286"/>
      <c r="UD638" s="286"/>
      <c r="UE638" s="286"/>
      <c r="UF638" s="286"/>
      <c r="UG638" s="286"/>
      <c r="UH638" s="286"/>
      <c r="UI638" s="286"/>
      <c r="UJ638" s="286"/>
      <c r="UK638" s="286"/>
      <c r="UL638" s="286"/>
      <c r="UM638" s="286"/>
      <c r="UN638" s="286"/>
      <c r="UO638" s="286"/>
      <c r="UP638" s="286"/>
      <c r="UQ638" s="286"/>
      <c r="UR638" s="286"/>
      <c r="US638" s="286"/>
      <c r="UT638" s="286"/>
      <c r="UU638" s="286"/>
      <c r="UV638" s="286"/>
      <c r="UW638" s="286"/>
      <c r="UX638" s="286"/>
      <c r="UY638" s="286"/>
      <c r="UZ638" s="286"/>
      <c r="VA638" s="286"/>
      <c r="VB638" s="286"/>
      <c r="VC638" s="286"/>
      <c r="VD638" s="286"/>
      <c r="VE638" s="286"/>
      <c r="VF638" s="286"/>
      <c r="VG638" s="286"/>
      <c r="VH638" s="286"/>
      <c r="VI638" s="286"/>
      <c r="VJ638" s="286"/>
      <c r="VK638" s="286"/>
      <c r="VL638" s="286"/>
      <c r="VM638" s="286"/>
      <c r="VN638" s="286"/>
      <c r="VO638" s="286"/>
      <c r="VP638" s="286"/>
      <c r="VQ638" s="286"/>
      <c r="VR638" s="286"/>
      <c r="VS638" s="286"/>
      <c r="VT638" s="286"/>
      <c r="VU638" s="286"/>
      <c r="VV638" s="286"/>
      <c r="VW638" s="286"/>
      <c r="VX638" s="286"/>
      <c r="VY638" s="286"/>
      <c r="VZ638" s="286"/>
      <c r="WA638" s="286"/>
      <c r="WB638" s="286"/>
      <c r="WC638" s="286"/>
    </row>
    <row r="639" spans="1:601" s="291" customFormat="1" ht="81" customHeight="1">
      <c r="A639" s="1073"/>
      <c r="B639" s="670" t="s">
        <v>1344</v>
      </c>
      <c r="C639" s="650" t="s">
        <v>1110</v>
      </c>
      <c r="D639" s="652" t="s">
        <v>1059</v>
      </c>
      <c r="E639" s="204" t="s">
        <v>1066</v>
      </c>
      <c r="F639" s="416" t="s">
        <v>60</v>
      </c>
      <c r="G639" s="379">
        <v>39814</v>
      </c>
      <c r="H639" s="441" t="s">
        <v>1345</v>
      </c>
      <c r="I639" s="442" t="s">
        <v>501</v>
      </c>
      <c r="J639" s="442" t="s">
        <v>1322</v>
      </c>
      <c r="K639" s="386" t="s">
        <v>1111</v>
      </c>
      <c r="L639" s="442" t="s">
        <v>35</v>
      </c>
      <c r="M639" s="284">
        <f>M640+M642</f>
        <v>280000</v>
      </c>
      <c r="N639" s="284">
        <f t="shared" ref="N639" si="90">N640+N642</f>
        <v>280000</v>
      </c>
      <c r="O639" s="284">
        <f>O640+O642+O641</f>
        <v>17000</v>
      </c>
      <c r="P639" s="284">
        <f>P640+P642+P641</f>
        <v>17000</v>
      </c>
      <c r="Q639" s="284">
        <f t="shared" ref="Q639:R639" si="91">Q640+Q642+Q641</f>
        <v>17000</v>
      </c>
      <c r="R639" s="284">
        <f t="shared" si="91"/>
        <v>17000</v>
      </c>
      <c r="S639" s="530"/>
      <c r="T639" s="285"/>
      <c r="U639" s="285"/>
      <c r="V639" s="285"/>
      <c r="W639" s="285"/>
      <c r="X639" s="285"/>
      <c r="Y639" s="285"/>
      <c r="Z639" s="285"/>
      <c r="AA639" s="285"/>
      <c r="AB639" s="285"/>
      <c r="AC639" s="285"/>
      <c r="AD639" s="285"/>
      <c r="AE639" s="285"/>
      <c r="AF639" s="285"/>
      <c r="AG639" s="285"/>
      <c r="AH639" s="285"/>
      <c r="AI639" s="285"/>
      <c r="AJ639" s="285"/>
      <c r="AK639" s="285"/>
      <c r="AL639" s="285"/>
      <c r="AM639" s="285"/>
      <c r="AN639" s="285"/>
      <c r="AO639" s="285"/>
      <c r="AP639" s="285"/>
      <c r="AQ639" s="285"/>
      <c r="AR639" s="285"/>
      <c r="AS639" s="285"/>
      <c r="AT639" s="285"/>
      <c r="AU639" s="285"/>
      <c r="AV639" s="285"/>
      <c r="AW639" s="285"/>
      <c r="AX639" s="285"/>
      <c r="AY639" s="285"/>
      <c r="AZ639" s="285"/>
      <c r="BA639" s="286"/>
      <c r="BB639" s="286"/>
      <c r="BC639" s="286"/>
      <c r="BD639" s="286"/>
      <c r="BE639" s="286"/>
      <c r="BF639" s="286"/>
      <c r="BG639" s="286"/>
      <c r="BH639" s="286"/>
      <c r="BI639" s="286"/>
      <c r="BJ639" s="286"/>
      <c r="BK639" s="286"/>
      <c r="BL639" s="286"/>
      <c r="BM639" s="286"/>
      <c r="BN639" s="286"/>
      <c r="BO639" s="286"/>
      <c r="BP639" s="286"/>
      <c r="BQ639" s="286"/>
      <c r="BR639" s="286"/>
      <c r="BS639" s="286"/>
      <c r="BT639" s="286"/>
      <c r="BU639" s="286"/>
      <c r="BV639" s="286"/>
      <c r="BW639" s="286"/>
      <c r="BX639" s="286"/>
      <c r="BY639" s="286"/>
      <c r="BZ639" s="286"/>
      <c r="CA639" s="286"/>
      <c r="CB639" s="286"/>
      <c r="CC639" s="286"/>
      <c r="CD639" s="286"/>
      <c r="CE639" s="286"/>
      <c r="CF639" s="286"/>
      <c r="CG639" s="286"/>
      <c r="CH639" s="286"/>
      <c r="CI639" s="286"/>
      <c r="CJ639" s="286"/>
      <c r="CK639" s="286"/>
      <c r="CL639" s="286"/>
      <c r="CM639" s="286"/>
      <c r="CN639" s="286"/>
      <c r="CO639" s="286"/>
      <c r="CP639" s="286"/>
      <c r="CQ639" s="286"/>
      <c r="CR639" s="286"/>
      <c r="CS639" s="286"/>
      <c r="CT639" s="286"/>
      <c r="CU639" s="286"/>
      <c r="CV639" s="286"/>
      <c r="CW639" s="286"/>
      <c r="CX639" s="286"/>
      <c r="CY639" s="286"/>
      <c r="CZ639" s="286"/>
      <c r="DA639" s="286"/>
      <c r="DB639" s="286"/>
      <c r="DC639" s="286"/>
      <c r="DD639" s="286"/>
      <c r="DE639" s="286"/>
      <c r="DF639" s="286"/>
      <c r="DG639" s="286"/>
      <c r="DH639" s="286"/>
      <c r="DI639" s="286"/>
      <c r="DJ639" s="286"/>
      <c r="DK639" s="286"/>
      <c r="DL639" s="286"/>
      <c r="DM639" s="286"/>
      <c r="DN639" s="286"/>
      <c r="DO639" s="286"/>
      <c r="DP639" s="286"/>
      <c r="DQ639" s="286"/>
      <c r="DR639" s="286"/>
      <c r="DS639" s="286"/>
      <c r="DT639" s="286"/>
      <c r="DU639" s="286"/>
      <c r="DV639" s="286"/>
      <c r="DW639" s="286"/>
      <c r="DX639" s="286"/>
      <c r="DY639" s="286"/>
      <c r="DZ639" s="286"/>
      <c r="EA639" s="286"/>
      <c r="EB639" s="286"/>
      <c r="EC639" s="286"/>
      <c r="ED639" s="286"/>
      <c r="EE639" s="286"/>
      <c r="EF639" s="286"/>
      <c r="EG639" s="286"/>
      <c r="EH639" s="286"/>
      <c r="EI639" s="286"/>
      <c r="EJ639" s="286"/>
      <c r="EK639" s="286"/>
      <c r="EL639" s="286"/>
      <c r="EM639" s="286"/>
      <c r="EN639" s="286"/>
      <c r="EO639" s="286"/>
      <c r="EP639" s="286"/>
      <c r="EQ639" s="286"/>
      <c r="ER639" s="286"/>
      <c r="ES639" s="286"/>
      <c r="ET639" s="286"/>
      <c r="EU639" s="286"/>
      <c r="EV639" s="286"/>
      <c r="EW639" s="286"/>
      <c r="EX639" s="286"/>
      <c r="EY639" s="286"/>
      <c r="EZ639" s="286"/>
      <c r="FA639" s="286"/>
      <c r="FB639" s="286"/>
      <c r="FC639" s="286"/>
      <c r="FD639" s="286"/>
      <c r="FE639" s="286"/>
      <c r="FF639" s="286"/>
      <c r="FG639" s="286"/>
      <c r="FH639" s="286"/>
      <c r="FI639" s="286"/>
      <c r="FJ639" s="286"/>
      <c r="FK639" s="286"/>
      <c r="FL639" s="286"/>
      <c r="FM639" s="286"/>
      <c r="FN639" s="286"/>
      <c r="FO639" s="286"/>
      <c r="FP639" s="286"/>
      <c r="FQ639" s="286"/>
      <c r="FR639" s="286"/>
      <c r="FS639" s="286"/>
      <c r="FT639" s="286"/>
      <c r="FU639" s="286"/>
      <c r="FV639" s="286"/>
      <c r="FW639" s="286"/>
      <c r="FX639" s="286"/>
      <c r="FY639" s="286"/>
      <c r="FZ639" s="286"/>
      <c r="GA639" s="286"/>
      <c r="GB639" s="286"/>
      <c r="GC639" s="286"/>
      <c r="GD639" s="286"/>
      <c r="GE639" s="286"/>
      <c r="GF639" s="286"/>
      <c r="GG639" s="286"/>
      <c r="GH639" s="286"/>
      <c r="GI639" s="286"/>
      <c r="GJ639" s="286"/>
      <c r="GK639" s="286"/>
      <c r="GL639" s="286"/>
      <c r="GM639" s="286"/>
      <c r="GN639" s="286"/>
      <c r="GO639" s="286"/>
      <c r="GP639" s="286"/>
      <c r="GQ639" s="286"/>
      <c r="GR639" s="286"/>
      <c r="GS639" s="286"/>
      <c r="GT639" s="286"/>
      <c r="GU639" s="286"/>
      <c r="GV639" s="286"/>
      <c r="GW639" s="286"/>
      <c r="GX639" s="286"/>
      <c r="GY639" s="286"/>
      <c r="GZ639" s="286"/>
      <c r="HA639" s="286"/>
      <c r="HB639" s="286"/>
      <c r="HC639" s="286"/>
      <c r="HD639" s="286"/>
      <c r="HE639" s="286"/>
      <c r="HF639" s="286"/>
      <c r="HG639" s="286"/>
      <c r="HH639" s="286"/>
      <c r="HI639" s="286"/>
      <c r="HJ639" s="286"/>
      <c r="HK639" s="286"/>
      <c r="HL639" s="286"/>
      <c r="HM639" s="286"/>
      <c r="HN639" s="286"/>
      <c r="HO639" s="286"/>
      <c r="HP639" s="286"/>
      <c r="HQ639" s="286"/>
      <c r="HR639" s="286"/>
      <c r="HS639" s="286"/>
      <c r="HT639" s="286"/>
      <c r="HU639" s="286"/>
      <c r="HV639" s="286"/>
      <c r="HW639" s="286"/>
      <c r="HX639" s="286"/>
      <c r="HY639" s="286"/>
      <c r="HZ639" s="286"/>
      <c r="IA639" s="286"/>
      <c r="IB639" s="286"/>
      <c r="IC639" s="286"/>
      <c r="ID639" s="286"/>
      <c r="IE639" s="286"/>
      <c r="IF639" s="286"/>
      <c r="IG639" s="286"/>
      <c r="IH639" s="286"/>
      <c r="II639" s="286"/>
      <c r="IJ639" s="286"/>
      <c r="IK639" s="286"/>
      <c r="IL639" s="286"/>
      <c r="IM639" s="286"/>
      <c r="IN639" s="286"/>
      <c r="IO639" s="286"/>
      <c r="IP639" s="286"/>
      <c r="IQ639" s="286"/>
      <c r="IR639" s="286"/>
      <c r="IS639" s="286"/>
      <c r="IT639" s="286"/>
      <c r="IU639" s="286"/>
      <c r="IV639" s="286"/>
      <c r="IW639" s="286"/>
      <c r="IX639" s="286"/>
      <c r="IY639" s="286"/>
      <c r="IZ639" s="286"/>
      <c r="JA639" s="286"/>
      <c r="JB639" s="286"/>
      <c r="JC639" s="286"/>
      <c r="JD639" s="286"/>
      <c r="JE639" s="286"/>
      <c r="JF639" s="286"/>
      <c r="JG639" s="286"/>
      <c r="JH639" s="286"/>
      <c r="JI639" s="286"/>
      <c r="JJ639" s="286"/>
      <c r="JK639" s="286"/>
      <c r="JL639" s="286"/>
      <c r="JM639" s="286"/>
      <c r="JN639" s="286"/>
      <c r="JO639" s="286"/>
      <c r="JP639" s="286"/>
      <c r="JQ639" s="286"/>
      <c r="JR639" s="286"/>
      <c r="JS639" s="286"/>
      <c r="JT639" s="286"/>
      <c r="JU639" s="286"/>
      <c r="JV639" s="286"/>
      <c r="JW639" s="286"/>
      <c r="JX639" s="286"/>
      <c r="JY639" s="286"/>
      <c r="JZ639" s="286"/>
      <c r="KA639" s="286"/>
      <c r="KB639" s="286"/>
      <c r="KC639" s="286"/>
      <c r="KD639" s="286"/>
      <c r="KE639" s="286"/>
      <c r="KF639" s="286"/>
      <c r="KG639" s="286"/>
      <c r="KH639" s="286"/>
      <c r="KI639" s="286"/>
      <c r="KJ639" s="286"/>
      <c r="KK639" s="286"/>
      <c r="KL639" s="286"/>
      <c r="KM639" s="286"/>
      <c r="KN639" s="286"/>
      <c r="KO639" s="286"/>
      <c r="KP639" s="286"/>
      <c r="KQ639" s="286"/>
      <c r="KR639" s="286"/>
      <c r="KS639" s="286"/>
      <c r="KT639" s="286"/>
      <c r="KU639" s="286"/>
      <c r="KV639" s="286"/>
      <c r="KW639" s="286"/>
      <c r="KX639" s="286"/>
      <c r="KY639" s="286"/>
      <c r="KZ639" s="286"/>
      <c r="LA639" s="286"/>
      <c r="LB639" s="286"/>
      <c r="LC639" s="286"/>
      <c r="LD639" s="286"/>
      <c r="LE639" s="286"/>
      <c r="LF639" s="286"/>
      <c r="LG639" s="286"/>
      <c r="LH639" s="286"/>
      <c r="LI639" s="286"/>
      <c r="LJ639" s="286"/>
      <c r="LK639" s="286"/>
      <c r="LL639" s="286"/>
      <c r="LM639" s="286"/>
      <c r="LN639" s="286"/>
      <c r="LO639" s="286"/>
      <c r="LP639" s="286"/>
      <c r="LQ639" s="286"/>
      <c r="LR639" s="286"/>
      <c r="LS639" s="286"/>
      <c r="LT639" s="286"/>
      <c r="LU639" s="286"/>
      <c r="LV639" s="286"/>
      <c r="LW639" s="286"/>
      <c r="LX639" s="286"/>
      <c r="LY639" s="286"/>
      <c r="LZ639" s="286"/>
      <c r="MA639" s="286"/>
      <c r="MB639" s="286"/>
      <c r="MC639" s="286"/>
      <c r="MD639" s="286"/>
      <c r="ME639" s="286"/>
      <c r="MF639" s="286"/>
      <c r="MG639" s="286"/>
      <c r="MH639" s="286"/>
      <c r="MI639" s="286"/>
      <c r="MJ639" s="286"/>
      <c r="MK639" s="286"/>
      <c r="ML639" s="286"/>
      <c r="MM639" s="286"/>
      <c r="MN639" s="286"/>
      <c r="MO639" s="286"/>
      <c r="MP639" s="286"/>
      <c r="MQ639" s="286"/>
      <c r="MR639" s="286"/>
      <c r="MS639" s="286"/>
      <c r="MT639" s="286"/>
      <c r="MU639" s="286"/>
      <c r="MV639" s="286"/>
      <c r="MW639" s="286"/>
      <c r="MX639" s="286"/>
      <c r="MY639" s="286"/>
      <c r="MZ639" s="286"/>
      <c r="NA639" s="286"/>
      <c r="NB639" s="286"/>
      <c r="NC639" s="286"/>
      <c r="ND639" s="286"/>
      <c r="NE639" s="286"/>
      <c r="NF639" s="286"/>
      <c r="NG639" s="286"/>
      <c r="NH639" s="286"/>
      <c r="NI639" s="286"/>
      <c r="NJ639" s="286"/>
      <c r="NK639" s="286"/>
      <c r="NL639" s="286"/>
      <c r="NM639" s="286"/>
      <c r="NN639" s="286"/>
      <c r="NO639" s="286"/>
      <c r="NP639" s="286"/>
      <c r="NQ639" s="286"/>
      <c r="NR639" s="286"/>
      <c r="NS639" s="286"/>
      <c r="NT639" s="286"/>
      <c r="NU639" s="286"/>
      <c r="NV639" s="286"/>
      <c r="NW639" s="286"/>
      <c r="NX639" s="286"/>
      <c r="NY639" s="286"/>
      <c r="NZ639" s="286"/>
      <c r="OA639" s="286"/>
      <c r="OB639" s="286"/>
      <c r="OC639" s="286"/>
      <c r="OD639" s="286"/>
      <c r="OE639" s="286"/>
      <c r="OF639" s="286"/>
      <c r="OG639" s="286"/>
      <c r="OH639" s="286"/>
      <c r="OI639" s="286"/>
      <c r="OJ639" s="286"/>
      <c r="OK639" s="286"/>
      <c r="OL639" s="286"/>
      <c r="OM639" s="286"/>
      <c r="ON639" s="286"/>
      <c r="OO639" s="286"/>
      <c r="OP639" s="286"/>
      <c r="OQ639" s="286"/>
      <c r="OR639" s="286"/>
      <c r="OS639" s="286"/>
      <c r="OT639" s="286"/>
      <c r="OU639" s="286"/>
      <c r="OV639" s="286"/>
      <c r="OW639" s="286"/>
      <c r="OX639" s="286"/>
      <c r="OY639" s="286"/>
      <c r="OZ639" s="286"/>
      <c r="PA639" s="286"/>
      <c r="PB639" s="286"/>
      <c r="PC639" s="286"/>
      <c r="PD639" s="286"/>
      <c r="PE639" s="286"/>
      <c r="PF639" s="286"/>
      <c r="PG639" s="286"/>
      <c r="PH639" s="286"/>
      <c r="PI639" s="286"/>
      <c r="PJ639" s="286"/>
      <c r="PK639" s="286"/>
      <c r="PL639" s="286"/>
      <c r="PM639" s="286"/>
      <c r="PN639" s="286"/>
      <c r="PO639" s="286"/>
      <c r="PP639" s="286"/>
      <c r="PQ639" s="286"/>
      <c r="PR639" s="286"/>
      <c r="PS639" s="286"/>
      <c r="PT639" s="286"/>
      <c r="PU639" s="286"/>
      <c r="PV639" s="286"/>
      <c r="PW639" s="286"/>
      <c r="PX639" s="286"/>
      <c r="PY639" s="286"/>
      <c r="PZ639" s="286"/>
      <c r="QA639" s="286"/>
      <c r="QB639" s="286"/>
      <c r="QC639" s="286"/>
      <c r="QD639" s="286"/>
      <c r="QE639" s="286"/>
      <c r="QF639" s="286"/>
      <c r="QG639" s="286"/>
      <c r="QH639" s="286"/>
      <c r="QI639" s="286"/>
      <c r="QJ639" s="286"/>
      <c r="QK639" s="286"/>
      <c r="QL639" s="286"/>
      <c r="QM639" s="286"/>
      <c r="QN639" s="286"/>
      <c r="QO639" s="286"/>
      <c r="QP639" s="286"/>
      <c r="QQ639" s="286"/>
      <c r="QR639" s="286"/>
      <c r="QS639" s="286"/>
      <c r="QT639" s="286"/>
      <c r="QU639" s="286"/>
      <c r="QV639" s="286"/>
      <c r="QW639" s="286"/>
      <c r="QX639" s="286"/>
      <c r="QY639" s="286"/>
      <c r="QZ639" s="286"/>
      <c r="RA639" s="286"/>
      <c r="RB639" s="286"/>
      <c r="RC639" s="286"/>
      <c r="RD639" s="286"/>
      <c r="RE639" s="286"/>
      <c r="RF639" s="286"/>
      <c r="RG639" s="286"/>
      <c r="RH639" s="286"/>
      <c r="RI639" s="286"/>
      <c r="RJ639" s="286"/>
      <c r="RK639" s="286"/>
      <c r="RL639" s="286"/>
      <c r="RM639" s="286"/>
      <c r="RN639" s="286"/>
      <c r="RO639" s="286"/>
      <c r="RP639" s="286"/>
      <c r="RQ639" s="286"/>
      <c r="RR639" s="286"/>
      <c r="RS639" s="286"/>
      <c r="RT639" s="286"/>
      <c r="RU639" s="286"/>
      <c r="RV639" s="286"/>
      <c r="RW639" s="286"/>
      <c r="RX639" s="286"/>
      <c r="RY639" s="286"/>
      <c r="RZ639" s="286"/>
      <c r="SA639" s="286"/>
      <c r="SB639" s="286"/>
      <c r="SC639" s="286"/>
      <c r="SD639" s="286"/>
      <c r="SE639" s="286"/>
      <c r="SF639" s="286"/>
      <c r="SG639" s="286"/>
      <c r="SH639" s="286"/>
      <c r="SI639" s="286"/>
      <c r="SJ639" s="286"/>
      <c r="SK639" s="286"/>
      <c r="SL639" s="286"/>
      <c r="SM639" s="286"/>
      <c r="SN639" s="286"/>
      <c r="SO639" s="286"/>
      <c r="SP639" s="286"/>
      <c r="SQ639" s="286"/>
      <c r="SR639" s="286"/>
      <c r="SS639" s="286"/>
      <c r="ST639" s="286"/>
      <c r="SU639" s="286"/>
      <c r="SV639" s="286"/>
      <c r="SW639" s="286"/>
      <c r="SX639" s="286"/>
      <c r="SY639" s="286"/>
      <c r="SZ639" s="286"/>
      <c r="TA639" s="286"/>
      <c r="TB639" s="286"/>
      <c r="TC639" s="286"/>
      <c r="TD639" s="286"/>
      <c r="TE639" s="286"/>
      <c r="TF639" s="286"/>
      <c r="TG639" s="286"/>
      <c r="TH639" s="286"/>
      <c r="TI639" s="286"/>
      <c r="TJ639" s="286"/>
      <c r="TK639" s="286"/>
      <c r="TL639" s="286"/>
      <c r="TM639" s="286"/>
      <c r="TN639" s="286"/>
      <c r="TO639" s="286"/>
      <c r="TP639" s="286"/>
      <c r="TQ639" s="286"/>
      <c r="TR639" s="286"/>
      <c r="TS639" s="286"/>
      <c r="TT639" s="286"/>
      <c r="TU639" s="286"/>
      <c r="TV639" s="286"/>
      <c r="TW639" s="286"/>
      <c r="TX639" s="286"/>
      <c r="TY639" s="286"/>
      <c r="TZ639" s="286"/>
      <c r="UA639" s="286"/>
      <c r="UB639" s="286"/>
      <c r="UC639" s="286"/>
      <c r="UD639" s="286"/>
      <c r="UE639" s="286"/>
      <c r="UF639" s="286"/>
      <c r="UG639" s="286"/>
      <c r="UH639" s="286"/>
      <c r="UI639" s="286"/>
      <c r="UJ639" s="286"/>
      <c r="UK639" s="286"/>
      <c r="UL639" s="286"/>
      <c r="UM639" s="286"/>
      <c r="UN639" s="286"/>
      <c r="UO639" s="286"/>
      <c r="UP639" s="286"/>
      <c r="UQ639" s="286"/>
      <c r="UR639" s="286"/>
      <c r="US639" s="286"/>
      <c r="UT639" s="286"/>
      <c r="UU639" s="286"/>
      <c r="UV639" s="286"/>
      <c r="UW639" s="286"/>
      <c r="UX639" s="286"/>
      <c r="UY639" s="286"/>
      <c r="UZ639" s="286"/>
      <c r="VA639" s="286"/>
      <c r="VB639" s="286"/>
      <c r="VC639" s="286"/>
      <c r="VD639" s="286"/>
      <c r="VE639" s="286"/>
      <c r="VF639" s="286"/>
      <c r="VG639" s="286"/>
      <c r="VH639" s="286"/>
      <c r="VI639" s="286"/>
      <c r="VJ639" s="286"/>
      <c r="VK639" s="286"/>
      <c r="VL639" s="286"/>
      <c r="VM639" s="286"/>
      <c r="VN639" s="286"/>
      <c r="VO639" s="286"/>
      <c r="VP639" s="286"/>
      <c r="VQ639" s="286"/>
      <c r="VR639" s="286"/>
      <c r="VS639" s="286"/>
      <c r="VT639" s="286"/>
      <c r="VU639" s="286"/>
      <c r="VV639" s="286"/>
      <c r="VW639" s="286"/>
      <c r="VX639" s="286"/>
      <c r="VY639" s="286"/>
      <c r="VZ639" s="286"/>
      <c r="WA639" s="286"/>
      <c r="WB639" s="286"/>
      <c r="WC639" s="286"/>
    </row>
    <row r="640" spans="1:601" s="285" customFormat="1" ht="56.25" customHeight="1">
      <c r="A640" s="1073"/>
      <c r="B640" s="681"/>
      <c r="C640" s="669"/>
      <c r="D640" s="671"/>
      <c r="E640" s="713" t="s">
        <v>1116</v>
      </c>
      <c r="F640" s="646" t="s">
        <v>1340</v>
      </c>
      <c r="G640" s="657">
        <v>43831</v>
      </c>
      <c r="H640" s="646" t="s">
        <v>31</v>
      </c>
      <c r="I640" s="315" t="s">
        <v>501</v>
      </c>
      <c r="J640" s="383" t="s">
        <v>351</v>
      </c>
      <c r="K640" s="315" t="s">
        <v>1111</v>
      </c>
      <c r="L640" s="315" t="s">
        <v>43</v>
      </c>
      <c r="M640" s="288">
        <v>45000</v>
      </c>
      <c r="N640" s="288">
        <v>45000</v>
      </c>
      <c r="O640" s="288">
        <v>0</v>
      </c>
      <c r="P640" s="292"/>
      <c r="Q640" s="288"/>
      <c r="R640" s="288"/>
      <c r="S640" s="530">
        <v>3</v>
      </c>
      <c r="BA640" s="286"/>
      <c r="BB640" s="286"/>
      <c r="BC640" s="286"/>
      <c r="BD640" s="286"/>
      <c r="BE640" s="286"/>
      <c r="BF640" s="286"/>
      <c r="BG640" s="286"/>
      <c r="BH640" s="286"/>
      <c r="BI640" s="286"/>
      <c r="BJ640" s="286"/>
      <c r="BK640" s="286"/>
      <c r="BL640" s="286"/>
      <c r="BM640" s="286"/>
      <c r="BN640" s="286"/>
      <c r="BO640" s="286"/>
      <c r="BP640" s="286"/>
      <c r="BQ640" s="286"/>
      <c r="BR640" s="286"/>
      <c r="BS640" s="286"/>
      <c r="BT640" s="286"/>
      <c r="BU640" s="286"/>
      <c r="BV640" s="286"/>
      <c r="BW640" s="286"/>
      <c r="BX640" s="286"/>
      <c r="BY640" s="286"/>
      <c r="BZ640" s="286"/>
      <c r="CA640" s="286"/>
      <c r="CB640" s="286"/>
      <c r="CC640" s="286"/>
      <c r="CD640" s="286"/>
      <c r="CE640" s="286"/>
      <c r="CF640" s="286"/>
      <c r="CG640" s="286"/>
      <c r="CH640" s="286"/>
      <c r="CI640" s="286"/>
      <c r="CJ640" s="286"/>
      <c r="CK640" s="286"/>
      <c r="CL640" s="286"/>
      <c r="CM640" s="286"/>
      <c r="CN640" s="286"/>
      <c r="CO640" s="286"/>
      <c r="CP640" s="286"/>
      <c r="CQ640" s="286"/>
      <c r="CR640" s="286"/>
      <c r="CS640" s="286"/>
      <c r="CT640" s="286"/>
      <c r="CU640" s="286"/>
      <c r="CV640" s="286"/>
      <c r="CW640" s="286"/>
      <c r="CX640" s="286"/>
      <c r="CY640" s="286"/>
      <c r="CZ640" s="286"/>
      <c r="DA640" s="286"/>
      <c r="DB640" s="286"/>
      <c r="DC640" s="286"/>
      <c r="DD640" s="286"/>
      <c r="DE640" s="286"/>
      <c r="DF640" s="286"/>
      <c r="DG640" s="286"/>
      <c r="DH640" s="286"/>
      <c r="DI640" s="286"/>
      <c r="DJ640" s="286"/>
      <c r="DK640" s="286"/>
      <c r="DL640" s="286"/>
      <c r="DM640" s="286"/>
      <c r="DN640" s="286"/>
      <c r="DO640" s="286"/>
      <c r="DP640" s="286"/>
      <c r="DQ640" s="286"/>
      <c r="DR640" s="286"/>
      <c r="DS640" s="286"/>
      <c r="DT640" s="286"/>
      <c r="DU640" s="286"/>
      <c r="DV640" s="286"/>
      <c r="DW640" s="286"/>
      <c r="DX640" s="286"/>
      <c r="DY640" s="286"/>
      <c r="DZ640" s="286"/>
      <c r="EA640" s="286"/>
      <c r="EB640" s="286"/>
      <c r="EC640" s="286"/>
      <c r="ED640" s="286"/>
      <c r="EE640" s="286"/>
      <c r="EF640" s="286"/>
      <c r="EG640" s="286"/>
      <c r="EH640" s="286"/>
      <c r="EI640" s="286"/>
      <c r="EJ640" s="286"/>
      <c r="EK640" s="286"/>
      <c r="EL640" s="286"/>
      <c r="EM640" s="286"/>
      <c r="EN640" s="286"/>
      <c r="EO640" s="286"/>
      <c r="EP640" s="286"/>
      <c r="EQ640" s="286"/>
      <c r="ER640" s="286"/>
      <c r="ES640" s="286"/>
      <c r="ET640" s="286"/>
      <c r="EU640" s="286"/>
      <c r="EV640" s="286"/>
      <c r="EW640" s="286"/>
      <c r="EX640" s="286"/>
      <c r="EY640" s="286"/>
      <c r="EZ640" s="286"/>
      <c r="FA640" s="286"/>
      <c r="FB640" s="286"/>
      <c r="FC640" s="286"/>
      <c r="FD640" s="286"/>
      <c r="FE640" s="286"/>
      <c r="FF640" s="286"/>
      <c r="FG640" s="286"/>
      <c r="FH640" s="286"/>
      <c r="FI640" s="286"/>
      <c r="FJ640" s="286"/>
      <c r="FK640" s="286"/>
      <c r="FL640" s="286"/>
      <c r="FM640" s="286"/>
      <c r="FN640" s="286"/>
      <c r="FO640" s="286"/>
      <c r="FP640" s="286"/>
      <c r="FQ640" s="286"/>
      <c r="FR640" s="286"/>
      <c r="FS640" s="286"/>
      <c r="FT640" s="286"/>
      <c r="FU640" s="286"/>
      <c r="FV640" s="286"/>
      <c r="FW640" s="286"/>
      <c r="FX640" s="286"/>
      <c r="FY640" s="286"/>
      <c r="FZ640" s="286"/>
      <c r="GA640" s="286"/>
      <c r="GB640" s="286"/>
      <c r="GC640" s="286"/>
      <c r="GD640" s="286"/>
      <c r="GE640" s="286"/>
      <c r="GF640" s="286"/>
      <c r="GG640" s="286"/>
      <c r="GH640" s="286"/>
      <c r="GI640" s="286"/>
      <c r="GJ640" s="286"/>
      <c r="GK640" s="286"/>
      <c r="GL640" s="286"/>
      <c r="GM640" s="286"/>
      <c r="GN640" s="286"/>
      <c r="GO640" s="286"/>
      <c r="GP640" s="286"/>
      <c r="GQ640" s="286"/>
      <c r="GR640" s="286"/>
      <c r="GS640" s="286"/>
      <c r="GT640" s="286"/>
      <c r="GU640" s="286"/>
      <c r="GV640" s="286"/>
      <c r="GW640" s="286"/>
      <c r="GX640" s="286"/>
      <c r="GY640" s="286"/>
      <c r="GZ640" s="286"/>
      <c r="HA640" s="286"/>
      <c r="HB640" s="286"/>
      <c r="HC640" s="286"/>
      <c r="HD640" s="286"/>
      <c r="HE640" s="286"/>
      <c r="HF640" s="286"/>
      <c r="HG640" s="286"/>
      <c r="HH640" s="286"/>
      <c r="HI640" s="286"/>
      <c r="HJ640" s="286"/>
      <c r="HK640" s="286"/>
      <c r="HL640" s="286"/>
      <c r="HM640" s="286"/>
      <c r="HN640" s="286"/>
      <c r="HO640" s="286"/>
      <c r="HP640" s="286"/>
      <c r="HQ640" s="286"/>
      <c r="HR640" s="286"/>
      <c r="HS640" s="286"/>
      <c r="HT640" s="286"/>
      <c r="HU640" s="286"/>
      <c r="HV640" s="286"/>
      <c r="HW640" s="286"/>
      <c r="HX640" s="286"/>
      <c r="HY640" s="286"/>
      <c r="HZ640" s="286"/>
      <c r="IA640" s="286"/>
      <c r="IB640" s="286"/>
      <c r="IC640" s="286"/>
      <c r="ID640" s="286"/>
      <c r="IE640" s="286"/>
      <c r="IF640" s="286"/>
      <c r="IG640" s="286"/>
      <c r="IH640" s="286"/>
      <c r="II640" s="286"/>
      <c r="IJ640" s="286"/>
      <c r="IK640" s="286"/>
      <c r="IL640" s="286"/>
      <c r="IM640" s="286"/>
      <c r="IN640" s="286"/>
      <c r="IO640" s="286"/>
      <c r="IP640" s="286"/>
      <c r="IQ640" s="286"/>
      <c r="IR640" s="286"/>
      <c r="IS640" s="286"/>
      <c r="IT640" s="286"/>
      <c r="IU640" s="286"/>
      <c r="IV640" s="286"/>
      <c r="IW640" s="286"/>
      <c r="IX640" s="286"/>
      <c r="IY640" s="286"/>
      <c r="IZ640" s="286"/>
      <c r="JA640" s="286"/>
      <c r="JB640" s="286"/>
      <c r="JC640" s="286"/>
      <c r="JD640" s="286"/>
      <c r="JE640" s="286"/>
      <c r="JF640" s="286"/>
      <c r="JG640" s="286"/>
      <c r="JH640" s="286"/>
      <c r="JI640" s="286"/>
      <c r="JJ640" s="286"/>
      <c r="JK640" s="286"/>
      <c r="JL640" s="286"/>
      <c r="JM640" s="286"/>
      <c r="JN640" s="286"/>
      <c r="JO640" s="286"/>
      <c r="JP640" s="286"/>
      <c r="JQ640" s="286"/>
      <c r="JR640" s="286"/>
      <c r="JS640" s="286"/>
      <c r="JT640" s="286"/>
      <c r="JU640" s="286"/>
      <c r="JV640" s="286"/>
      <c r="JW640" s="286"/>
      <c r="JX640" s="286"/>
      <c r="JY640" s="286"/>
      <c r="JZ640" s="286"/>
      <c r="KA640" s="286"/>
      <c r="KB640" s="286"/>
      <c r="KC640" s="286"/>
      <c r="KD640" s="286"/>
      <c r="KE640" s="286"/>
      <c r="KF640" s="286"/>
      <c r="KG640" s="286"/>
      <c r="KH640" s="286"/>
      <c r="KI640" s="286"/>
      <c r="KJ640" s="286"/>
      <c r="KK640" s="286"/>
      <c r="KL640" s="286"/>
      <c r="KM640" s="286"/>
      <c r="KN640" s="286"/>
      <c r="KO640" s="286"/>
      <c r="KP640" s="286"/>
      <c r="KQ640" s="286"/>
      <c r="KR640" s="286"/>
      <c r="KS640" s="286"/>
      <c r="KT640" s="286"/>
      <c r="KU640" s="286"/>
      <c r="KV640" s="286"/>
      <c r="KW640" s="286"/>
      <c r="KX640" s="286"/>
      <c r="KY640" s="286"/>
      <c r="KZ640" s="286"/>
      <c r="LA640" s="286"/>
      <c r="LB640" s="286"/>
      <c r="LC640" s="286"/>
      <c r="LD640" s="286"/>
      <c r="LE640" s="286"/>
      <c r="LF640" s="286"/>
      <c r="LG640" s="286"/>
      <c r="LH640" s="286"/>
      <c r="LI640" s="286"/>
      <c r="LJ640" s="286"/>
      <c r="LK640" s="286"/>
      <c r="LL640" s="286"/>
      <c r="LM640" s="286"/>
      <c r="LN640" s="286"/>
      <c r="LO640" s="286"/>
      <c r="LP640" s="286"/>
      <c r="LQ640" s="286"/>
      <c r="LR640" s="286"/>
      <c r="LS640" s="286"/>
      <c r="LT640" s="286"/>
      <c r="LU640" s="286"/>
      <c r="LV640" s="286"/>
      <c r="LW640" s="286"/>
      <c r="LX640" s="286"/>
      <c r="LY640" s="286"/>
      <c r="LZ640" s="286"/>
      <c r="MA640" s="286"/>
      <c r="MB640" s="286"/>
      <c r="MC640" s="286"/>
      <c r="MD640" s="286"/>
      <c r="ME640" s="286"/>
      <c r="MF640" s="286"/>
      <c r="MG640" s="286"/>
      <c r="MH640" s="286"/>
      <c r="MI640" s="286"/>
      <c r="MJ640" s="286"/>
      <c r="MK640" s="286"/>
      <c r="ML640" s="286"/>
      <c r="MM640" s="286"/>
      <c r="MN640" s="286"/>
      <c r="MO640" s="286"/>
      <c r="MP640" s="286"/>
      <c r="MQ640" s="286"/>
      <c r="MR640" s="286"/>
      <c r="MS640" s="286"/>
      <c r="MT640" s="286"/>
      <c r="MU640" s="286"/>
      <c r="MV640" s="286"/>
      <c r="MW640" s="286"/>
      <c r="MX640" s="286"/>
      <c r="MY640" s="286"/>
      <c r="MZ640" s="286"/>
      <c r="NA640" s="286"/>
      <c r="NB640" s="286"/>
      <c r="NC640" s="286"/>
      <c r="ND640" s="286"/>
      <c r="NE640" s="286"/>
      <c r="NF640" s="286"/>
      <c r="NG640" s="286"/>
      <c r="NH640" s="286"/>
      <c r="NI640" s="286"/>
      <c r="NJ640" s="286"/>
      <c r="NK640" s="286"/>
      <c r="NL640" s="286"/>
      <c r="NM640" s="286"/>
      <c r="NN640" s="286"/>
      <c r="NO640" s="286"/>
      <c r="NP640" s="286"/>
      <c r="NQ640" s="286"/>
      <c r="NR640" s="286"/>
      <c r="NS640" s="286"/>
      <c r="NT640" s="286"/>
      <c r="NU640" s="286"/>
      <c r="NV640" s="286"/>
      <c r="NW640" s="286"/>
      <c r="NX640" s="286"/>
      <c r="NY640" s="286"/>
      <c r="NZ640" s="286"/>
      <c r="OA640" s="286"/>
      <c r="OB640" s="286"/>
      <c r="OC640" s="286"/>
      <c r="OD640" s="286"/>
      <c r="OE640" s="286"/>
      <c r="OF640" s="286"/>
      <c r="OG640" s="286"/>
      <c r="OH640" s="286"/>
      <c r="OI640" s="286"/>
      <c r="OJ640" s="286"/>
      <c r="OK640" s="286"/>
      <c r="OL640" s="286"/>
      <c r="OM640" s="286"/>
      <c r="ON640" s="286"/>
      <c r="OO640" s="286"/>
      <c r="OP640" s="286"/>
      <c r="OQ640" s="286"/>
      <c r="OR640" s="286"/>
      <c r="OS640" s="286"/>
      <c r="OT640" s="286"/>
      <c r="OU640" s="286"/>
      <c r="OV640" s="286"/>
      <c r="OW640" s="286"/>
      <c r="OX640" s="286"/>
      <c r="OY640" s="286"/>
      <c r="OZ640" s="286"/>
      <c r="PA640" s="286"/>
      <c r="PB640" s="286"/>
      <c r="PC640" s="286"/>
      <c r="PD640" s="286"/>
      <c r="PE640" s="286"/>
      <c r="PF640" s="286"/>
      <c r="PG640" s="286"/>
      <c r="PH640" s="286"/>
      <c r="PI640" s="286"/>
      <c r="PJ640" s="286"/>
      <c r="PK640" s="286"/>
      <c r="PL640" s="286"/>
      <c r="PM640" s="286"/>
      <c r="PN640" s="286"/>
      <c r="PO640" s="286"/>
      <c r="PP640" s="286"/>
      <c r="PQ640" s="286"/>
      <c r="PR640" s="286"/>
      <c r="PS640" s="286"/>
      <c r="PT640" s="286"/>
      <c r="PU640" s="286"/>
      <c r="PV640" s="286"/>
      <c r="PW640" s="286"/>
      <c r="PX640" s="286"/>
      <c r="PY640" s="286"/>
      <c r="PZ640" s="286"/>
      <c r="QA640" s="286"/>
      <c r="QB640" s="286"/>
      <c r="QC640" s="286"/>
      <c r="QD640" s="286"/>
      <c r="QE640" s="286"/>
      <c r="QF640" s="286"/>
      <c r="QG640" s="286"/>
      <c r="QH640" s="286"/>
      <c r="QI640" s="286"/>
      <c r="QJ640" s="286"/>
      <c r="QK640" s="286"/>
      <c r="QL640" s="286"/>
      <c r="QM640" s="286"/>
      <c r="QN640" s="286"/>
      <c r="QO640" s="286"/>
      <c r="QP640" s="286"/>
      <c r="QQ640" s="286"/>
      <c r="QR640" s="286"/>
      <c r="QS640" s="286"/>
      <c r="QT640" s="286"/>
      <c r="QU640" s="286"/>
      <c r="QV640" s="286"/>
      <c r="QW640" s="286"/>
      <c r="QX640" s="286"/>
      <c r="QY640" s="286"/>
      <c r="QZ640" s="286"/>
      <c r="RA640" s="286"/>
      <c r="RB640" s="286"/>
      <c r="RC640" s="286"/>
      <c r="RD640" s="286"/>
      <c r="RE640" s="286"/>
      <c r="RF640" s="286"/>
      <c r="RG640" s="286"/>
      <c r="RH640" s="286"/>
      <c r="RI640" s="286"/>
      <c r="RJ640" s="286"/>
      <c r="RK640" s="286"/>
      <c r="RL640" s="286"/>
      <c r="RM640" s="286"/>
      <c r="RN640" s="286"/>
      <c r="RO640" s="286"/>
      <c r="RP640" s="286"/>
      <c r="RQ640" s="286"/>
      <c r="RR640" s="286"/>
      <c r="RS640" s="286"/>
      <c r="RT640" s="286"/>
      <c r="RU640" s="286"/>
      <c r="RV640" s="286"/>
      <c r="RW640" s="286"/>
      <c r="RX640" s="286"/>
      <c r="RY640" s="286"/>
      <c r="RZ640" s="286"/>
      <c r="SA640" s="286"/>
      <c r="SB640" s="286"/>
      <c r="SC640" s="286"/>
      <c r="SD640" s="286"/>
      <c r="SE640" s="286"/>
      <c r="SF640" s="286"/>
      <c r="SG640" s="286"/>
      <c r="SH640" s="286"/>
      <c r="SI640" s="286"/>
      <c r="SJ640" s="286"/>
      <c r="SK640" s="286"/>
      <c r="SL640" s="286"/>
      <c r="SM640" s="286"/>
      <c r="SN640" s="286"/>
      <c r="SO640" s="286"/>
      <c r="SP640" s="286"/>
      <c r="SQ640" s="286"/>
      <c r="SR640" s="286"/>
      <c r="SS640" s="286"/>
      <c r="ST640" s="286"/>
      <c r="SU640" s="286"/>
      <c r="SV640" s="286"/>
      <c r="SW640" s="286"/>
      <c r="SX640" s="286"/>
      <c r="SY640" s="286"/>
      <c r="SZ640" s="286"/>
      <c r="TA640" s="286"/>
      <c r="TB640" s="286"/>
      <c r="TC640" s="286"/>
      <c r="TD640" s="286"/>
      <c r="TE640" s="286"/>
      <c r="TF640" s="286"/>
      <c r="TG640" s="286"/>
      <c r="TH640" s="286"/>
      <c r="TI640" s="286"/>
      <c r="TJ640" s="286"/>
      <c r="TK640" s="286"/>
      <c r="TL640" s="286"/>
      <c r="TM640" s="286"/>
      <c r="TN640" s="286"/>
      <c r="TO640" s="286"/>
      <c r="TP640" s="286"/>
      <c r="TQ640" s="286"/>
      <c r="TR640" s="286"/>
      <c r="TS640" s="286"/>
      <c r="TT640" s="286"/>
      <c r="TU640" s="286"/>
      <c r="TV640" s="286"/>
      <c r="TW640" s="286"/>
      <c r="TX640" s="286"/>
      <c r="TY640" s="286"/>
      <c r="TZ640" s="286"/>
      <c r="UA640" s="286"/>
      <c r="UB640" s="286"/>
      <c r="UC640" s="286"/>
      <c r="UD640" s="286"/>
      <c r="UE640" s="286"/>
      <c r="UF640" s="286"/>
      <c r="UG640" s="286"/>
      <c r="UH640" s="286"/>
      <c r="UI640" s="286"/>
      <c r="UJ640" s="286"/>
      <c r="UK640" s="286"/>
      <c r="UL640" s="286"/>
      <c r="UM640" s="286"/>
      <c r="UN640" s="286"/>
      <c r="UO640" s="286"/>
      <c r="UP640" s="286"/>
      <c r="UQ640" s="286"/>
      <c r="UR640" s="286"/>
      <c r="US640" s="286"/>
      <c r="UT640" s="286"/>
      <c r="UU640" s="286"/>
      <c r="UV640" s="286"/>
      <c r="UW640" s="286"/>
      <c r="UX640" s="286"/>
      <c r="UY640" s="286"/>
      <c r="UZ640" s="286"/>
      <c r="VA640" s="286"/>
      <c r="VB640" s="286"/>
      <c r="VC640" s="286"/>
      <c r="VD640" s="286"/>
      <c r="VE640" s="286"/>
      <c r="VF640" s="286"/>
      <c r="VG640" s="286"/>
      <c r="VH640" s="286"/>
      <c r="VI640" s="286"/>
      <c r="VJ640" s="286"/>
      <c r="VK640" s="286"/>
      <c r="VL640" s="286"/>
      <c r="VM640" s="286"/>
      <c r="VN640" s="286"/>
      <c r="VO640" s="286"/>
      <c r="VP640" s="286"/>
      <c r="VQ640" s="286"/>
      <c r="VR640" s="286"/>
      <c r="VS640" s="286"/>
      <c r="VT640" s="286"/>
      <c r="VU640" s="286"/>
      <c r="VV640" s="286"/>
      <c r="VW640" s="286"/>
      <c r="VX640" s="286"/>
      <c r="VY640" s="286"/>
      <c r="VZ640" s="286"/>
      <c r="WA640" s="286"/>
      <c r="WB640" s="286"/>
      <c r="WC640" s="286"/>
    </row>
    <row r="641" spans="1:601" s="285" customFormat="1" ht="45" customHeight="1">
      <c r="A641" s="1073"/>
      <c r="B641" s="670" t="s">
        <v>1346</v>
      </c>
      <c r="C641" s="669"/>
      <c r="D641" s="671"/>
      <c r="E641" s="724"/>
      <c r="F641" s="647"/>
      <c r="G641" s="674"/>
      <c r="H641" s="647"/>
      <c r="I641" s="315" t="s">
        <v>501</v>
      </c>
      <c r="J641" s="383" t="s">
        <v>33</v>
      </c>
      <c r="K641" s="315" t="s">
        <v>1111</v>
      </c>
      <c r="L641" s="315" t="s">
        <v>642</v>
      </c>
      <c r="M641" s="288"/>
      <c r="N641" s="288"/>
      <c r="O641" s="288">
        <v>17000</v>
      </c>
      <c r="P641" s="289">
        <v>17000</v>
      </c>
      <c r="Q641" s="290">
        <v>17000</v>
      </c>
      <c r="R641" s="288">
        <v>17000</v>
      </c>
      <c r="S641" s="528">
        <v>3</v>
      </c>
      <c r="BA641" s="286"/>
      <c r="BB641" s="286"/>
      <c r="BC641" s="286"/>
      <c r="BD641" s="286"/>
      <c r="BE641" s="286"/>
      <c r="BF641" s="286"/>
      <c r="BG641" s="286"/>
      <c r="BH641" s="286"/>
      <c r="BI641" s="286"/>
      <c r="BJ641" s="286"/>
      <c r="BK641" s="286"/>
      <c r="BL641" s="286"/>
      <c r="BM641" s="286"/>
      <c r="BN641" s="286"/>
      <c r="BO641" s="286"/>
      <c r="BP641" s="286"/>
      <c r="BQ641" s="286"/>
      <c r="BR641" s="286"/>
      <c r="BS641" s="286"/>
      <c r="BT641" s="286"/>
      <c r="BU641" s="286"/>
      <c r="BV641" s="286"/>
      <c r="BW641" s="286"/>
      <c r="BX641" s="286"/>
      <c r="BY641" s="286"/>
      <c r="BZ641" s="286"/>
      <c r="CA641" s="286"/>
      <c r="CB641" s="286"/>
      <c r="CC641" s="286"/>
      <c r="CD641" s="286"/>
      <c r="CE641" s="286"/>
      <c r="CF641" s="286"/>
      <c r="CG641" s="286"/>
      <c r="CH641" s="286"/>
      <c r="CI641" s="286"/>
      <c r="CJ641" s="286"/>
      <c r="CK641" s="286"/>
      <c r="CL641" s="286"/>
      <c r="CM641" s="286"/>
      <c r="CN641" s="286"/>
      <c r="CO641" s="286"/>
      <c r="CP641" s="286"/>
      <c r="CQ641" s="286"/>
      <c r="CR641" s="286"/>
      <c r="CS641" s="286"/>
      <c r="CT641" s="286"/>
      <c r="CU641" s="286"/>
      <c r="CV641" s="286"/>
      <c r="CW641" s="286"/>
      <c r="CX641" s="286"/>
      <c r="CY641" s="286"/>
      <c r="CZ641" s="286"/>
      <c r="DA641" s="286"/>
      <c r="DB641" s="286"/>
      <c r="DC641" s="286"/>
      <c r="DD641" s="286"/>
      <c r="DE641" s="286"/>
      <c r="DF641" s="286"/>
      <c r="DG641" s="286"/>
      <c r="DH641" s="286"/>
      <c r="DI641" s="286"/>
      <c r="DJ641" s="286"/>
      <c r="DK641" s="286"/>
      <c r="DL641" s="286"/>
      <c r="DM641" s="286"/>
      <c r="DN641" s="286"/>
      <c r="DO641" s="286"/>
      <c r="DP641" s="286"/>
      <c r="DQ641" s="286"/>
      <c r="DR641" s="286"/>
      <c r="DS641" s="286"/>
      <c r="DT641" s="286"/>
      <c r="DU641" s="286"/>
      <c r="DV641" s="286"/>
      <c r="DW641" s="286"/>
      <c r="DX641" s="286"/>
      <c r="DY641" s="286"/>
      <c r="DZ641" s="286"/>
      <c r="EA641" s="286"/>
      <c r="EB641" s="286"/>
      <c r="EC641" s="286"/>
      <c r="ED641" s="286"/>
      <c r="EE641" s="286"/>
      <c r="EF641" s="286"/>
      <c r="EG641" s="286"/>
      <c r="EH641" s="286"/>
      <c r="EI641" s="286"/>
      <c r="EJ641" s="286"/>
      <c r="EK641" s="286"/>
      <c r="EL641" s="286"/>
      <c r="EM641" s="286"/>
      <c r="EN641" s="286"/>
      <c r="EO641" s="286"/>
      <c r="EP641" s="286"/>
      <c r="EQ641" s="286"/>
      <c r="ER641" s="286"/>
      <c r="ES641" s="286"/>
      <c r="ET641" s="286"/>
      <c r="EU641" s="286"/>
      <c r="EV641" s="286"/>
      <c r="EW641" s="286"/>
      <c r="EX641" s="286"/>
      <c r="EY641" s="286"/>
      <c r="EZ641" s="286"/>
      <c r="FA641" s="286"/>
      <c r="FB641" s="286"/>
      <c r="FC641" s="286"/>
      <c r="FD641" s="286"/>
      <c r="FE641" s="286"/>
      <c r="FF641" s="286"/>
      <c r="FG641" s="286"/>
      <c r="FH641" s="286"/>
      <c r="FI641" s="286"/>
      <c r="FJ641" s="286"/>
      <c r="FK641" s="286"/>
      <c r="FL641" s="286"/>
      <c r="FM641" s="286"/>
      <c r="FN641" s="286"/>
      <c r="FO641" s="286"/>
      <c r="FP641" s="286"/>
      <c r="FQ641" s="286"/>
      <c r="FR641" s="286"/>
      <c r="FS641" s="286"/>
      <c r="FT641" s="286"/>
      <c r="FU641" s="286"/>
      <c r="FV641" s="286"/>
      <c r="FW641" s="286"/>
      <c r="FX641" s="286"/>
      <c r="FY641" s="286"/>
      <c r="FZ641" s="286"/>
      <c r="GA641" s="286"/>
      <c r="GB641" s="286"/>
      <c r="GC641" s="286"/>
      <c r="GD641" s="286"/>
      <c r="GE641" s="286"/>
      <c r="GF641" s="286"/>
      <c r="GG641" s="286"/>
      <c r="GH641" s="286"/>
      <c r="GI641" s="286"/>
      <c r="GJ641" s="286"/>
      <c r="GK641" s="286"/>
      <c r="GL641" s="286"/>
      <c r="GM641" s="286"/>
      <c r="GN641" s="286"/>
      <c r="GO641" s="286"/>
      <c r="GP641" s="286"/>
      <c r="GQ641" s="286"/>
      <c r="GR641" s="286"/>
      <c r="GS641" s="286"/>
      <c r="GT641" s="286"/>
      <c r="GU641" s="286"/>
      <c r="GV641" s="286"/>
      <c r="GW641" s="286"/>
      <c r="GX641" s="286"/>
      <c r="GY641" s="286"/>
      <c r="GZ641" s="286"/>
      <c r="HA641" s="286"/>
      <c r="HB641" s="286"/>
      <c r="HC641" s="286"/>
      <c r="HD641" s="286"/>
      <c r="HE641" s="286"/>
      <c r="HF641" s="286"/>
      <c r="HG641" s="286"/>
      <c r="HH641" s="286"/>
      <c r="HI641" s="286"/>
      <c r="HJ641" s="286"/>
      <c r="HK641" s="286"/>
      <c r="HL641" s="286"/>
      <c r="HM641" s="286"/>
      <c r="HN641" s="286"/>
      <c r="HO641" s="286"/>
      <c r="HP641" s="286"/>
      <c r="HQ641" s="286"/>
      <c r="HR641" s="286"/>
      <c r="HS641" s="286"/>
      <c r="HT641" s="286"/>
      <c r="HU641" s="286"/>
      <c r="HV641" s="286"/>
      <c r="HW641" s="286"/>
      <c r="HX641" s="286"/>
      <c r="HY641" s="286"/>
      <c r="HZ641" s="286"/>
      <c r="IA641" s="286"/>
      <c r="IB641" s="286"/>
      <c r="IC641" s="286"/>
      <c r="ID641" s="286"/>
      <c r="IE641" s="286"/>
      <c r="IF641" s="286"/>
      <c r="IG641" s="286"/>
      <c r="IH641" s="286"/>
      <c r="II641" s="286"/>
      <c r="IJ641" s="286"/>
      <c r="IK641" s="286"/>
      <c r="IL641" s="286"/>
      <c r="IM641" s="286"/>
      <c r="IN641" s="286"/>
      <c r="IO641" s="286"/>
      <c r="IP641" s="286"/>
      <c r="IQ641" s="286"/>
      <c r="IR641" s="286"/>
      <c r="IS641" s="286"/>
      <c r="IT641" s="286"/>
      <c r="IU641" s="286"/>
      <c r="IV641" s="286"/>
      <c r="IW641" s="286"/>
      <c r="IX641" s="286"/>
      <c r="IY641" s="286"/>
      <c r="IZ641" s="286"/>
      <c r="JA641" s="286"/>
      <c r="JB641" s="286"/>
      <c r="JC641" s="286"/>
      <c r="JD641" s="286"/>
      <c r="JE641" s="286"/>
      <c r="JF641" s="286"/>
      <c r="JG641" s="286"/>
      <c r="JH641" s="286"/>
      <c r="JI641" s="286"/>
      <c r="JJ641" s="286"/>
      <c r="JK641" s="286"/>
      <c r="JL641" s="286"/>
      <c r="JM641" s="286"/>
      <c r="JN641" s="286"/>
      <c r="JO641" s="286"/>
      <c r="JP641" s="286"/>
      <c r="JQ641" s="286"/>
      <c r="JR641" s="286"/>
      <c r="JS641" s="286"/>
      <c r="JT641" s="286"/>
      <c r="JU641" s="286"/>
      <c r="JV641" s="286"/>
      <c r="JW641" s="286"/>
      <c r="JX641" s="286"/>
      <c r="JY641" s="286"/>
      <c r="JZ641" s="286"/>
      <c r="KA641" s="286"/>
      <c r="KB641" s="286"/>
      <c r="KC641" s="286"/>
      <c r="KD641" s="286"/>
      <c r="KE641" s="286"/>
      <c r="KF641" s="286"/>
      <c r="KG641" s="286"/>
      <c r="KH641" s="286"/>
      <c r="KI641" s="286"/>
      <c r="KJ641" s="286"/>
      <c r="KK641" s="286"/>
      <c r="KL641" s="286"/>
      <c r="KM641" s="286"/>
      <c r="KN641" s="286"/>
      <c r="KO641" s="286"/>
      <c r="KP641" s="286"/>
      <c r="KQ641" s="286"/>
      <c r="KR641" s="286"/>
      <c r="KS641" s="286"/>
      <c r="KT641" s="286"/>
      <c r="KU641" s="286"/>
      <c r="KV641" s="286"/>
      <c r="KW641" s="286"/>
      <c r="KX641" s="286"/>
      <c r="KY641" s="286"/>
      <c r="KZ641" s="286"/>
      <c r="LA641" s="286"/>
      <c r="LB641" s="286"/>
      <c r="LC641" s="286"/>
      <c r="LD641" s="286"/>
      <c r="LE641" s="286"/>
      <c r="LF641" s="286"/>
      <c r="LG641" s="286"/>
      <c r="LH641" s="286"/>
      <c r="LI641" s="286"/>
      <c r="LJ641" s="286"/>
      <c r="LK641" s="286"/>
      <c r="LL641" s="286"/>
      <c r="LM641" s="286"/>
      <c r="LN641" s="286"/>
      <c r="LO641" s="286"/>
      <c r="LP641" s="286"/>
      <c r="LQ641" s="286"/>
      <c r="LR641" s="286"/>
      <c r="LS641" s="286"/>
      <c r="LT641" s="286"/>
      <c r="LU641" s="286"/>
      <c r="LV641" s="286"/>
      <c r="LW641" s="286"/>
      <c r="LX641" s="286"/>
      <c r="LY641" s="286"/>
      <c r="LZ641" s="286"/>
      <c r="MA641" s="286"/>
      <c r="MB641" s="286"/>
      <c r="MC641" s="286"/>
      <c r="MD641" s="286"/>
      <c r="ME641" s="286"/>
      <c r="MF641" s="286"/>
      <c r="MG641" s="286"/>
      <c r="MH641" s="286"/>
      <c r="MI641" s="286"/>
      <c r="MJ641" s="286"/>
      <c r="MK641" s="286"/>
      <c r="ML641" s="286"/>
      <c r="MM641" s="286"/>
      <c r="MN641" s="286"/>
      <c r="MO641" s="286"/>
      <c r="MP641" s="286"/>
      <c r="MQ641" s="286"/>
      <c r="MR641" s="286"/>
      <c r="MS641" s="286"/>
      <c r="MT641" s="286"/>
      <c r="MU641" s="286"/>
      <c r="MV641" s="286"/>
      <c r="MW641" s="286"/>
      <c r="MX641" s="286"/>
      <c r="MY641" s="286"/>
      <c r="MZ641" s="286"/>
      <c r="NA641" s="286"/>
      <c r="NB641" s="286"/>
      <c r="NC641" s="286"/>
      <c r="ND641" s="286"/>
      <c r="NE641" s="286"/>
      <c r="NF641" s="286"/>
      <c r="NG641" s="286"/>
      <c r="NH641" s="286"/>
      <c r="NI641" s="286"/>
      <c r="NJ641" s="286"/>
      <c r="NK641" s="286"/>
      <c r="NL641" s="286"/>
      <c r="NM641" s="286"/>
      <c r="NN641" s="286"/>
      <c r="NO641" s="286"/>
      <c r="NP641" s="286"/>
      <c r="NQ641" s="286"/>
      <c r="NR641" s="286"/>
      <c r="NS641" s="286"/>
      <c r="NT641" s="286"/>
      <c r="NU641" s="286"/>
      <c r="NV641" s="286"/>
      <c r="NW641" s="286"/>
      <c r="NX641" s="286"/>
      <c r="NY641" s="286"/>
      <c r="NZ641" s="286"/>
      <c r="OA641" s="286"/>
      <c r="OB641" s="286"/>
      <c r="OC641" s="286"/>
      <c r="OD641" s="286"/>
      <c r="OE641" s="286"/>
      <c r="OF641" s="286"/>
      <c r="OG641" s="286"/>
      <c r="OH641" s="286"/>
      <c r="OI641" s="286"/>
      <c r="OJ641" s="286"/>
      <c r="OK641" s="286"/>
      <c r="OL641" s="286"/>
      <c r="OM641" s="286"/>
      <c r="ON641" s="286"/>
      <c r="OO641" s="286"/>
      <c r="OP641" s="286"/>
      <c r="OQ641" s="286"/>
      <c r="OR641" s="286"/>
      <c r="OS641" s="286"/>
      <c r="OT641" s="286"/>
      <c r="OU641" s="286"/>
      <c r="OV641" s="286"/>
      <c r="OW641" s="286"/>
      <c r="OX641" s="286"/>
      <c r="OY641" s="286"/>
      <c r="OZ641" s="286"/>
      <c r="PA641" s="286"/>
      <c r="PB641" s="286"/>
      <c r="PC641" s="286"/>
      <c r="PD641" s="286"/>
      <c r="PE641" s="286"/>
      <c r="PF641" s="286"/>
      <c r="PG641" s="286"/>
      <c r="PH641" s="286"/>
      <c r="PI641" s="286"/>
      <c r="PJ641" s="286"/>
      <c r="PK641" s="286"/>
      <c r="PL641" s="286"/>
      <c r="PM641" s="286"/>
      <c r="PN641" s="286"/>
      <c r="PO641" s="286"/>
      <c r="PP641" s="286"/>
      <c r="PQ641" s="286"/>
      <c r="PR641" s="286"/>
      <c r="PS641" s="286"/>
      <c r="PT641" s="286"/>
      <c r="PU641" s="286"/>
      <c r="PV641" s="286"/>
      <c r="PW641" s="286"/>
      <c r="PX641" s="286"/>
      <c r="PY641" s="286"/>
      <c r="PZ641" s="286"/>
      <c r="QA641" s="286"/>
      <c r="QB641" s="286"/>
      <c r="QC641" s="286"/>
      <c r="QD641" s="286"/>
      <c r="QE641" s="286"/>
      <c r="QF641" s="286"/>
      <c r="QG641" s="286"/>
      <c r="QH641" s="286"/>
      <c r="QI641" s="286"/>
      <c r="QJ641" s="286"/>
      <c r="QK641" s="286"/>
      <c r="QL641" s="286"/>
      <c r="QM641" s="286"/>
      <c r="QN641" s="286"/>
      <c r="QO641" s="286"/>
      <c r="QP641" s="286"/>
      <c r="QQ641" s="286"/>
      <c r="QR641" s="286"/>
      <c r="QS641" s="286"/>
      <c r="QT641" s="286"/>
      <c r="QU641" s="286"/>
      <c r="QV641" s="286"/>
      <c r="QW641" s="286"/>
      <c r="QX641" s="286"/>
      <c r="QY641" s="286"/>
      <c r="QZ641" s="286"/>
      <c r="RA641" s="286"/>
      <c r="RB641" s="286"/>
      <c r="RC641" s="286"/>
      <c r="RD641" s="286"/>
      <c r="RE641" s="286"/>
      <c r="RF641" s="286"/>
      <c r="RG641" s="286"/>
      <c r="RH641" s="286"/>
      <c r="RI641" s="286"/>
      <c r="RJ641" s="286"/>
      <c r="RK641" s="286"/>
      <c r="RL641" s="286"/>
      <c r="RM641" s="286"/>
      <c r="RN641" s="286"/>
      <c r="RO641" s="286"/>
      <c r="RP641" s="286"/>
      <c r="RQ641" s="286"/>
      <c r="RR641" s="286"/>
      <c r="RS641" s="286"/>
      <c r="RT641" s="286"/>
      <c r="RU641" s="286"/>
      <c r="RV641" s="286"/>
      <c r="RW641" s="286"/>
      <c r="RX641" s="286"/>
      <c r="RY641" s="286"/>
      <c r="RZ641" s="286"/>
      <c r="SA641" s="286"/>
      <c r="SB641" s="286"/>
      <c r="SC641" s="286"/>
      <c r="SD641" s="286"/>
      <c r="SE641" s="286"/>
      <c r="SF641" s="286"/>
      <c r="SG641" s="286"/>
      <c r="SH641" s="286"/>
      <c r="SI641" s="286"/>
      <c r="SJ641" s="286"/>
      <c r="SK641" s="286"/>
      <c r="SL641" s="286"/>
      <c r="SM641" s="286"/>
      <c r="SN641" s="286"/>
      <c r="SO641" s="286"/>
      <c r="SP641" s="286"/>
      <c r="SQ641" s="286"/>
      <c r="SR641" s="286"/>
      <c r="SS641" s="286"/>
      <c r="ST641" s="286"/>
      <c r="SU641" s="286"/>
      <c r="SV641" s="286"/>
      <c r="SW641" s="286"/>
      <c r="SX641" s="286"/>
      <c r="SY641" s="286"/>
      <c r="SZ641" s="286"/>
      <c r="TA641" s="286"/>
      <c r="TB641" s="286"/>
      <c r="TC641" s="286"/>
      <c r="TD641" s="286"/>
      <c r="TE641" s="286"/>
      <c r="TF641" s="286"/>
      <c r="TG641" s="286"/>
      <c r="TH641" s="286"/>
      <c r="TI641" s="286"/>
      <c r="TJ641" s="286"/>
      <c r="TK641" s="286"/>
      <c r="TL641" s="286"/>
      <c r="TM641" s="286"/>
      <c r="TN641" s="286"/>
      <c r="TO641" s="286"/>
      <c r="TP641" s="286"/>
      <c r="TQ641" s="286"/>
      <c r="TR641" s="286"/>
      <c r="TS641" s="286"/>
      <c r="TT641" s="286"/>
      <c r="TU641" s="286"/>
      <c r="TV641" s="286"/>
      <c r="TW641" s="286"/>
      <c r="TX641" s="286"/>
      <c r="TY641" s="286"/>
      <c r="TZ641" s="286"/>
      <c r="UA641" s="286"/>
      <c r="UB641" s="286"/>
      <c r="UC641" s="286"/>
      <c r="UD641" s="286"/>
      <c r="UE641" s="286"/>
      <c r="UF641" s="286"/>
      <c r="UG641" s="286"/>
      <c r="UH641" s="286"/>
      <c r="UI641" s="286"/>
      <c r="UJ641" s="286"/>
      <c r="UK641" s="286"/>
      <c r="UL641" s="286"/>
      <c r="UM641" s="286"/>
      <c r="UN641" s="286"/>
      <c r="UO641" s="286"/>
      <c r="UP641" s="286"/>
      <c r="UQ641" s="286"/>
      <c r="UR641" s="286"/>
      <c r="US641" s="286"/>
      <c r="UT641" s="286"/>
      <c r="UU641" s="286"/>
      <c r="UV641" s="286"/>
      <c r="UW641" s="286"/>
      <c r="UX641" s="286"/>
      <c r="UY641" s="286"/>
      <c r="UZ641" s="286"/>
      <c r="VA641" s="286"/>
      <c r="VB641" s="286"/>
      <c r="VC641" s="286"/>
      <c r="VD641" s="286"/>
      <c r="VE641" s="286"/>
      <c r="VF641" s="286"/>
      <c r="VG641" s="286"/>
      <c r="VH641" s="286"/>
      <c r="VI641" s="286"/>
      <c r="VJ641" s="286"/>
      <c r="VK641" s="286"/>
      <c r="VL641" s="286"/>
      <c r="VM641" s="286"/>
      <c r="VN641" s="286"/>
      <c r="VO641" s="286"/>
      <c r="VP641" s="286"/>
      <c r="VQ641" s="286"/>
      <c r="VR641" s="286"/>
      <c r="VS641" s="286"/>
      <c r="VT641" s="286"/>
      <c r="VU641" s="286"/>
      <c r="VV641" s="286"/>
      <c r="VW641" s="286"/>
      <c r="VX641" s="286"/>
      <c r="VY641" s="286"/>
      <c r="VZ641" s="286"/>
      <c r="WA641" s="286"/>
      <c r="WB641" s="286"/>
      <c r="WC641" s="286"/>
    </row>
    <row r="642" spans="1:601" s="285" customFormat="1" ht="54.75" customHeight="1">
      <c r="A642" s="1073"/>
      <c r="B642" s="681"/>
      <c r="C642" s="651"/>
      <c r="D642" s="653"/>
      <c r="E642" s="714"/>
      <c r="F642" s="656"/>
      <c r="G642" s="658"/>
      <c r="H642" s="656"/>
      <c r="I642" s="383" t="s">
        <v>501</v>
      </c>
      <c r="J642" s="383" t="s">
        <v>351</v>
      </c>
      <c r="K642" s="315" t="s">
        <v>1111</v>
      </c>
      <c r="L642" s="383" t="s">
        <v>642</v>
      </c>
      <c r="M642" s="288">
        <v>235000</v>
      </c>
      <c r="N642" s="288">
        <v>235000</v>
      </c>
      <c r="O642" s="288">
        <v>0</v>
      </c>
      <c r="P642" s="289"/>
      <c r="Q642" s="290"/>
      <c r="R642" s="288"/>
      <c r="S642" s="528">
        <v>3</v>
      </c>
      <c r="BA642" s="286"/>
      <c r="BB642" s="286"/>
      <c r="BC642" s="286"/>
      <c r="BD642" s="286"/>
      <c r="BE642" s="286"/>
      <c r="BF642" s="286"/>
      <c r="BG642" s="286"/>
      <c r="BH642" s="286"/>
      <c r="BI642" s="286"/>
      <c r="BJ642" s="286"/>
      <c r="BK642" s="286"/>
      <c r="BL642" s="286"/>
      <c r="BM642" s="286"/>
      <c r="BN642" s="286"/>
      <c r="BO642" s="286"/>
      <c r="BP642" s="286"/>
      <c r="BQ642" s="286"/>
      <c r="BR642" s="286"/>
      <c r="BS642" s="286"/>
      <c r="BT642" s="286"/>
      <c r="BU642" s="286"/>
      <c r="BV642" s="286"/>
      <c r="BW642" s="286"/>
      <c r="BX642" s="286"/>
      <c r="BY642" s="286"/>
      <c r="BZ642" s="286"/>
      <c r="CA642" s="286"/>
      <c r="CB642" s="286"/>
      <c r="CC642" s="286"/>
      <c r="CD642" s="286"/>
      <c r="CE642" s="286"/>
      <c r="CF642" s="286"/>
      <c r="CG642" s="286"/>
      <c r="CH642" s="286"/>
      <c r="CI642" s="286"/>
      <c r="CJ642" s="286"/>
      <c r="CK642" s="286"/>
      <c r="CL642" s="286"/>
      <c r="CM642" s="286"/>
      <c r="CN642" s="286"/>
      <c r="CO642" s="286"/>
      <c r="CP642" s="286"/>
      <c r="CQ642" s="286"/>
      <c r="CR642" s="286"/>
      <c r="CS642" s="286"/>
      <c r="CT642" s="286"/>
      <c r="CU642" s="286"/>
      <c r="CV642" s="286"/>
      <c r="CW642" s="286"/>
      <c r="CX642" s="286"/>
      <c r="CY642" s="286"/>
      <c r="CZ642" s="286"/>
      <c r="DA642" s="286"/>
      <c r="DB642" s="286"/>
      <c r="DC642" s="286"/>
      <c r="DD642" s="286"/>
      <c r="DE642" s="286"/>
      <c r="DF642" s="286"/>
      <c r="DG642" s="286"/>
      <c r="DH642" s="286"/>
      <c r="DI642" s="286"/>
      <c r="DJ642" s="286"/>
      <c r="DK642" s="286"/>
      <c r="DL642" s="286"/>
      <c r="DM642" s="286"/>
      <c r="DN642" s="286"/>
      <c r="DO642" s="286"/>
      <c r="DP642" s="286"/>
      <c r="DQ642" s="286"/>
      <c r="DR642" s="286"/>
      <c r="DS642" s="286"/>
      <c r="DT642" s="286"/>
      <c r="DU642" s="286"/>
      <c r="DV642" s="286"/>
      <c r="DW642" s="286"/>
      <c r="DX642" s="286"/>
      <c r="DY642" s="286"/>
      <c r="DZ642" s="286"/>
      <c r="EA642" s="286"/>
      <c r="EB642" s="286"/>
      <c r="EC642" s="286"/>
      <c r="ED642" s="286"/>
      <c r="EE642" s="286"/>
      <c r="EF642" s="286"/>
      <c r="EG642" s="286"/>
      <c r="EH642" s="286"/>
      <c r="EI642" s="286"/>
      <c r="EJ642" s="286"/>
      <c r="EK642" s="286"/>
      <c r="EL642" s="286"/>
      <c r="EM642" s="286"/>
      <c r="EN642" s="286"/>
      <c r="EO642" s="286"/>
      <c r="EP642" s="286"/>
      <c r="EQ642" s="286"/>
      <c r="ER642" s="286"/>
      <c r="ES642" s="286"/>
      <c r="ET642" s="286"/>
      <c r="EU642" s="286"/>
      <c r="EV642" s="286"/>
      <c r="EW642" s="286"/>
      <c r="EX642" s="286"/>
      <c r="EY642" s="286"/>
      <c r="EZ642" s="286"/>
      <c r="FA642" s="286"/>
      <c r="FB642" s="286"/>
      <c r="FC642" s="286"/>
      <c r="FD642" s="286"/>
      <c r="FE642" s="286"/>
      <c r="FF642" s="286"/>
      <c r="FG642" s="286"/>
      <c r="FH642" s="286"/>
      <c r="FI642" s="286"/>
      <c r="FJ642" s="286"/>
      <c r="FK642" s="286"/>
      <c r="FL642" s="286"/>
      <c r="FM642" s="286"/>
      <c r="FN642" s="286"/>
      <c r="FO642" s="286"/>
      <c r="FP642" s="286"/>
      <c r="FQ642" s="286"/>
      <c r="FR642" s="286"/>
      <c r="FS642" s="286"/>
      <c r="FT642" s="286"/>
      <c r="FU642" s="286"/>
      <c r="FV642" s="286"/>
      <c r="FW642" s="286"/>
      <c r="FX642" s="286"/>
      <c r="FY642" s="286"/>
      <c r="FZ642" s="286"/>
      <c r="GA642" s="286"/>
      <c r="GB642" s="286"/>
      <c r="GC642" s="286"/>
      <c r="GD642" s="286"/>
      <c r="GE642" s="286"/>
      <c r="GF642" s="286"/>
      <c r="GG642" s="286"/>
      <c r="GH642" s="286"/>
      <c r="GI642" s="286"/>
      <c r="GJ642" s="286"/>
      <c r="GK642" s="286"/>
      <c r="GL642" s="286"/>
      <c r="GM642" s="286"/>
      <c r="GN642" s="286"/>
      <c r="GO642" s="286"/>
      <c r="GP642" s="286"/>
      <c r="GQ642" s="286"/>
      <c r="GR642" s="286"/>
      <c r="GS642" s="286"/>
      <c r="GT642" s="286"/>
      <c r="GU642" s="286"/>
      <c r="GV642" s="286"/>
      <c r="GW642" s="286"/>
      <c r="GX642" s="286"/>
      <c r="GY642" s="286"/>
      <c r="GZ642" s="286"/>
      <c r="HA642" s="286"/>
      <c r="HB642" s="286"/>
      <c r="HC642" s="286"/>
      <c r="HD642" s="286"/>
      <c r="HE642" s="286"/>
      <c r="HF642" s="286"/>
      <c r="HG642" s="286"/>
      <c r="HH642" s="286"/>
      <c r="HI642" s="286"/>
      <c r="HJ642" s="286"/>
      <c r="HK642" s="286"/>
      <c r="HL642" s="286"/>
      <c r="HM642" s="286"/>
      <c r="HN642" s="286"/>
      <c r="HO642" s="286"/>
      <c r="HP642" s="286"/>
      <c r="HQ642" s="286"/>
      <c r="HR642" s="286"/>
      <c r="HS642" s="286"/>
      <c r="HT642" s="286"/>
      <c r="HU642" s="286"/>
      <c r="HV642" s="286"/>
      <c r="HW642" s="286"/>
      <c r="HX642" s="286"/>
      <c r="HY642" s="286"/>
      <c r="HZ642" s="286"/>
      <c r="IA642" s="286"/>
      <c r="IB642" s="286"/>
      <c r="IC642" s="286"/>
      <c r="ID642" s="286"/>
      <c r="IE642" s="286"/>
      <c r="IF642" s="286"/>
      <c r="IG642" s="286"/>
      <c r="IH642" s="286"/>
      <c r="II642" s="286"/>
      <c r="IJ642" s="286"/>
      <c r="IK642" s="286"/>
      <c r="IL642" s="286"/>
      <c r="IM642" s="286"/>
      <c r="IN642" s="286"/>
      <c r="IO642" s="286"/>
      <c r="IP642" s="286"/>
      <c r="IQ642" s="286"/>
      <c r="IR642" s="286"/>
      <c r="IS642" s="286"/>
      <c r="IT642" s="286"/>
      <c r="IU642" s="286"/>
      <c r="IV642" s="286"/>
      <c r="IW642" s="286"/>
      <c r="IX642" s="286"/>
      <c r="IY642" s="286"/>
      <c r="IZ642" s="286"/>
      <c r="JA642" s="286"/>
      <c r="JB642" s="286"/>
      <c r="JC642" s="286"/>
      <c r="JD642" s="286"/>
      <c r="JE642" s="286"/>
      <c r="JF642" s="286"/>
      <c r="JG642" s="286"/>
      <c r="JH642" s="286"/>
      <c r="JI642" s="286"/>
      <c r="JJ642" s="286"/>
      <c r="JK642" s="286"/>
      <c r="JL642" s="286"/>
      <c r="JM642" s="286"/>
      <c r="JN642" s="286"/>
      <c r="JO642" s="286"/>
      <c r="JP642" s="286"/>
      <c r="JQ642" s="286"/>
      <c r="JR642" s="286"/>
      <c r="JS642" s="286"/>
      <c r="JT642" s="286"/>
      <c r="JU642" s="286"/>
      <c r="JV642" s="286"/>
      <c r="JW642" s="286"/>
      <c r="JX642" s="286"/>
      <c r="JY642" s="286"/>
      <c r="JZ642" s="286"/>
      <c r="KA642" s="286"/>
      <c r="KB642" s="286"/>
      <c r="KC642" s="286"/>
      <c r="KD642" s="286"/>
      <c r="KE642" s="286"/>
      <c r="KF642" s="286"/>
      <c r="KG642" s="286"/>
      <c r="KH642" s="286"/>
      <c r="KI642" s="286"/>
      <c r="KJ642" s="286"/>
      <c r="KK642" s="286"/>
      <c r="KL642" s="286"/>
      <c r="KM642" s="286"/>
      <c r="KN642" s="286"/>
      <c r="KO642" s="286"/>
      <c r="KP642" s="286"/>
      <c r="KQ642" s="286"/>
      <c r="KR642" s="286"/>
      <c r="KS642" s="286"/>
      <c r="KT642" s="286"/>
      <c r="KU642" s="286"/>
      <c r="KV642" s="286"/>
      <c r="KW642" s="286"/>
      <c r="KX642" s="286"/>
      <c r="KY642" s="286"/>
      <c r="KZ642" s="286"/>
      <c r="LA642" s="286"/>
      <c r="LB642" s="286"/>
      <c r="LC642" s="286"/>
      <c r="LD642" s="286"/>
      <c r="LE642" s="286"/>
      <c r="LF642" s="286"/>
      <c r="LG642" s="286"/>
      <c r="LH642" s="286"/>
      <c r="LI642" s="286"/>
      <c r="LJ642" s="286"/>
      <c r="LK642" s="286"/>
      <c r="LL642" s="286"/>
      <c r="LM642" s="286"/>
      <c r="LN642" s="286"/>
      <c r="LO642" s="286"/>
      <c r="LP642" s="286"/>
      <c r="LQ642" s="286"/>
      <c r="LR642" s="286"/>
      <c r="LS642" s="286"/>
      <c r="LT642" s="286"/>
      <c r="LU642" s="286"/>
      <c r="LV642" s="286"/>
      <c r="LW642" s="286"/>
      <c r="LX642" s="286"/>
      <c r="LY642" s="286"/>
      <c r="LZ642" s="286"/>
      <c r="MA642" s="286"/>
      <c r="MB642" s="286"/>
      <c r="MC642" s="286"/>
      <c r="MD642" s="286"/>
      <c r="ME642" s="286"/>
      <c r="MF642" s="286"/>
      <c r="MG642" s="286"/>
      <c r="MH642" s="286"/>
      <c r="MI642" s="286"/>
      <c r="MJ642" s="286"/>
      <c r="MK642" s="286"/>
      <c r="ML642" s="286"/>
      <c r="MM642" s="286"/>
      <c r="MN642" s="286"/>
      <c r="MO642" s="286"/>
      <c r="MP642" s="286"/>
      <c r="MQ642" s="286"/>
      <c r="MR642" s="286"/>
      <c r="MS642" s="286"/>
      <c r="MT642" s="286"/>
      <c r="MU642" s="286"/>
      <c r="MV642" s="286"/>
      <c r="MW642" s="286"/>
      <c r="MX642" s="286"/>
      <c r="MY642" s="286"/>
      <c r="MZ642" s="286"/>
      <c r="NA642" s="286"/>
      <c r="NB642" s="286"/>
      <c r="NC642" s="286"/>
      <c r="ND642" s="286"/>
      <c r="NE642" s="286"/>
      <c r="NF642" s="286"/>
      <c r="NG642" s="286"/>
      <c r="NH642" s="286"/>
      <c r="NI642" s="286"/>
      <c r="NJ642" s="286"/>
      <c r="NK642" s="286"/>
      <c r="NL642" s="286"/>
      <c r="NM642" s="286"/>
      <c r="NN642" s="286"/>
      <c r="NO642" s="286"/>
      <c r="NP642" s="286"/>
      <c r="NQ642" s="286"/>
      <c r="NR642" s="286"/>
      <c r="NS642" s="286"/>
      <c r="NT642" s="286"/>
      <c r="NU642" s="286"/>
      <c r="NV642" s="286"/>
      <c r="NW642" s="286"/>
      <c r="NX642" s="286"/>
      <c r="NY642" s="286"/>
      <c r="NZ642" s="286"/>
      <c r="OA642" s="286"/>
      <c r="OB642" s="286"/>
      <c r="OC642" s="286"/>
      <c r="OD642" s="286"/>
      <c r="OE642" s="286"/>
      <c r="OF642" s="286"/>
      <c r="OG642" s="286"/>
      <c r="OH642" s="286"/>
      <c r="OI642" s="286"/>
      <c r="OJ642" s="286"/>
      <c r="OK642" s="286"/>
      <c r="OL642" s="286"/>
      <c r="OM642" s="286"/>
      <c r="ON642" s="286"/>
      <c r="OO642" s="286"/>
      <c r="OP642" s="286"/>
      <c r="OQ642" s="286"/>
      <c r="OR642" s="286"/>
      <c r="OS642" s="286"/>
      <c r="OT642" s="286"/>
      <c r="OU642" s="286"/>
      <c r="OV642" s="286"/>
      <c r="OW642" s="286"/>
      <c r="OX642" s="286"/>
      <c r="OY642" s="286"/>
      <c r="OZ642" s="286"/>
      <c r="PA642" s="286"/>
      <c r="PB642" s="286"/>
      <c r="PC642" s="286"/>
      <c r="PD642" s="286"/>
      <c r="PE642" s="286"/>
      <c r="PF642" s="286"/>
      <c r="PG642" s="286"/>
      <c r="PH642" s="286"/>
      <c r="PI642" s="286"/>
      <c r="PJ642" s="286"/>
      <c r="PK642" s="286"/>
      <c r="PL642" s="286"/>
      <c r="PM642" s="286"/>
      <c r="PN642" s="286"/>
      <c r="PO642" s="286"/>
      <c r="PP642" s="286"/>
      <c r="PQ642" s="286"/>
      <c r="PR642" s="286"/>
      <c r="PS642" s="286"/>
      <c r="PT642" s="286"/>
      <c r="PU642" s="286"/>
      <c r="PV642" s="286"/>
      <c r="PW642" s="286"/>
      <c r="PX642" s="286"/>
      <c r="PY642" s="286"/>
      <c r="PZ642" s="286"/>
      <c r="QA642" s="286"/>
      <c r="QB642" s="286"/>
      <c r="QC642" s="286"/>
      <c r="QD642" s="286"/>
      <c r="QE642" s="286"/>
      <c r="QF642" s="286"/>
      <c r="QG642" s="286"/>
      <c r="QH642" s="286"/>
      <c r="QI642" s="286"/>
      <c r="QJ642" s="286"/>
      <c r="QK642" s="286"/>
      <c r="QL642" s="286"/>
      <c r="QM642" s="286"/>
      <c r="QN642" s="286"/>
      <c r="QO642" s="286"/>
      <c r="QP642" s="286"/>
      <c r="QQ642" s="286"/>
      <c r="QR642" s="286"/>
      <c r="QS642" s="286"/>
      <c r="QT642" s="286"/>
      <c r="QU642" s="286"/>
      <c r="QV642" s="286"/>
      <c r="QW642" s="286"/>
      <c r="QX642" s="286"/>
      <c r="QY642" s="286"/>
      <c r="QZ642" s="286"/>
      <c r="RA642" s="286"/>
      <c r="RB642" s="286"/>
      <c r="RC642" s="286"/>
      <c r="RD642" s="286"/>
      <c r="RE642" s="286"/>
      <c r="RF642" s="286"/>
      <c r="RG642" s="286"/>
      <c r="RH642" s="286"/>
      <c r="RI642" s="286"/>
      <c r="RJ642" s="286"/>
      <c r="RK642" s="286"/>
      <c r="RL642" s="286"/>
      <c r="RM642" s="286"/>
      <c r="RN642" s="286"/>
      <c r="RO642" s="286"/>
      <c r="RP642" s="286"/>
      <c r="RQ642" s="286"/>
      <c r="RR642" s="286"/>
      <c r="RS642" s="286"/>
      <c r="RT642" s="286"/>
      <c r="RU642" s="286"/>
      <c r="RV642" s="286"/>
      <c r="RW642" s="286"/>
      <c r="RX642" s="286"/>
      <c r="RY642" s="286"/>
      <c r="RZ642" s="286"/>
      <c r="SA642" s="286"/>
      <c r="SB642" s="286"/>
      <c r="SC642" s="286"/>
      <c r="SD642" s="286"/>
      <c r="SE642" s="286"/>
      <c r="SF642" s="286"/>
      <c r="SG642" s="286"/>
      <c r="SH642" s="286"/>
      <c r="SI642" s="286"/>
      <c r="SJ642" s="286"/>
      <c r="SK642" s="286"/>
      <c r="SL642" s="286"/>
      <c r="SM642" s="286"/>
      <c r="SN642" s="286"/>
      <c r="SO642" s="286"/>
      <c r="SP642" s="286"/>
      <c r="SQ642" s="286"/>
      <c r="SR642" s="286"/>
      <c r="SS642" s="286"/>
      <c r="ST642" s="286"/>
      <c r="SU642" s="286"/>
      <c r="SV642" s="286"/>
      <c r="SW642" s="286"/>
      <c r="SX642" s="286"/>
      <c r="SY642" s="286"/>
      <c r="SZ642" s="286"/>
      <c r="TA642" s="286"/>
      <c r="TB642" s="286"/>
      <c r="TC642" s="286"/>
      <c r="TD642" s="286"/>
      <c r="TE642" s="286"/>
      <c r="TF642" s="286"/>
      <c r="TG642" s="286"/>
      <c r="TH642" s="286"/>
      <c r="TI642" s="286"/>
      <c r="TJ642" s="286"/>
      <c r="TK642" s="286"/>
      <c r="TL642" s="286"/>
      <c r="TM642" s="286"/>
      <c r="TN642" s="286"/>
      <c r="TO642" s="286"/>
      <c r="TP642" s="286"/>
      <c r="TQ642" s="286"/>
      <c r="TR642" s="286"/>
      <c r="TS642" s="286"/>
      <c r="TT642" s="286"/>
      <c r="TU642" s="286"/>
      <c r="TV642" s="286"/>
      <c r="TW642" s="286"/>
      <c r="TX642" s="286"/>
      <c r="TY642" s="286"/>
      <c r="TZ642" s="286"/>
      <c r="UA642" s="286"/>
      <c r="UB642" s="286"/>
      <c r="UC642" s="286"/>
      <c r="UD642" s="286"/>
      <c r="UE642" s="286"/>
      <c r="UF642" s="286"/>
      <c r="UG642" s="286"/>
      <c r="UH642" s="286"/>
      <c r="UI642" s="286"/>
      <c r="UJ642" s="286"/>
      <c r="UK642" s="286"/>
      <c r="UL642" s="286"/>
      <c r="UM642" s="286"/>
      <c r="UN642" s="286"/>
      <c r="UO642" s="286"/>
      <c r="UP642" s="286"/>
      <c r="UQ642" s="286"/>
      <c r="UR642" s="286"/>
      <c r="US642" s="286"/>
      <c r="UT642" s="286"/>
      <c r="UU642" s="286"/>
      <c r="UV642" s="286"/>
      <c r="UW642" s="286"/>
      <c r="UX642" s="286"/>
      <c r="UY642" s="286"/>
      <c r="UZ642" s="286"/>
      <c r="VA642" s="286"/>
      <c r="VB642" s="286"/>
      <c r="VC642" s="286"/>
      <c r="VD642" s="286"/>
      <c r="VE642" s="286"/>
      <c r="VF642" s="286"/>
      <c r="VG642" s="286"/>
      <c r="VH642" s="286"/>
      <c r="VI642" s="286"/>
      <c r="VJ642" s="286"/>
      <c r="VK642" s="286"/>
      <c r="VL642" s="286"/>
      <c r="VM642" s="286"/>
      <c r="VN642" s="286"/>
      <c r="VO642" s="286"/>
      <c r="VP642" s="286"/>
      <c r="VQ642" s="286"/>
      <c r="VR642" s="286"/>
      <c r="VS642" s="286"/>
      <c r="VT642" s="286"/>
      <c r="VU642" s="286"/>
      <c r="VV642" s="286"/>
      <c r="VW642" s="286"/>
      <c r="VX642" s="286"/>
      <c r="VY642" s="286"/>
      <c r="VZ642" s="286"/>
      <c r="WA642" s="286"/>
      <c r="WB642" s="286"/>
      <c r="WC642" s="286"/>
    </row>
    <row r="643" spans="1:601" s="285" customFormat="1" ht="92.25" customHeight="1">
      <c r="A643" s="1073"/>
      <c r="B643" s="670" t="s">
        <v>1347</v>
      </c>
      <c r="C643" s="650" t="s">
        <v>1348</v>
      </c>
      <c r="D643" s="652" t="s">
        <v>1332</v>
      </c>
      <c r="E643" s="204" t="s">
        <v>1349</v>
      </c>
      <c r="F643" s="296" t="s">
        <v>60</v>
      </c>
      <c r="G643" s="389">
        <v>45292</v>
      </c>
      <c r="H643" s="413" t="s">
        <v>31</v>
      </c>
      <c r="I643" s="442" t="s">
        <v>501</v>
      </c>
      <c r="J643" s="442" t="s">
        <v>501</v>
      </c>
      <c r="K643" s="386" t="s">
        <v>1350</v>
      </c>
      <c r="L643" s="442" t="s">
        <v>35</v>
      </c>
      <c r="M643" s="284">
        <f>M644</f>
        <v>0</v>
      </c>
      <c r="N643" s="284">
        <f>N644</f>
        <v>0</v>
      </c>
      <c r="O643" s="284">
        <f t="shared" ref="O643:R643" si="92">O644</f>
        <v>60000</v>
      </c>
      <c r="P643" s="284">
        <f>P644</f>
        <v>60000</v>
      </c>
      <c r="Q643" s="284">
        <f>Q644</f>
        <v>60000</v>
      </c>
      <c r="R643" s="284">
        <f t="shared" si="92"/>
        <v>60000</v>
      </c>
      <c r="S643" s="530"/>
      <c r="BA643" s="286"/>
      <c r="BB643" s="286"/>
      <c r="BC643" s="286"/>
      <c r="BD643" s="286"/>
      <c r="BE643" s="286"/>
      <c r="BF643" s="286"/>
      <c r="BG643" s="286"/>
      <c r="BH643" s="286"/>
      <c r="BI643" s="286"/>
      <c r="BJ643" s="286"/>
      <c r="BK643" s="286"/>
      <c r="BL643" s="286"/>
      <c r="BM643" s="286"/>
      <c r="BN643" s="286"/>
      <c r="BO643" s="286"/>
      <c r="BP643" s="286"/>
      <c r="BQ643" s="286"/>
      <c r="BR643" s="286"/>
      <c r="BS643" s="286"/>
      <c r="BT643" s="286"/>
      <c r="BU643" s="286"/>
      <c r="BV643" s="286"/>
      <c r="BW643" s="286"/>
      <c r="BX643" s="286"/>
      <c r="BY643" s="286"/>
      <c r="BZ643" s="286"/>
      <c r="CA643" s="286"/>
      <c r="CB643" s="286"/>
      <c r="CC643" s="286"/>
      <c r="CD643" s="286"/>
      <c r="CE643" s="286"/>
      <c r="CF643" s="286"/>
      <c r="CG643" s="286"/>
      <c r="CH643" s="286"/>
      <c r="CI643" s="286"/>
      <c r="CJ643" s="286"/>
      <c r="CK643" s="286"/>
      <c r="CL643" s="286"/>
      <c r="CM643" s="286"/>
      <c r="CN643" s="286"/>
      <c r="CO643" s="286"/>
      <c r="CP643" s="286"/>
      <c r="CQ643" s="286"/>
      <c r="CR643" s="286"/>
      <c r="CS643" s="286"/>
      <c r="CT643" s="286"/>
      <c r="CU643" s="286"/>
      <c r="CV643" s="286"/>
      <c r="CW643" s="286"/>
      <c r="CX643" s="286"/>
      <c r="CY643" s="286"/>
      <c r="CZ643" s="286"/>
      <c r="DA643" s="286"/>
      <c r="DB643" s="286"/>
      <c r="DC643" s="286"/>
      <c r="DD643" s="286"/>
      <c r="DE643" s="286"/>
      <c r="DF643" s="286"/>
      <c r="DG643" s="286"/>
      <c r="DH643" s="286"/>
      <c r="DI643" s="286"/>
      <c r="DJ643" s="286"/>
      <c r="DK643" s="286"/>
      <c r="DL643" s="286"/>
      <c r="DM643" s="286"/>
      <c r="DN643" s="286"/>
      <c r="DO643" s="286"/>
      <c r="DP643" s="286"/>
      <c r="DQ643" s="286"/>
      <c r="DR643" s="286"/>
      <c r="DS643" s="286"/>
      <c r="DT643" s="286"/>
      <c r="DU643" s="286"/>
      <c r="DV643" s="286"/>
      <c r="DW643" s="286"/>
      <c r="DX643" s="286"/>
      <c r="DY643" s="286"/>
      <c r="DZ643" s="286"/>
      <c r="EA643" s="286"/>
      <c r="EB643" s="286"/>
      <c r="EC643" s="286"/>
      <c r="ED643" s="286"/>
      <c r="EE643" s="286"/>
      <c r="EF643" s="286"/>
      <c r="EG643" s="286"/>
      <c r="EH643" s="286"/>
      <c r="EI643" s="286"/>
      <c r="EJ643" s="286"/>
      <c r="EK643" s="286"/>
      <c r="EL643" s="286"/>
      <c r="EM643" s="286"/>
      <c r="EN643" s="286"/>
      <c r="EO643" s="286"/>
      <c r="EP643" s="286"/>
      <c r="EQ643" s="286"/>
      <c r="ER643" s="286"/>
      <c r="ES643" s="286"/>
      <c r="ET643" s="286"/>
      <c r="EU643" s="286"/>
      <c r="EV643" s="286"/>
      <c r="EW643" s="286"/>
      <c r="EX643" s="286"/>
      <c r="EY643" s="286"/>
      <c r="EZ643" s="286"/>
      <c r="FA643" s="286"/>
      <c r="FB643" s="286"/>
      <c r="FC643" s="286"/>
      <c r="FD643" s="286"/>
      <c r="FE643" s="286"/>
      <c r="FF643" s="286"/>
      <c r="FG643" s="286"/>
      <c r="FH643" s="286"/>
      <c r="FI643" s="286"/>
      <c r="FJ643" s="286"/>
      <c r="FK643" s="286"/>
      <c r="FL643" s="286"/>
      <c r="FM643" s="286"/>
      <c r="FN643" s="286"/>
      <c r="FO643" s="286"/>
      <c r="FP643" s="286"/>
      <c r="FQ643" s="286"/>
      <c r="FR643" s="286"/>
      <c r="FS643" s="286"/>
      <c r="FT643" s="286"/>
      <c r="FU643" s="286"/>
      <c r="FV643" s="286"/>
      <c r="FW643" s="286"/>
      <c r="FX643" s="286"/>
      <c r="FY643" s="286"/>
      <c r="FZ643" s="286"/>
      <c r="GA643" s="286"/>
      <c r="GB643" s="286"/>
      <c r="GC643" s="286"/>
      <c r="GD643" s="286"/>
      <c r="GE643" s="286"/>
      <c r="GF643" s="286"/>
      <c r="GG643" s="286"/>
      <c r="GH643" s="286"/>
      <c r="GI643" s="286"/>
      <c r="GJ643" s="286"/>
      <c r="GK643" s="286"/>
      <c r="GL643" s="286"/>
      <c r="GM643" s="286"/>
      <c r="GN643" s="286"/>
      <c r="GO643" s="286"/>
      <c r="GP643" s="286"/>
      <c r="GQ643" s="286"/>
      <c r="GR643" s="286"/>
      <c r="GS643" s="286"/>
      <c r="GT643" s="286"/>
      <c r="GU643" s="286"/>
      <c r="GV643" s="286"/>
      <c r="GW643" s="286"/>
      <c r="GX643" s="286"/>
      <c r="GY643" s="286"/>
      <c r="GZ643" s="286"/>
      <c r="HA643" s="286"/>
      <c r="HB643" s="286"/>
      <c r="HC643" s="286"/>
      <c r="HD643" s="286"/>
      <c r="HE643" s="286"/>
      <c r="HF643" s="286"/>
      <c r="HG643" s="286"/>
      <c r="HH643" s="286"/>
      <c r="HI643" s="286"/>
      <c r="HJ643" s="286"/>
      <c r="HK643" s="286"/>
      <c r="HL643" s="286"/>
      <c r="HM643" s="286"/>
      <c r="HN643" s="286"/>
      <c r="HO643" s="286"/>
      <c r="HP643" s="286"/>
      <c r="HQ643" s="286"/>
      <c r="HR643" s="286"/>
      <c r="HS643" s="286"/>
      <c r="HT643" s="286"/>
      <c r="HU643" s="286"/>
      <c r="HV643" s="286"/>
      <c r="HW643" s="286"/>
      <c r="HX643" s="286"/>
      <c r="HY643" s="286"/>
      <c r="HZ643" s="286"/>
      <c r="IA643" s="286"/>
      <c r="IB643" s="286"/>
      <c r="IC643" s="286"/>
      <c r="ID643" s="286"/>
      <c r="IE643" s="286"/>
      <c r="IF643" s="286"/>
      <c r="IG643" s="286"/>
      <c r="IH643" s="286"/>
      <c r="II643" s="286"/>
      <c r="IJ643" s="286"/>
      <c r="IK643" s="286"/>
      <c r="IL643" s="286"/>
      <c r="IM643" s="286"/>
      <c r="IN643" s="286"/>
      <c r="IO643" s="286"/>
      <c r="IP643" s="286"/>
      <c r="IQ643" s="286"/>
      <c r="IR643" s="286"/>
      <c r="IS643" s="286"/>
      <c r="IT643" s="286"/>
      <c r="IU643" s="286"/>
      <c r="IV643" s="286"/>
      <c r="IW643" s="286"/>
      <c r="IX643" s="286"/>
      <c r="IY643" s="286"/>
      <c r="IZ643" s="286"/>
      <c r="JA643" s="286"/>
      <c r="JB643" s="286"/>
      <c r="JC643" s="286"/>
      <c r="JD643" s="286"/>
      <c r="JE643" s="286"/>
      <c r="JF643" s="286"/>
      <c r="JG643" s="286"/>
      <c r="JH643" s="286"/>
      <c r="JI643" s="286"/>
      <c r="JJ643" s="286"/>
      <c r="JK643" s="286"/>
      <c r="JL643" s="286"/>
      <c r="JM643" s="286"/>
      <c r="JN643" s="286"/>
      <c r="JO643" s="286"/>
      <c r="JP643" s="286"/>
      <c r="JQ643" s="286"/>
      <c r="JR643" s="286"/>
      <c r="JS643" s="286"/>
      <c r="JT643" s="286"/>
      <c r="JU643" s="286"/>
      <c r="JV643" s="286"/>
      <c r="JW643" s="286"/>
      <c r="JX643" s="286"/>
      <c r="JY643" s="286"/>
      <c r="JZ643" s="286"/>
      <c r="KA643" s="286"/>
      <c r="KB643" s="286"/>
      <c r="KC643" s="286"/>
      <c r="KD643" s="286"/>
      <c r="KE643" s="286"/>
      <c r="KF643" s="286"/>
      <c r="KG643" s="286"/>
      <c r="KH643" s="286"/>
      <c r="KI643" s="286"/>
      <c r="KJ643" s="286"/>
      <c r="KK643" s="286"/>
      <c r="KL643" s="286"/>
      <c r="KM643" s="286"/>
      <c r="KN643" s="286"/>
      <c r="KO643" s="286"/>
      <c r="KP643" s="286"/>
      <c r="KQ643" s="286"/>
      <c r="KR643" s="286"/>
      <c r="KS643" s="286"/>
      <c r="KT643" s="286"/>
      <c r="KU643" s="286"/>
      <c r="KV643" s="286"/>
      <c r="KW643" s="286"/>
      <c r="KX643" s="286"/>
      <c r="KY643" s="286"/>
      <c r="KZ643" s="286"/>
      <c r="LA643" s="286"/>
      <c r="LB643" s="286"/>
      <c r="LC643" s="286"/>
      <c r="LD643" s="286"/>
      <c r="LE643" s="286"/>
      <c r="LF643" s="286"/>
      <c r="LG643" s="286"/>
      <c r="LH643" s="286"/>
      <c r="LI643" s="286"/>
      <c r="LJ643" s="286"/>
      <c r="LK643" s="286"/>
      <c r="LL643" s="286"/>
      <c r="LM643" s="286"/>
      <c r="LN643" s="286"/>
      <c r="LO643" s="286"/>
      <c r="LP643" s="286"/>
      <c r="LQ643" s="286"/>
      <c r="LR643" s="286"/>
      <c r="LS643" s="286"/>
      <c r="LT643" s="286"/>
      <c r="LU643" s="286"/>
      <c r="LV643" s="286"/>
      <c r="LW643" s="286"/>
      <c r="LX643" s="286"/>
      <c r="LY643" s="286"/>
      <c r="LZ643" s="286"/>
      <c r="MA643" s="286"/>
      <c r="MB643" s="286"/>
      <c r="MC643" s="286"/>
      <c r="MD643" s="286"/>
      <c r="ME643" s="286"/>
      <c r="MF643" s="286"/>
      <c r="MG643" s="286"/>
      <c r="MH643" s="286"/>
      <c r="MI643" s="286"/>
      <c r="MJ643" s="286"/>
      <c r="MK643" s="286"/>
      <c r="ML643" s="286"/>
      <c r="MM643" s="286"/>
      <c r="MN643" s="286"/>
      <c r="MO643" s="286"/>
      <c r="MP643" s="286"/>
      <c r="MQ643" s="286"/>
      <c r="MR643" s="286"/>
      <c r="MS643" s="286"/>
      <c r="MT643" s="286"/>
      <c r="MU643" s="286"/>
      <c r="MV643" s="286"/>
      <c r="MW643" s="286"/>
      <c r="MX643" s="286"/>
      <c r="MY643" s="286"/>
      <c r="MZ643" s="286"/>
      <c r="NA643" s="286"/>
      <c r="NB643" s="286"/>
      <c r="NC643" s="286"/>
      <c r="ND643" s="286"/>
      <c r="NE643" s="286"/>
      <c r="NF643" s="286"/>
      <c r="NG643" s="286"/>
      <c r="NH643" s="286"/>
      <c r="NI643" s="286"/>
      <c r="NJ643" s="286"/>
      <c r="NK643" s="286"/>
      <c r="NL643" s="286"/>
      <c r="NM643" s="286"/>
      <c r="NN643" s="286"/>
      <c r="NO643" s="286"/>
      <c r="NP643" s="286"/>
      <c r="NQ643" s="286"/>
      <c r="NR643" s="286"/>
      <c r="NS643" s="286"/>
      <c r="NT643" s="286"/>
      <c r="NU643" s="286"/>
      <c r="NV643" s="286"/>
      <c r="NW643" s="286"/>
      <c r="NX643" s="286"/>
      <c r="NY643" s="286"/>
      <c r="NZ643" s="286"/>
      <c r="OA643" s="286"/>
      <c r="OB643" s="286"/>
      <c r="OC643" s="286"/>
      <c r="OD643" s="286"/>
      <c r="OE643" s="286"/>
      <c r="OF643" s="286"/>
      <c r="OG643" s="286"/>
      <c r="OH643" s="286"/>
      <c r="OI643" s="286"/>
      <c r="OJ643" s="286"/>
      <c r="OK643" s="286"/>
      <c r="OL643" s="286"/>
      <c r="OM643" s="286"/>
      <c r="ON643" s="286"/>
      <c r="OO643" s="286"/>
      <c r="OP643" s="286"/>
      <c r="OQ643" s="286"/>
      <c r="OR643" s="286"/>
      <c r="OS643" s="286"/>
      <c r="OT643" s="286"/>
      <c r="OU643" s="286"/>
      <c r="OV643" s="286"/>
      <c r="OW643" s="286"/>
      <c r="OX643" s="286"/>
      <c r="OY643" s="286"/>
      <c r="OZ643" s="286"/>
      <c r="PA643" s="286"/>
      <c r="PB643" s="286"/>
      <c r="PC643" s="286"/>
      <c r="PD643" s="286"/>
      <c r="PE643" s="286"/>
      <c r="PF643" s="286"/>
      <c r="PG643" s="286"/>
      <c r="PH643" s="286"/>
      <c r="PI643" s="286"/>
      <c r="PJ643" s="286"/>
      <c r="PK643" s="286"/>
      <c r="PL643" s="286"/>
      <c r="PM643" s="286"/>
      <c r="PN643" s="286"/>
      <c r="PO643" s="286"/>
      <c r="PP643" s="286"/>
      <c r="PQ643" s="286"/>
      <c r="PR643" s="286"/>
      <c r="PS643" s="286"/>
      <c r="PT643" s="286"/>
      <c r="PU643" s="286"/>
      <c r="PV643" s="286"/>
      <c r="PW643" s="286"/>
      <c r="PX643" s="286"/>
      <c r="PY643" s="286"/>
      <c r="PZ643" s="286"/>
      <c r="QA643" s="286"/>
      <c r="QB643" s="286"/>
      <c r="QC643" s="286"/>
      <c r="QD643" s="286"/>
      <c r="QE643" s="286"/>
      <c r="QF643" s="286"/>
      <c r="QG643" s="286"/>
      <c r="QH643" s="286"/>
      <c r="QI643" s="286"/>
      <c r="QJ643" s="286"/>
      <c r="QK643" s="286"/>
      <c r="QL643" s="286"/>
      <c r="QM643" s="286"/>
      <c r="QN643" s="286"/>
      <c r="QO643" s="286"/>
      <c r="QP643" s="286"/>
      <c r="QQ643" s="286"/>
      <c r="QR643" s="286"/>
      <c r="QS643" s="286"/>
      <c r="QT643" s="286"/>
      <c r="QU643" s="286"/>
      <c r="QV643" s="286"/>
      <c r="QW643" s="286"/>
      <c r="QX643" s="286"/>
      <c r="QY643" s="286"/>
      <c r="QZ643" s="286"/>
      <c r="RA643" s="286"/>
      <c r="RB643" s="286"/>
      <c r="RC643" s="286"/>
      <c r="RD643" s="286"/>
      <c r="RE643" s="286"/>
      <c r="RF643" s="286"/>
      <c r="RG643" s="286"/>
      <c r="RH643" s="286"/>
      <c r="RI643" s="286"/>
      <c r="RJ643" s="286"/>
      <c r="RK643" s="286"/>
      <c r="RL643" s="286"/>
      <c r="RM643" s="286"/>
      <c r="RN643" s="286"/>
      <c r="RO643" s="286"/>
      <c r="RP643" s="286"/>
      <c r="RQ643" s="286"/>
      <c r="RR643" s="286"/>
      <c r="RS643" s="286"/>
      <c r="RT643" s="286"/>
      <c r="RU643" s="286"/>
      <c r="RV643" s="286"/>
      <c r="RW643" s="286"/>
      <c r="RX643" s="286"/>
      <c r="RY643" s="286"/>
      <c r="RZ643" s="286"/>
      <c r="SA643" s="286"/>
      <c r="SB643" s="286"/>
      <c r="SC643" s="286"/>
      <c r="SD643" s="286"/>
      <c r="SE643" s="286"/>
      <c r="SF643" s="286"/>
      <c r="SG643" s="286"/>
      <c r="SH643" s="286"/>
      <c r="SI643" s="286"/>
      <c r="SJ643" s="286"/>
      <c r="SK643" s="286"/>
      <c r="SL643" s="286"/>
      <c r="SM643" s="286"/>
      <c r="SN643" s="286"/>
      <c r="SO643" s="286"/>
      <c r="SP643" s="286"/>
      <c r="SQ643" s="286"/>
      <c r="SR643" s="286"/>
      <c r="SS643" s="286"/>
      <c r="ST643" s="286"/>
      <c r="SU643" s="286"/>
      <c r="SV643" s="286"/>
      <c r="SW643" s="286"/>
      <c r="SX643" s="286"/>
      <c r="SY643" s="286"/>
      <c r="SZ643" s="286"/>
      <c r="TA643" s="286"/>
      <c r="TB643" s="286"/>
      <c r="TC643" s="286"/>
      <c r="TD643" s="286"/>
      <c r="TE643" s="286"/>
      <c r="TF643" s="286"/>
      <c r="TG643" s="286"/>
      <c r="TH643" s="286"/>
      <c r="TI643" s="286"/>
      <c r="TJ643" s="286"/>
      <c r="TK643" s="286"/>
      <c r="TL643" s="286"/>
      <c r="TM643" s="286"/>
      <c r="TN643" s="286"/>
      <c r="TO643" s="286"/>
      <c r="TP643" s="286"/>
      <c r="TQ643" s="286"/>
      <c r="TR643" s="286"/>
      <c r="TS643" s="286"/>
      <c r="TT643" s="286"/>
      <c r="TU643" s="286"/>
      <c r="TV643" s="286"/>
      <c r="TW643" s="286"/>
      <c r="TX643" s="286"/>
      <c r="TY643" s="286"/>
      <c r="TZ643" s="286"/>
      <c r="UA643" s="286"/>
      <c r="UB643" s="286"/>
      <c r="UC643" s="286"/>
      <c r="UD643" s="286"/>
      <c r="UE643" s="286"/>
      <c r="UF643" s="286"/>
      <c r="UG643" s="286"/>
      <c r="UH643" s="286"/>
      <c r="UI643" s="286"/>
      <c r="UJ643" s="286"/>
      <c r="UK643" s="286"/>
      <c r="UL643" s="286"/>
      <c r="UM643" s="286"/>
      <c r="UN643" s="286"/>
      <c r="UO643" s="286"/>
      <c r="UP643" s="286"/>
      <c r="UQ643" s="286"/>
      <c r="UR643" s="286"/>
      <c r="US643" s="286"/>
      <c r="UT643" s="286"/>
      <c r="UU643" s="286"/>
      <c r="UV643" s="286"/>
      <c r="UW643" s="286"/>
      <c r="UX643" s="286"/>
      <c r="UY643" s="286"/>
      <c r="UZ643" s="286"/>
      <c r="VA643" s="286"/>
      <c r="VB643" s="286"/>
      <c r="VC643" s="286"/>
      <c r="VD643" s="286"/>
      <c r="VE643" s="286"/>
      <c r="VF643" s="286"/>
      <c r="VG643" s="286"/>
      <c r="VH643" s="286"/>
      <c r="VI643" s="286"/>
      <c r="VJ643" s="286"/>
      <c r="VK643" s="286"/>
      <c r="VL643" s="286"/>
      <c r="VM643" s="286"/>
      <c r="VN643" s="286"/>
      <c r="VO643" s="286"/>
      <c r="VP643" s="286"/>
      <c r="VQ643" s="286"/>
      <c r="VR643" s="286"/>
      <c r="VS643" s="286"/>
      <c r="VT643" s="286"/>
      <c r="VU643" s="286"/>
      <c r="VV643" s="286"/>
      <c r="VW643" s="286"/>
      <c r="VX643" s="286"/>
      <c r="VY643" s="286"/>
      <c r="VZ643" s="286"/>
      <c r="WA643" s="286"/>
      <c r="WB643" s="286"/>
      <c r="WC643" s="286"/>
    </row>
    <row r="644" spans="1:601" s="285" customFormat="1" ht="123" customHeight="1">
      <c r="A644" s="1073"/>
      <c r="B644" s="681"/>
      <c r="C644" s="651"/>
      <c r="D644" s="653"/>
      <c r="E644" s="322" t="s">
        <v>1351</v>
      </c>
      <c r="F644" s="317" t="s">
        <v>60</v>
      </c>
      <c r="G644" s="318">
        <v>45467</v>
      </c>
      <c r="H644" s="415" t="s">
        <v>31</v>
      </c>
      <c r="I644" s="382" t="s">
        <v>501</v>
      </c>
      <c r="J644" s="382" t="s">
        <v>501</v>
      </c>
      <c r="K644" s="315" t="s">
        <v>1350</v>
      </c>
      <c r="L644" s="382" t="s">
        <v>43</v>
      </c>
      <c r="M644" s="288"/>
      <c r="N644" s="288"/>
      <c r="O644" s="288">
        <v>60000</v>
      </c>
      <c r="P644" s="289">
        <v>60000</v>
      </c>
      <c r="Q644" s="290">
        <v>60000</v>
      </c>
      <c r="R644" s="288">
        <v>60000</v>
      </c>
      <c r="S644" s="528">
        <v>3</v>
      </c>
      <c r="BA644" s="286"/>
      <c r="BB644" s="286"/>
      <c r="BC644" s="286"/>
      <c r="BD644" s="286"/>
      <c r="BE644" s="286"/>
      <c r="BF644" s="286"/>
      <c r="BG644" s="286"/>
      <c r="BH644" s="286"/>
      <c r="BI644" s="286"/>
      <c r="BJ644" s="286"/>
      <c r="BK644" s="286"/>
      <c r="BL644" s="286"/>
      <c r="BM644" s="286"/>
      <c r="BN644" s="286"/>
      <c r="BO644" s="286"/>
      <c r="BP644" s="286"/>
      <c r="BQ644" s="286"/>
      <c r="BR644" s="286"/>
      <c r="BS644" s="286"/>
      <c r="BT644" s="286"/>
      <c r="BU644" s="286"/>
      <c r="BV644" s="286"/>
      <c r="BW644" s="286"/>
      <c r="BX644" s="286"/>
      <c r="BY644" s="286"/>
      <c r="BZ644" s="286"/>
      <c r="CA644" s="286"/>
      <c r="CB644" s="286"/>
      <c r="CC644" s="286"/>
      <c r="CD644" s="286"/>
      <c r="CE644" s="286"/>
      <c r="CF644" s="286"/>
      <c r="CG644" s="286"/>
      <c r="CH644" s="286"/>
      <c r="CI644" s="286"/>
      <c r="CJ644" s="286"/>
      <c r="CK644" s="286"/>
      <c r="CL644" s="286"/>
      <c r="CM644" s="286"/>
      <c r="CN644" s="286"/>
      <c r="CO644" s="286"/>
      <c r="CP644" s="286"/>
      <c r="CQ644" s="286"/>
      <c r="CR644" s="286"/>
      <c r="CS644" s="286"/>
      <c r="CT644" s="286"/>
      <c r="CU644" s="286"/>
      <c r="CV644" s="286"/>
      <c r="CW644" s="286"/>
      <c r="CX644" s="286"/>
      <c r="CY644" s="286"/>
      <c r="CZ644" s="286"/>
      <c r="DA644" s="286"/>
      <c r="DB644" s="286"/>
      <c r="DC644" s="286"/>
      <c r="DD644" s="286"/>
      <c r="DE644" s="286"/>
      <c r="DF644" s="286"/>
      <c r="DG644" s="286"/>
      <c r="DH644" s="286"/>
      <c r="DI644" s="286"/>
      <c r="DJ644" s="286"/>
      <c r="DK644" s="286"/>
      <c r="DL644" s="286"/>
      <c r="DM644" s="286"/>
      <c r="DN644" s="286"/>
      <c r="DO644" s="286"/>
      <c r="DP644" s="286"/>
      <c r="DQ644" s="286"/>
      <c r="DR644" s="286"/>
      <c r="DS644" s="286"/>
      <c r="DT644" s="286"/>
      <c r="DU644" s="286"/>
      <c r="DV644" s="286"/>
      <c r="DW644" s="286"/>
      <c r="DX644" s="286"/>
      <c r="DY644" s="286"/>
      <c r="DZ644" s="286"/>
      <c r="EA644" s="286"/>
      <c r="EB644" s="286"/>
      <c r="EC644" s="286"/>
      <c r="ED644" s="286"/>
      <c r="EE644" s="286"/>
      <c r="EF644" s="286"/>
      <c r="EG644" s="286"/>
      <c r="EH644" s="286"/>
      <c r="EI644" s="286"/>
      <c r="EJ644" s="286"/>
      <c r="EK644" s="286"/>
      <c r="EL644" s="286"/>
      <c r="EM644" s="286"/>
      <c r="EN644" s="286"/>
      <c r="EO644" s="286"/>
      <c r="EP644" s="286"/>
      <c r="EQ644" s="286"/>
      <c r="ER644" s="286"/>
      <c r="ES644" s="286"/>
      <c r="ET644" s="286"/>
      <c r="EU644" s="286"/>
      <c r="EV644" s="286"/>
      <c r="EW644" s="286"/>
      <c r="EX644" s="286"/>
      <c r="EY644" s="286"/>
      <c r="EZ644" s="286"/>
      <c r="FA644" s="286"/>
      <c r="FB644" s="286"/>
      <c r="FC644" s="286"/>
      <c r="FD644" s="286"/>
      <c r="FE644" s="286"/>
      <c r="FF644" s="286"/>
      <c r="FG644" s="286"/>
      <c r="FH644" s="286"/>
      <c r="FI644" s="286"/>
      <c r="FJ644" s="286"/>
      <c r="FK644" s="286"/>
      <c r="FL644" s="286"/>
      <c r="FM644" s="286"/>
      <c r="FN644" s="286"/>
      <c r="FO644" s="286"/>
      <c r="FP644" s="286"/>
      <c r="FQ644" s="286"/>
      <c r="FR644" s="286"/>
      <c r="FS644" s="286"/>
      <c r="FT644" s="286"/>
      <c r="FU644" s="286"/>
      <c r="FV644" s="286"/>
      <c r="FW644" s="286"/>
      <c r="FX644" s="286"/>
      <c r="FY644" s="286"/>
      <c r="FZ644" s="286"/>
      <c r="GA644" s="286"/>
      <c r="GB644" s="286"/>
      <c r="GC644" s="286"/>
      <c r="GD644" s="286"/>
      <c r="GE644" s="286"/>
      <c r="GF644" s="286"/>
      <c r="GG644" s="286"/>
      <c r="GH644" s="286"/>
      <c r="GI644" s="286"/>
      <c r="GJ644" s="286"/>
      <c r="GK644" s="286"/>
      <c r="GL644" s="286"/>
      <c r="GM644" s="286"/>
      <c r="GN644" s="286"/>
      <c r="GO644" s="286"/>
      <c r="GP644" s="286"/>
      <c r="GQ644" s="286"/>
      <c r="GR644" s="286"/>
      <c r="GS644" s="286"/>
      <c r="GT644" s="286"/>
      <c r="GU644" s="286"/>
      <c r="GV644" s="286"/>
      <c r="GW644" s="286"/>
      <c r="GX644" s="286"/>
      <c r="GY644" s="286"/>
      <c r="GZ644" s="286"/>
      <c r="HA644" s="286"/>
      <c r="HB644" s="286"/>
      <c r="HC644" s="286"/>
      <c r="HD644" s="286"/>
      <c r="HE644" s="286"/>
      <c r="HF644" s="286"/>
      <c r="HG644" s="286"/>
      <c r="HH644" s="286"/>
      <c r="HI644" s="286"/>
      <c r="HJ644" s="286"/>
      <c r="HK644" s="286"/>
      <c r="HL644" s="286"/>
      <c r="HM644" s="286"/>
      <c r="HN644" s="286"/>
      <c r="HO644" s="286"/>
      <c r="HP644" s="286"/>
      <c r="HQ644" s="286"/>
      <c r="HR644" s="286"/>
      <c r="HS644" s="286"/>
      <c r="HT644" s="286"/>
      <c r="HU644" s="286"/>
      <c r="HV644" s="286"/>
      <c r="HW644" s="286"/>
      <c r="HX644" s="286"/>
      <c r="HY644" s="286"/>
      <c r="HZ644" s="286"/>
      <c r="IA644" s="286"/>
      <c r="IB644" s="286"/>
      <c r="IC644" s="286"/>
      <c r="ID644" s="286"/>
      <c r="IE644" s="286"/>
      <c r="IF644" s="286"/>
      <c r="IG644" s="286"/>
      <c r="IH644" s="286"/>
      <c r="II644" s="286"/>
      <c r="IJ644" s="286"/>
      <c r="IK644" s="286"/>
      <c r="IL644" s="286"/>
      <c r="IM644" s="286"/>
      <c r="IN644" s="286"/>
      <c r="IO644" s="286"/>
      <c r="IP644" s="286"/>
      <c r="IQ644" s="286"/>
      <c r="IR644" s="286"/>
      <c r="IS644" s="286"/>
      <c r="IT644" s="286"/>
      <c r="IU644" s="286"/>
      <c r="IV644" s="286"/>
      <c r="IW644" s="286"/>
      <c r="IX644" s="286"/>
      <c r="IY644" s="286"/>
      <c r="IZ644" s="286"/>
      <c r="JA644" s="286"/>
      <c r="JB644" s="286"/>
      <c r="JC644" s="286"/>
      <c r="JD644" s="286"/>
      <c r="JE644" s="286"/>
      <c r="JF644" s="286"/>
      <c r="JG644" s="286"/>
      <c r="JH644" s="286"/>
      <c r="JI644" s="286"/>
      <c r="JJ644" s="286"/>
      <c r="JK644" s="286"/>
      <c r="JL644" s="286"/>
      <c r="JM644" s="286"/>
      <c r="JN644" s="286"/>
      <c r="JO644" s="286"/>
      <c r="JP644" s="286"/>
      <c r="JQ644" s="286"/>
      <c r="JR644" s="286"/>
      <c r="JS644" s="286"/>
      <c r="JT644" s="286"/>
      <c r="JU644" s="286"/>
      <c r="JV644" s="286"/>
      <c r="JW644" s="286"/>
      <c r="JX644" s="286"/>
      <c r="JY644" s="286"/>
      <c r="JZ644" s="286"/>
      <c r="KA644" s="286"/>
      <c r="KB644" s="286"/>
      <c r="KC644" s="286"/>
      <c r="KD644" s="286"/>
      <c r="KE644" s="286"/>
      <c r="KF644" s="286"/>
      <c r="KG644" s="286"/>
      <c r="KH644" s="286"/>
      <c r="KI644" s="286"/>
      <c r="KJ644" s="286"/>
      <c r="KK644" s="286"/>
      <c r="KL644" s="286"/>
      <c r="KM644" s="286"/>
      <c r="KN644" s="286"/>
      <c r="KO644" s="286"/>
      <c r="KP644" s="286"/>
      <c r="KQ644" s="286"/>
      <c r="KR644" s="286"/>
      <c r="KS644" s="286"/>
      <c r="KT644" s="286"/>
      <c r="KU644" s="286"/>
      <c r="KV644" s="286"/>
      <c r="KW644" s="286"/>
      <c r="KX644" s="286"/>
      <c r="KY644" s="286"/>
      <c r="KZ644" s="286"/>
      <c r="LA644" s="286"/>
      <c r="LB644" s="286"/>
      <c r="LC644" s="286"/>
      <c r="LD644" s="286"/>
      <c r="LE644" s="286"/>
      <c r="LF644" s="286"/>
      <c r="LG644" s="286"/>
      <c r="LH644" s="286"/>
      <c r="LI644" s="286"/>
      <c r="LJ644" s="286"/>
      <c r="LK644" s="286"/>
      <c r="LL644" s="286"/>
      <c r="LM644" s="286"/>
      <c r="LN644" s="286"/>
      <c r="LO644" s="286"/>
      <c r="LP644" s="286"/>
      <c r="LQ644" s="286"/>
      <c r="LR644" s="286"/>
      <c r="LS644" s="286"/>
      <c r="LT644" s="286"/>
      <c r="LU644" s="286"/>
      <c r="LV644" s="286"/>
      <c r="LW644" s="286"/>
      <c r="LX644" s="286"/>
      <c r="LY644" s="286"/>
      <c r="LZ644" s="286"/>
      <c r="MA644" s="286"/>
      <c r="MB644" s="286"/>
      <c r="MC644" s="286"/>
      <c r="MD644" s="286"/>
      <c r="ME644" s="286"/>
      <c r="MF644" s="286"/>
      <c r="MG644" s="286"/>
      <c r="MH644" s="286"/>
      <c r="MI644" s="286"/>
      <c r="MJ644" s="286"/>
      <c r="MK644" s="286"/>
      <c r="ML644" s="286"/>
      <c r="MM644" s="286"/>
      <c r="MN644" s="286"/>
      <c r="MO644" s="286"/>
      <c r="MP644" s="286"/>
      <c r="MQ644" s="286"/>
      <c r="MR644" s="286"/>
      <c r="MS644" s="286"/>
      <c r="MT644" s="286"/>
      <c r="MU644" s="286"/>
      <c r="MV644" s="286"/>
      <c r="MW644" s="286"/>
      <c r="MX644" s="286"/>
      <c r="MY644" s="286"/>
      <c r="MZ644" s="286"/>
      <c r="NA644" s="286"/>
      <c r="NB644" s="286"/>
      <c r="NC644" s="286"/>
      <c r="ND644" s="286"/>
      <c r="NE644" s="286"/>
      <c r="NF644" s="286"/>
      <c r="NG644" s="286"/>
      <c r="NH644" s="286"/>
      <c r="NI644" s="286"/>
      <c r="NJ644" s="286"/>
      <c r="NK644" s="286"/>
      <c r="NL644" s="286"/>
      <c r="NM644" s="286"/>
      <c r="NN644" s="286"/>
      <c r="NO644" s="286"/>
      <c r="NP644" s="286"/>
      <c r="NQ644" s="286"/>
      <c r="NR644" s="286"/>
      <c r="NS644" s="286"/>
      <c r="NT644" s="286"/>
      <c r="NU644" s="286"/>
      <c r="NV644" s="286"/>
      <c r="NW644" s="286"/>
      <c r="NX644" s="286"/>
      <c r="NY644" s="286"/>
      <c r="NZ644" s="286"/>
      <c r="OA644" s="286"/>
      <c r="OB644" s="286"/>
      <c r="OC644" s="286"/>
      <c r="OD644" s="286"/>
      <c r="OE644" s="286"/>
      <c r="OF644" s="286"/>
      <c r="OG644" s="286"/>
      <c r="OH644" s="286"/>
      <c r="OI644" s="286"/>
      <c r="OJ644" s="286"/>
      <c r="OK644" s="286"/>
      <c r="OL644" s="286"/>
      <c r="OM644" s="286"/>
      <c r="ON644" s="286"/>
      <c r="OO644" s="286"/>
      <c r="OP644" s="286"/>
      <c r="OQ644" s="286"/>
      <c r="OR644" s="286"/>
      <c r="OS644" s="286"/>
      <c r="OT644" s="286"/>
      <c r="OU644" s="286"/>
      <c r="OV644" s="286"/>
      <c r="OW644" s="286"/>
      <c r="OX644" s="286"/>
      <c r="OY644" s="286"/>
      <c r="OZ644" s="286"/>
      <c r="PA644" s="286"/>
      <c r="PB644" s="286"/>
      <c r="PC644" s="286"/>
      <c r="PD644" s="286"/>
      <c r="PE644" s="286"/>
      <c r="PF644" s="286"/>
      <c r="PG644" s="286"/>
      <c r="PH644" s="286"/>
      <c r="PI644" s="286"/>
      <c r="PJ644" s="286"/>
      <c r="PK644" s="286"/>
      <c r="PL644" s="286"/>
      <c r="PM644" s="286"/>
      <c r="PN644" s="286"/>
      <c r="PO644" s="286"/>
      <c r="PP644" s="286"/>
      <c r="PQ644" s="286"/>
      <c r="PR644" s="286"/>
      <c r="PS644" s="286"/>
      <c r="PT644" s="286"/>
      <c r="PU644" s="286"/>
      <c r="PV644" s="286"/>
      <c r="PW644" s="286"/>
      <c r="PX644" s="286"/>
      <c r="PY644" s="286"/>
      <c r="PZ644" s="286"/>
      <c r="QA644" s="286"/>
      <c r="QB644" s="286"/>
      <c r="QC644" s="286"/>
      <c r="QD644" s="286"/>
      <c r="QE644" s="286"/>
      <c r="QF644" s="286"/>
      <c r="QG644" s="286"/>
      <c r="QH644" s="286"/>
      <c r="QI644" s="286"/>
      <c r="QJ644" s="286"/>
      <c r="QK644" s="286"/>
      <c r="QL644" s="286"/>
      <c r="QM644" s="286"/>
      <c r="QN644" s="286"/>
      <c r="QO644" s="286"/>
      <c r="QP644" s="286"/>
      <c r="QQ644" s="286"/>
      <c r="QR644" s="286"/>
      <c r="QS644" s="286"/>
      <c r="QT644" s="286"/>
      <c r="QU644" s="286"/>
      <c r="QV644" s="286"/>
      <c r="QW644" s="286"/>
      <c r="QX644" s="286"/>
      <c r="QY644" s="286"/>
      <c r="QZ644" s="286"/>
      <c r="RA644" s="286"/>
      <c r="RB644" s="286"/>
      <c r="RC644" s="286"/>
      <c r="RD644" s="286"/>
      <c r="RE644" s="286"/>
      <c r="RF644" s="286"/>
      <c r="RG644" s="286"/>
      <c r="RH644" s="286"/>
      <c r="RI644" s="286"/>
      <c r="RJ644" s="286"/>
      <c r="RK644" s="286"/>
      <c r="RL644" s="286"/>
      <c r="RM644" s="286"/>
      <c r="RN644" s="286"/>
      <c r="RO644" s="286"/>
      <c r="RP644" s="286"/>
      <c r="RQ644" s="286"/>
      <c r="RR644" s="286"/>
      <c r="RS644" s="286"/>
      <c r="RT644" s="286"/>
      <c r="RU644" s="286"/>
      <c r="RV644" s="286"/>
      <c r="RW644" s="286"/>
      <c r="RX644" s="286"/>
      <c r="RY644" s="286"/>
      <c r="RZ644" s="286"/>
      <c r="SA644" s="286"/>
      <c r="SB644" s="286"/>
      <c r="SC644" s="286"/>
      <c r="SD644" s="286"/>
      <c r="SE644" s="286"/>
      <c r="SF644" s="286"/>
      <c r="SG644" s="286"/>
      <c r="SH644" s="286"/>
      <c r="SI644" s="286"/>
      <c r="SJ644" s="286"/>
      <c r="SK644" s="286"/>
      <c r="SL644" s="286"/>
      <c r="SM644" s="286"/>
      <c r="SN644" s="286"/>
      <c r="SO644" s="286"/>
      <c r="SP644" s="286"/>
      <c r="SQ644" s="286"/>
      <c r="SR644" s="286"/>
      <c r="SS644" s="286"/>
      <c r="ST644" s="286"/>
      <c r="SU644" s="286"/>
      <c r="SV644" s="286"/>
      <c r="SW644" s="286"/>
      <c r="SX644" s="286"/>
      <c r="SY644" s="286"/>
      <c r="SZ644" s="286"/>
      <c r="TA644" s="286"/>
      <c r="TB644" s="286"/>
      <c r="TC644" s="286"/>
      <c r="TD644" s="286"/>
      <c r="TE644" s="286"/>
      <c r="TF644" s="286"/>
      <c r="TG644" s="286"/>
      <c r="TH644" s="286"/>
      <c r="TI644" s="286"/>
      <c r="TJ644" s="286"/>
      <c r="TK644" s="286"/>
      <c r="TL644" s="286"/>
      <c r="TM644" s="286"/>
      <c r="TN644" s="286"/>
      <c r="TO644" s="286"/>
      <c r="TP644" s="286"/>
      <c r="TQ644" s="286"/>
      <c r="TR644" s="286"/>
      <c r="TS644" s="286"/>
      <c r="TT644" s="286"/>
      <c r="TU644" s="286"/>
      <c r="TV644" s="286"/>
      <c r="TW644" s="286"/>
      <c r="TX644" s="286"/>
      <c r="TY644" s="286"/>
      <c r="TZ644" s="286"/>
      <c r="UA644" s="286"/>
      <c r="UB644" s="286"/>
      <c r="UC644" s="286"/>
      <c r="UD644" s="286"/>
      <c r="UE644" s="286"/>
      <c r="UF644" s="286"/>
      <c r="UG644" s="286"/>
      <c r="UH644" s="286"/>
      <c r="UI644" s="286"/>
      <c r="UJ644" s="286"/>
      <c r="UK644" s="286"/>
      <c r="UL644" s="286"/>
      <c r="UM644" s="286"/>
      <c r="UN644" s="286"/>
      <c r="UO644" s="286"/>
      <c r="UP644" s="286"/>
      <c r="UQ644" s="286"/>
      <c r="UR644" s="286"/>
      <c r="US644" s="286"/>
      <c r="UT644" s="286"/>
      <c r="UU644" s="286"/>
      <c r="UV644" s="286"/>
      <c r="UW644" s="286"/>
      <c r="UX644" s="286"/>
      <c r="UY644" s="286"/>
      <c r="UZ644" s="286"/>
      <c r="VA644" s="286"/>
      <c r="VB644" s="286"/>
      <c r="VC644" s="286"/>
      <c r="VD644" s="286"/>
      <c r="VE644" s="286"/>
      <c r="VF644" s="286"/>
      <c r="VG644" s="286"/>
      <c r="VH644" s="286"/>
      <c r="VI644" s="286"/>
      <c r="VJ644" s="286"/>
      <c r="VK644" s="286"/>
      <c r="VL644" s="286"/>
      <c r="VM644" s="286"/>
      <c r="VN644" s="286"/>
      <c r="VO644" s="286"/>
      <c r="VP644" s="286"/>
      <c r="VQ644" s="286"/>
      <c r="VR644" s="286"/>
      <c r="VS644" s="286"/>
      <c r="VT644" s="286"/>
      <c r="VU644" s="286"/>
      <c r="VV644" s="286"/>
      <c r="VW644" s="286"/>
      <c r="VX644" s="286"/>
      <c r="VY644" s="286"/>
      <c r="VZ644" s="286"/>
      <c r="WA644" s="286"/>
      <c r="WB644" s="286"/>
      <c r="WC644" s="286"/>
    </row>
    <row r="645" spans="1:601" s="285" customFormat="1" ht="69.75" customHeight="1">
      <c r="A645" s="1073"/>
      <c r="B645" s="670" t="s">
        <v>1352</v>
      </c>
      <c r="C645" s="650" t="s">
        <v>1353</v>
      </c>
      <c r="D645" s="652" t="s">
        <v>1332</v>
      </c>
      <c r="E645" s="677" t="s">
        <v>1354</v>
      </c>
      <c r="F645" s="652" t="s">
        <v>1355</v>
      </c>
      <c r="G645" s="657">
        <v>42503</v>
      </c>
      <c r="H645" s="679" t="s">
        <v>31</v>
      </c>
      <c r="I645" s="442" t="s">
        <v>501</v>
      </c>
      <c r="J645" s="442" t="s">
        <v>501</v>
      </c>
      <c r="K645" s="386" t="s">
        <v>1356</v>
      </c>
      <c r="L645" s="442" t="s">
        <v>35</v>
      </c>
      <c r="M645" s="284">
        <f>M646</f>
        <v>0</v>
      </c>
      <c r="N645" s="284">
        <f t="shared" ref="N645:R645" si="93">N646</f>
        <v>0</v>
      </c>
      <c r="O645" s="284">
        <f t="shared" si="93"/>
        <v>20000</v>
      </c>
      <c r="P645" s="284">
        <f t="shared" si="93"/>
        <v>20000</v>
      </c>
      <c r="Q645" s="284">
        <f t="shared" si="93"/>
        <v>20000</v>
      </c>
      <c r="R645" s="284">
        <f t="shared" si="93"/>
        <v>20000</v>
      </c>
      <c r="S645" s="530"/>
      <c r="BA645" s="286"/>
      <c r="BB645" s="286"/>
      <c r="BC645" s="286"/>
      <c r="BD645" s="286"/>
      <c r="BE645" s="286"/>
      <c r="BF645" s="286"/>
      <c r="BG645" s="286"/>
      <c r="BH645" s="286"/>
      <c r="BI645" s="286"/>
      <c r="BJ645" s="286"/>
      <c r="BK645" s="286"/>
      <c r="BL645" s="286"/>
      <c r="BM645" s="286"/>
      <c r="BN645" s="286"/>
      <c r="BO645" s="286"/>
      <c r="BP645" s="286"/>
      <c r="BQ645" s="286"/>
      <c r="BR645" s="286"/>
      <c r="BS645" s="286"/>
      <c r="BT645" s="286"/>
      <c r="BU645" s="286"/>
      <c r="BV645" s="286"/>
      <c r="BW645" s="286"/>
      <c r="BX645" s="286"/>
      <c r="BY645" s="286"/>
      <c r="BZ645" s="286"/>
      <c r="CA645" s="286"/>
      <c r="CB645" s="286"/>
      <c r="CC645" s="286"/>
      <c r="CD645" s="286"/>
      <c r="CE645" s="286"/>
      <c r="CF645" s="286"/>
      <c r="CG645" s="286"/>
      <c r="CH645" s="286"/>
      <c r="CI645" s="286"/>
      <c r="CJ645" s="286"/>
      <c r="CK645" s="286"/>
      <c r="CL645" s="286"/>
      <c r="CM645" s="286"/>
      <c r="CN645" s="286"/>
      <c r="CO645" s="286"/>
      <c r="CP645" s="286"/>
      <c r="CQ645" s="286"/>
      <c r="CR645" s="286"/>
      <c r="CS645" s="286"/>
      <c r="CT645" s="286"/>
      <c r="CU645" s="286"/>
      <c r="CV645" s="286"/>
      <c r="CW645" s="286"/>
      <c r="CX645" s="286"/>
      <c r="CY645" s="286"/>
      <c r="CZ645" s="286"/>
      <c r="DA645" s="286"/>
      <c r="DB645" s="286"/>
      <c r="DC645" s="286"/>
      <c r="DD645" s="286"/>
      <c r="DE645" s="286"/>
      <c r="DF645" s="286"/>
      <c r="DG645" s="286"/>
      <c r="DH645" s="286"/>
      <c r="DI645" s="286"/>
      <c r="DJ645" s="286"/>
      <c r="DK645" s="286"/>
      <c r="DL645" s="286"/>
      <c r="DM645" s="286"/>
      <c r="DN645" s="286"/>
      <c r="DO645" s="286"/>
      <c r="DP645" s="286"/>
      <c r="DQ645" s="286"/>
      <c r="DR645" s="286"/>
      <c r="DS645" s="286"/>
      <c r="DT645" s="286"/>
      <c r="DU645" s="286"/>
      <c r="DV645" s="286"/>
      <c r="DW645" s="286"/>
      <c r="DX645" s="286"/>
      <c r="DY645" s="286"/>
      <c r="DZ645" s="286"/>
      <c r="EA645" s="286"/>
      <c r="EB645" s="286"/>
      <c r="EC645" s="286"/>
      <c r="ED645" s="286"/>
      <c r="EE645" s="286"/>
      <c r="EF645" s="286"/>
      <c r="EG645" s="286"/>
      <c r="EH645" s="286"/>
      <c r="EI645" s="286"/>
      <c r="EJ645" s="286"/>
      <c r="EK645" s="286"/>
      <c r="EL645" s="286"/>
      <c r="EM645" s="286"/>
      <c r="EN645" s="286"/>
      <c r="EO645" s="286"/>
      <c r="EP645" s="286"/>
      <c r="EQ645" s="286"/>
      <c r="ER645" s="286"/>
      <c r="ES645" s="286"/>
      <c r="ET645" s="286"/>
      <c r="EU645" s="286"/>
      <c r="EV645" s="286"/>
      <c r="EW645" s="286"/>
      <c r="EX645" s="286"/>
      <c r="EY645" s="286"/>
      <c r="EZ645" s="286"/>
      <c r="FA645" s="286"/>
      <c r="FB645" s="286"/>
      <c r="FC645" s="286"/>
      <c r="FD645" s="286"/>
      <c r="FE645" s="286"/>
      <c r="FF645" s="286"/>
      <c r="FG645" s="286"/>
      <c r="FH645" s="286"/>
      <c r="FI645" s="286"/>
      <c r="FJ645" s="286"/>
      <c r="FK645" s="286"/>
      <c r="FL645" s="286"/>
      <c r="FM645" s="286"/>
      <c r="FN645" s="286"/>
      <c r="FO645" s="286"/>
      <c r="FP645" s="286"/>
      <c r="FQ645" s="286"/>
      <c r="FR645" s="286"/>
      <c r="FS645" s="286"/>
      <c r="FT645" s="286"/>
      <c r="FU645" s="286"/>
      <c r="FV645" s="286"/>
      <c r="FW645" s="286"/>
      <c r="FX645" s="286"/>
      <c r="FY645" s="286"/>
      <c r="FZ645" s="286"/>
      <c r="GA645" s="286"/>
      <c r="GB645" s="286"/>
      <c r="GC645" s="286"/>
      <c r="GD645" s="286"/>
      <c r="GE645" s="286"/>
      <c r="GF645" s="286"/>
      <c r="GG645" s="286"/>
      <c r="GH645" s="286"/>
      <c r="GI645" s="286"/>
      <c r="GJ645" s="286"/>
      <c r="GK645" s="286"/>
      <c r="GL645" s="286"/>
      <c r="GM645" s="286"/>
      <c r="GN645" s="286"/>
      <c r="GO645" s="286"/>
      <c r="GP645" s="286"/>
      <c r="GQ645" s="286"/>
      <c r="GR645" s="286"/>
      <c r="GS645" s="286"/>
      <c r="GT645" s="286"/>
      <c r="GU645" s="286"/>
      <c r="GV645" s="286"/>
      <c r="GW645" s="286"/>
      <c r="GX645" s="286"/>
      <c r="GY645" s="286"/>
      <c r="GZ645" s="286"/>
      <c r="HA645" s="286"/>
      <c r="HB645" s="286"/>
      <c r="HC645" s="286"/>
      <c r="HD645" s="286"/>
      <c r="HE645" s="286"/>
      <c r="HF645" s="286"/>
      <c r="HG645" s="286"/>
      <c r="HH645" s="286"/>
      <c r="HI645" s="286"/>
      <c r="HJ645" s="286"/>
      <c r="HK645" s="286"/>
      <c r="HL645" s="286"/>
      <c r="HM645" s="286"/>
      <c r="HN645" s="286"/>
      <c r="HO645" s="286"/>
      <c r="HP645" s="286"/>
      <c r="HQ645" s="286"/>
      <c r="HR645" s="286"/>
      <c r="HS645" s="286"/>
      <c r="HT645" s="286"/>
      <c r="HU645" s="286"/>
      <c r="HV645" s="286"/>
      <c r="HW645" s="286"/>
      <c r="HX645" s="286"/>
      <c r="HY645" s="286"/>
      <c r="HZ645" s="286"/>
      <c r="IA645" s="286"/>
      <c r="IB645" s="286"/>
      <c r="IC645" s="286"/>
      <c r="ID645" s="286"/>
      <c r="IE645" s="286"/>
      <c r="IF645" s="286"/>
      <c r="IG645" s="286"/>
      <c r="IH645" s="286"/>
      <c r="II645" s="286"/>
      <c r="IJ645" s="286"/>
      <c r="IK645" s="286"/>
      <c r="IL645" s="286"/>
      <c r="IM645" s="286"/>
      <c r="IN645" s="286"/>
      <c r="IO645" s="286"/>
      <c r="IP645" s="286"/>
      <c r="IQ645" s="286"/>
      <c r="IR645" s="286"/>
      <c r="IS645" s="286"/>
      <c r="IT645" s="286"/>
      <c r="IU645" s="286"/>
      <c r="IV645" s="286"/>
      <c r="IW645" s="286"/>
      <c r="IX645" s="286"/>
      <c r="IY645" s="286"/>
      <c r="IZ645" s="286"/>
      <c r="JA645" s="286"/>
      <c r="JB645" s="286"/>
      <c r="JC645" s="286"/>
      <c r="JD645" s="286"/>
      <c r="JE645" s="286"/>
      <c r="JF645" s="286"/>
      <c r="JG645" s="286"/>
      <c r="JH645" s="286"/>
      <c r="JI645" s="286"/>
      <c r="JJ645" s="286"/>
      <c r="JK645" s="286"/>
      <c r="JL645" s="286"/>
      <c r="JM645" s="286"/>
      <c r="JN645" s="286"/>
      <c r="JO645" s="286"/>
      <c r="JP645" s="286"/>
      <c r="JQ645" s="286"/>
      <c r="JR645" s="286"/>
      <c r="JS645" s="286"/>
      <c r="JT645" s="286"/>
      <c r="JU645" s="286"/>
      <c r="JV645" s="286"/>
      <c r="JW645" s="286"/>
      <c r="JX645" s="286"/>
      <c r="JY645" s="286"/>
      <c r="JZ645" s="286"/>
      <c r="KA645" s="286"/>
      <c r="KB645" s="286"/>
      <c r="KC645" s="286"/>
      <c r="KD645" s="286"/>
      <c r="KE645" s="286"/>
      <c r="KF645" s="286"/>
      <c r="KG645" s="286"/>
      <c r="KH645" s="286"/>
      <c r="KI645" s="286"/>
      <c r="KJ645" s="286"/>
      <c r="KK645" s="286"/>
      <c r="KL645" s="286"/>
      <c r="KM645" s="286"/>
      <c r="KN645" s="286"/>
      <c r="KO645" s="286"/>
      <c r="KP645" s="286"/>
      <c r="KQ645" s="286"/>
      <c r="KR645" s="286"/>
      <c r="KS645" s="286"/>
      <c r="KT645" s="286"/>
      <c r="KU645" s="286"/>
      <c r="KV645" s="286"/>
      <c r="KW645" s="286"/>
      <c r="KX645" s="286"/>
      <c r="KY645" s="286"/>
      <c r="KZ645" s="286"/>
      <c r="LA645" s="286"/>
      <c r="LB645" s="286"/>
      <c r="LC645" s="286"/>
      <c r="LD645" s="286"/>
      <c r="LE645" s="286"/>
      <c r="LF645" s="286"/>
      <c r="LG645" s="286"/>
      <c r="LH645" s="286"/>
      <c r="LI645" s="286"/>
      <c r="LJ645" s="286"/>
      <c r="LK645" s="286"/>
      <c r="LL645" s="286"/>
      <c r="LM645" s="286"/>
      <c r="LN645" s="286"/>
      <c r="LO645" s="286"/>
      <c r="LP645" s="286"/>
      <c r="LQ645" s="286"/>
      <c r="LR645" s="286"/>
      <c r="LS645" s="286"/>
      <c r="LT645" s="286"/>
      <c r="LU645" s="286"/>
      <c r="LV645" s="286"/>
      <c r="LW645" s="286"/>
      <c r="LX645" s="286"/>
      <c r="LY645" s="286"/>
      <c r="LZ645" s="286"/>
      <c r="MA645" s="286"/>
      <c r="MB645" s="286"/>
      <c r="MC645" s="286"/>
      <c r="MD645" s="286"/>
      <c r="ME645" s="286"/>
      <c r="MF645" s="286"/>
      <c r="MG645" s="286"/>
      <c r="MH645" s="286"/>
      <c r="MI645" s="286"/>
      <c r="MJ645" s="286"/>
      <c r="MK645" s="286"/>
      <c r="ML645" s="286"/>
      <c r="MM645" s="286"/>
      <c r="MN645" s="286"/>
      <c r="MO645" s="286"/>
      <c r="MP645" s="286"/>
      <c r="MQ645" s="286"/>
      <c r="MR645" s="286"/>
      <c r="MS645" s="286"/>
      <c r="MT645" s="286"/>
      <c r="MU645" s="286"/>
      <c r="MV645" s="286"/>
      <c r="MW645" s="286"/>
      <c r="MX645" s="286"/>
      <c r="MY645" s="286"/>
      <c r="MZ645" s="286"/>
      <c r="NA645" s="286"/>
      <c r="NB645" s="286"/>
      <c r="NC645" s="286"/>
      <c r="ND645" s="286"/>
      <c r="NE645" s="286"/>
      <c r="NF645" s="286"/>
      <c r="NG645" s="286"/>
      <c r="NH645" s="286"/>
      <c r="NI645" s="286"/>
      <c r="NJ645" s="286"/>
      <c r="NK645" s="286"/>
      <c r="NL645" s="286"/>
      <c r="NM645" s="286"/>
      <c r="NN645" s="286"/>
      <c r="NO645" s="286"/>
      <c r="NP645" s="286"/>
      <c r="NQ645" s="286"/>
      <c r="NR645" s="286"/>
      <c r="NS645" s="286"/>
      <c r="NT645" s="286"/>
      <c r="NU645" s="286"/>
      <c r="NV645" s="286"/>
      <c r="NW645" s="286"/>
      <c r="NX645" s="286"/>
      <c r="NY645" s="286"/>
      <c r="NZ645" s="286"/>
      <c r="OA645" s="286"/>
      <c r="OB645" s="286"/>
      <c r="OC645" s="286"/>
      <c r="OD645" s="286"/>
      <c r="OE645" s="286"/>
      <c r="OF645" s="286"/>
      <c r="OG645" s="286"/>
      <c r="OH645" s="286"/>
      <c r="OI645" s="286"/>
      <c r="OJ645" s="286"/>
      <c r="OK645" s="286"/>
      <c r="OL645" s="286"/>
      <c r="OM645" s="286"/>
      <c r="ON645" s="286"/>
      <c r="OO645" s="286"/>
      <c r="OP645" s="286"/>
      <c r="OQ645" s="286"/>
      <c r="OR645" s="286"/>
      <c r="OS645" s="286"/>
      <c r="OT645" s="286"/>
      <c r="OU645" s="286"/>
      <c r="OV645" s="286"/>
      <c r="OW645" s="286"/>
      <c r="OX645" s="286"/>
      <c r="OY645" s="286"/>
      <c r="OZ645" s="286"/>
      <c r="PA645" s="286"/>
      <c r="PB645" s="286"/>
      <c r="PC645" s="286"/>
      <c r="PD645" s="286"/>
      <c r="PE645" s="286"/>
      <c r="PF645" s="286"/>
      <c r="PG645" s="286"/>
      <c r="PH645" s="286"/>
      <c r="PI645" s="286"/>
      <c r="PJ645" s="286"/>
      <c r="PK645" s="286"/>
      <c r="PL645" s="286"/>
      <c r="PM645" s="286"/>
      <c r="PN645" s="286"/>
      <c r="PO645" s="286"/>
      <c r="PP645" s="286"/>
      <c r="PQ645" s="286"/>
      <c r="PR645" s="286"/>
      <c r="PS645" s="286"/>
      <c r="PT645" s="286"/>
      <c r="PU645" s="286"/>
      <c r="PV645" s="286"/>
      <c r="PW645" s="286"/>
      <c r="PX645" s="286"/>
      <c r="PY645" s="286"/>
      <c r="PZ645" s="286"/>
      <c r="QA645" s="286"/>
      <c r="QB645" s="286"/>
      <c r="QC645" s="286"/>
      <c r="QD645" s="286"/>
      <c r="QE645" s="286"/>
      <c r="QF645" s="286"/>
      <c r="QG645" s="286"/>
      <c r="QH645" s="286"/>
      <c r="QI645" s="286"/>
      <c r="QJ645" s="286"/>
      <c r="QK645" s="286"/>
      <c r="QL645" s="286"/>
      <c r="QM645" s="286"/>
      <c r="QN645" s="286"/>
      <c r="QO645" s="286"/>
      <c r="QP645" s="286"/>
      <c r="QQ645" s="286"/>
      <c r="QR645" s="286"/>
      <c r="QS645" s="286"/>
      <c r="QT645" s="286"/>
      <c r="QU645" s="286"/>
      <c r="QV645" s="286"/>
      <c r="QW645" s="286"/>
      <c r="QX645" s="286"/>
      <c r="QY645" s="286"/>
      <c r="QZ645" s="286"/>
      <c r="RA645" s="286"/>
      <c r="RB645" s="286"/>
      <c r="RC645" s="286"/>
      <c r="RD645" s="286"/>
      <c r="RE645" s="286"/>
      <c r="RF645" s="286"/>
      <c r="RG645" s="286"/>
      <c r="RH645" s="286"/>
      <c r="RI645" s="286"/>
      <c r="RJ645" s="286"/>
      <c r="RK645" s="286"/>
      <c r="RL645" s="286"/>
      <c r="RM645" s="286"/>
      <c r="RN645" s="286"/>
      <c r="RO645" s="286"/>
      <c r="RP645" s="286"/>
      <c r="RQ645" s="286"/>
      <c r="RR645" s="286"/>
      <c r="RS645" s="286"/>
      <c r="RT645" s="286"/>
      <c r="RU645" s="286"/>
      <c r="RV645" s="286"/>
      <c r="RW645" s="286"/>
      <c r="RX645" s="286"/>
      <c r="RY645" s="286"/>
      <c r="RZ645" s="286"/>
      <c r="SA645" s="286"/>
      <c r="SB645" s="286"/>
      <c r="SC645" s="286"/>
      <c r="SD645" s="286"/>
      <c r="SE645" s="286"/>
      <c r="SF645" s="286"/>
      <c r="SG645" s="286"/>
      <c r="SH645" s="286"/>
      <c r="SI645" s="286"/>
      <c r="SJ645" s="286"/>
      <c r="SK645" s="286"/>
      <c r="SL645" s="286"/>
      <c r="SM645" s="286"/>
      <c r="SN645" s="286"/>
      <c r="SO645" s="286"/>
      <c r="SP645" s="286"/>
      <c r="SQ645" s="286"/>
      <c r="SR645" s="286"/>
      <c r="SS645" s="286"/>
      <c r="ST645" s="286"/>
      <c r="SU645" s="286"/>
      <c r="SV645" s="286"/>
      <c r="SW645" s="286"/>
      <c r="SX645" s="286"/>
      <c r="SY645" s="286"/>
      <c r="SZ645" s="286"/>
      <c r="TA645" s="286"/>
      <c r="TB645" s="286"/>
      <c r="TC645" s="286"/>
      <c r="TD645" s="286"/>
      <c r="TE645" s="286"/>
      <c r="TF645" s="286"/>
      <c r="TG645" s="286"/>
      <c r="TH645" s="286"/>
      <c r="TI645" s="286"/>
      <c r="TJ645" s="286"/>
      <c r="TK645" s="286"/>
      <c r="TL645" s="286"/>
      <c r="TM645" s="286"/>
      <c r="TN645" s="286"/>
      <c r="TO645" s="286"/>
      <c r="TP645" s="286"/>
      <c r="TQ645" s="286"/>
      <c r="TR645" s="286"/>
      <c r="TS645" s="286"/>
      <c r="TT645" s="286"/>
      <c r="TU645" s="286"/>
      <c r="TV645" s="286"/>
      <c r="TW645" s="286"/>
      <c r="TX645" s="286"/>
      <c r="TY645" s="286"/>
      <c r="TZ645" s="286"/>
      <c r="UA645" s="286"/>
      <c r="UB645" s="286"/>
      <c r="UC645" s="286"/>
      <c r="UD645" s="286"/>
      <c r="UE645" s="286"/>
      <c r="UF645" s="286"/>
      <c r="UG645" s="286"/>
      <c r="UH645" s="286"/>
      <c r="UI645" s="286"/>
      <c r="UJ645" s="286"/>
      <c r="UK645" s="286"/>
      <c r="UL645" s="286"/>
      <c r="UM645" s="286"/>
      <c r="UN645" s="286"/>
      <c r="UO645" s="286"/>
      <c r="UP645" s="286"/>
      <c r="UQ645" s="286"/>
      <c r="UR645" s="286"/>
      <c r="US645" s="286"/>
      <c r="UT645" s="286"/>
      <c r="UU645" s="286"/>
      <c r="UV645" s="286"/>
      <c r="UW645" s="286"/>
      <c r="UX645" s="286"/>
      <c r="UY645" s="286"/>
      <c r="UZ645" s="286"/>
      <c r="VA645" s="286"/>
      <c r="VB645" s="286"/>
      <c r="VC645" s="286"/>
      <c r="VD645" s="286"/>
      <c r="VE645" s="286"/>
      <c r="VF645" s="286"/>
      <c r="VG645" s="286"/>
      <c r="VH645" s="286"/>
      <c r="VI645" s="286"/>
      <c r="VJ645" s="286"/>
      <c r="VK645" s="286"/>
      <c r="VL645" s="286"/>
      <c r="VM645" s="286"/>
      <c r="VN645" s="286"/>
      <c r="VO645" s="286"/>
      <c r="VP645" s="286"/>
      <c r="VQ645" s="286"/>
      <c r="VR645" s="286"/>
      <c r="VS645" s="286"/>
      <c r="VT645" s="286"/>
      <c r="VU645" s="286"/>
      <c r="VV645" s="286"/>
      <c r="VW645" s="286"/>
      <c r="VX645" s="286"/>
      <c r="VY645" s="286"/>
      <c r="VZ645" s="286"/>
      <c r="WA645" s="286"/>
      <c r="WB645" s="286"/>
      <c r="WC645" s="286"/>
    </row>
    <row r="646" spans="1:601" s="285" customFormat="1" ht="104.25" customHeight="1">
      <c r="A646" s="1073"/>
      <c r="B646" s="681"/>
      <c r="C646" s="651"/>
      <c r="D646" s="653"/>
      <c r="E646" s="678"/>
      <c r="F646" s="653"/>
      <c r="G646" s="658"/>
      <c r="H646" s="723"/>
      <c r="I646" s="382" t="s">
        <v>501</v>
      </c>
      <c r="J646" s="382" t="s">
        <v>501</v>
      </c>
      <c r="K646" s="315" t="s">
        <v>1356</v>
      </c>
      <c r="L646" s="382" t="s">
        <v>43</v>
      </c>
      <c r="M646" s="288"/>
      <c r="N646" s="288"/>
      <c r="O646" s="288">
        <v>20000</v>
      </c>
      <c r="P646" s="289">
        <v>20000</v>
      </c>
      <c r="Q646" s="290">
        <v>20000</v>
      </c>
      <c r="R646" s="288">
        <v>20000</v>
      </c>
      <c r="S646" s="528">
        <v>3</v>
      </c>
      <c r="BA646" s="286"/>
      <c r="BB646" s="286"/>
      <c r="BC646" s="286"/>
      <c r="BD646" s="286"/>
      <c r="BE646" s="286"/>
      <c r="BF646" s="286"/>
      <c r="BG646" s="286"/>
      <c r="BH646" s="286"/>
      <c r="BI646" s="286"/>
      <c r="BJ646" s="286"/>
      <c r="BK646" s="286"/>
      <c r="BL646" s="286"/>
      <c r="BM646" s="286"/>
      <c r="BN646" s="286"/>
      <c r="BO646" s="286"/>
      <c r="BP646" s="286"/>
      <c r="BQ646" s="286"/>
      <c r="BR646" s="286"/>
      <c r="BS646" s="286"/>
      <c r="BT646" s="286"/>
      <c r="BU646" s="286"/>
      <c r="BV646" s="286"/>
      <c r="BW646" s="286"/>
      <c r="BX646" s="286"/>
      <c r="BY646" s="286"/>
      <c r="BZ646" s="286"/>
      <c r="CA646" s="286"/>
      <c r="CB646" s="286"/>
      <c r="CC646" s="286"/>
      <c r="CD646" s="286"/>
      <c r="CE646" s="286"/>
      <c r="CF646" s="286"/>
      <c r="CG646" s="286"/>
      <c r="CH646" s="286"/>
      <c r="CI646" s="286"/>
      <c r="CJ646" s="286"/>
      <c r="CK646" s="286"/>
      <c r="CL646" s="286"/>
      <c r="CM646" s="286"/>
      <c r="CN646" s="286"/>
      <c r="CO646" s="286"/>
      <c r="CP646" s="286"/>
      <c r="CQ646" s="286"/>
      <c r="CR646" s="286"/>
      <c r="CS646" s="286"/>
      <c r="CT646" s="286"/>
      <c r="CU646" s="286"/>
      <c r="CV646" s="286"/>
      <c r="CW646" s="286"/>
      <c r="CX646" s="286"/>
      <c r="CY646" s="286"/>
      <c r="CZ646" s="286"/>
      <c r="DA646" s="286"/>
      <c r="DB646" s="286"/>
      <c r="DC646" s="286"/>
      <c r="DD646" s="286"/>
      <c r="DE646" s="286"/>
      <c r="DF646" s="286"/>
      <c r="DG646" s="286"/>
      <c r="DH646" s="286"/>
      <c r="DI646" s="286"/>
      <c r="DJ646" s="286"/>
      <c r="DK646" s="286"/>
      <c r="DL646" s="286"/>
      <c r="DM646" s="286"/>
      <c r="DN646" s="286"/>
      <c r="DO646" s="286"/>
      <c r="DP646" s="286"/>
      <c r="DQ646" s="286"/>
      <c r="DR646" s="286"/>
      <c r="DS646" s="286"/>
      <c r="DT646" s="286"/>
      <c r="DU646" s="286"/>
      <c r="DV646" s="286"/>
      <c r="DW646" s="286"/>
      <c r="DX646" s="286"/>
      <c r="DY646" s="286"/>
      <c r="DZ646" s="286"/>
      <c r="EA646" s="286"/>
      <c r="EB646" s="286"/>
      <c r="EC646" s="286"/>
      <c r="ED646" s="286"/>
      <c r="EE646" s="286"/>
      <c r="EF646" s="286"/>
      <c r="EG646" s="286"/>
      <c r="EH646" s="286"/>
      <c r="EI646" s="286"/>
      <c r="EJ646" s="286"/>
      <c r="EK646" s="286"/>
      <c r="EL646" s="286"/>
      <c r="EM646" s="286"/>
      <c r="EN646" s="286"/>
      <c r="EO646" s="286"/>
      <c r="EP646" s="286"/>
      <c r="EQ646" s="286"/>
      <c r="ER646" s="286"/>
      <c r="ES646" s="286"/>
      <c r="ET646" s="286"/>
      <c r="EU646" s="286"/>
      <c r="EV646" s="286"/>
      <c r="EW646" s="286"/>
      <c r="EX646" s="286"/>
      <c r="EY646" s="286"/>
      <c r="EZ646" s="286"/>
      <c r="FA646" s="286"/>
      <c r="FB646" s="286"/>
      <c r="FC646" s="286"/>
      <c r="FD646" s="286"/>
      <c r="FE646" s="286"/>
      <c r="FF646" s="286"/>
      <c r="FG646" s="286"/>
      <c r="FH646" s="286"/>
      <c r="FI646" s="286"/>
      <c r="FJ646" s="286"/>
      <c r="FK646" s="286"/>
      <c r="FL646" s="286"/>
      <c r="FM646" s="286"/>
      <c r="FN646" s="286"/>
      <c r="FO646" s="286"/>
      <c r="FP646" s="286"/>
      <c r="FQ646" s="286"/>
      <c r="FR646" s="286"/>
      <c r="FS646" s="286"/>
      <c r="FT646" s="286"/>
      <c r="FU646" s="286"/>
      <c r="FV646" s="286"/>
      <c r="FW646" s="286"/>
      <c r="FX646" s="286"/>
      <c r="FY646" s="286"/>
      <c r="FZ646" s="286"/>
      <c r="GA646" s="286"/>
      <c r="GB646" s="286"/>
      <c r="GC646" s="286"/>
      <c r="GD646" s="286"/>
      <c r="GE646" s="286"/>
      <c r="GF646" s="286"/>
      <c r="GG646" s="286"/>
      <c r="GH646" s="286"/>
      <c r="GI646" s="286"/>
      <c r="GJ646" s="286"/>
      <c r="GK646" s="286"/>
      <c r="GL646" s="286"/>
      <c r="GM646" s="286"/>
      <c r="GN646" s="286"/>
      <c r="GO646" s="286"/>
      <c r="GP646" s="286"/>
      <c r="GQ646" s="286"/>
      <c r="GR646" s="286"/>
      <c r="GS646" s="286"/>
      <c r="GT646" s="286"/>
      <c r="GU646" s="286"/>
      <c r="GV646" s="286"/>
      <c r="GW646" s="286"/>
      <c r="GX646" s="286"/>
      <c r="GY646" s="286"/>
      <c r="GZ646" s="286"/>
      <c r="HA646" s="286"/>
      <c r="HB646" s="286"/>
      <c r="HC646" s="286"/>
      <c r="HD646" s="286"/>
      <c r="HE646" s="286"/>
      <c r="HF646" s="286"/>
      <c r="HG646" s="286"/>
      <c r="HH646" s="286"/>
      <c r="HI646" s="286"/>
      <c r="HJ646" s="286"/>
      <c r="HK646" s="286"/>
      <c r="HL646" s="286"/>
      <c r="HM646" s="286"/>
      <c r="HN646" s="286"/>
      <c r="HO646" s="286"/>
      <c r="HP646" s="286"/>
      <c r="HQ646" s="286"/>
      <c r="HR646" s="286"/>
      <c r="HS646" s="286"/>
      <c r="HT646" s="286"/>
      <c r="HU646" s="286"/>
      <c r="HV646" s="286"/>
      <c r="HW646" s="286"/>
      <c r="HX646" s="286"/>
      <c r="HY646" s="286"/>
      <c r="HZ646" s="286"/>
      <c r="IA646" s="286"/>
      <c r="IB646" s="286"/>
      <c r="IC646" s="286"/>
      <c r="ID646" s="286"/>
      <c r="IE646" s="286"/>
      <c r="IF646" s="286"/>
      <c r="IG646" s="286"/>
      <c r="IH646" s="286"/>
      <c r="II646" s="286"/>
      <c r="IJ646" s="286"/>
      <c r="IK646" s="286"/>
      <c r="IL646" s="286"/>
      <c r="IM646" s="286"/>
      <c r="IN646" s="286"/>
      <c r="IO646" s="286"/>
      <c r="IP646" s="286"/>
      <c r="IQ646" s="286"/>
      <c r="IR646" s="286"/>
      <c r="IS646" s="286"/>
      <c r="IT646" s="286"/>
      <c r="IU646" s="286"/>
      <c r="IV646" s="286"/>
      <c r="IW646" s="286"/>
      <c r="IX646" s="286"/>
      <c r="IY646" s="286"/>
      <c r="IZ646" s="286"/>
      <c r="JA646" s="286"/>
      <c r="JB646" s="286"/>
      <c r="JC646" s="286"/>
      <c r="JD646" s="286"/>
      <c r="JE646" s="286"/>
      <c r="JF646" s="286"/>
      <c r="JG646" s="286"/>
      <c r="JH646" s="286"/>
      <c r="JI646" s="286"/>
      <c r="JJ646" s="286"/>
      <c r="JK646" s="286"/>
      <c r="JL646" s="286"/>
      <c r="JM646" s="286"/>
      <c r="JN646" s="286"/>
      <c r="JO646" s="286"/>
      <c r="JP646" s="286"/>
      <c r="JQ646" s="286"/>
      <c r="JR646" s="286"/>
      <c r="JS646" s="286"/>
      <c r="JT646" s="286"/>
      <c r="JU646" s="286"/>
      <c r="JV646" s="286"/>
      <c r="JW646" s="286"/>
      <c r="JX646" s="286"/>
      <c r="JY646" s="286"/>
      <c r="JZ646" s="286"/>
      <c r="KA646" s="286"/>
      <c r="KB646" s="286"/>
      <c r="KC646" s="286"/>
      <c r="KD646" s="286"/>
      <c r="KE646" s="286"/>
      <c r="KF646" s="286"/>
      <c r="KG646" s="286"/>
      <c r="KH646" s="286"/>
      <c r="KI646" s="286"/>
      <c r="KJ646" s="286"/>
      <c r="KK646" s="286"/>
      <c r="KL646" s="286"/>
      <c r="KM646" s="286"/>
      <c r="KN646" s="286"/>
      <c r="KO646" s="286"/>
      <c r="KP646" s="286"/>
      <c r="KQ646" s="286"/>
      <c r="KR646" s="286"/>
      <c r="KS646" s="286"/>
      <c r="KT646" s="286"/>
      <c r="KU646" s="286"/>
      <c r="KV646" s="286"/>
      <c r="KW646" s="286"/>
      <c r="KX646" s="286"/>
      <c r="KY646" s="286"/>
      <c r="KZ646" s="286"/>
      <c r="LA646" s="286"/>
      <c r="LB646" s="286"/>
      <c r="LC646" s="286"/>
      <c r="LD646" s="286"/>
      <c r="LE646" s="286"/>
      <c r="LF646" s="286"/>
      <c r="LG646" s="286"/>
      <c r="LH646" s="286"/>
      <c r="LI646" s="286"/>
      <c r="LJ646" s="286"/>
      <c r="LK646" s="286"/>
      <c r="LL646" s="286"/>
      <c r="LM646" s="286"/>
      <c r="LN646" s="286"/>
      <c r="LO646" s="286"/>
      <c r="LP646" s="286"/>
      <c r="LQ646" s="286"/>
      <c r="LR646" s="286"/>
      <c r="LS646" s="286"/>
      <c r="LT646" s="286"/>
      <c r="LU646" s="286"/>
      <c r="LV646" s="286"/>
      <c r="LW646" s="286"/>
      <c r="LX646" s="286"/>
      <c r="LY646" s="286"/>
      <c r="LZ646" s="286"/>
      <c r="MA646" s="286"/>
      <c r="MB646" s="286"/>
      <c r="MC646" s="286"/>
      <c r="MD646" s="286"/>
      <c r="ME646" s="286"/>
      <c r="MF646" s="286"/>
      <c r="MG646" s="286"/>
      <c r="MH646" s="286"/>
      <c r="MI646" s="286"/>
      <c r="MJ646" s="286"/>
      <c r="MK646" s="286"/>
      <c r="ML646" s="286"/>
      <c r="MM646" s="286"/>
      <c r="MN646" s="286"/>
      <c r="MO646" s="286"/>
      <c r="MP646" s="286"/>
      <c r="MQ646" s="286"/>
      <c r="MR646" s="286"/>
      <c r="MS646" s="286"/>
      <c r="MT646" s="286"/>
      <c r="MU646" s="286"/>
      <c r="MV646" s="286"/>
      <c r="MW646" s="286"/>
      <c r="MX646" s="286"/>
      <c r="MY646" s="286"/>
      <c r="MZ646" s="286"/>
      <c r="NA646" s="286"/>
      <c r="NB646" s="286"/>
      <c r="NC646" s="286"/>
      <c r="ND646" s="286"/>
      <c r="NE646" s="286"/>
      <c r="NF646" s="286"/>
      <c r="NG646" s="286"/>
      <c r="NH646" s="286"/>
      <c r="NI646" s="286"/>
      <c r="NJ646" s="286"/>
      <c r="NK646" s="286"/>
      <c r="NL646" s="286"/>
      <c r="NM646" s="286"/>
      <c r="NN646" s="286"/>
      <c r="NO646" s="286"/>
      <c r="NP646" s="286"/>
      <c r="NQ646" s="286"/>
      <c r="NR646" s="286"/>
      <c r="NS646" s="286"/>
      <c r="NT646" s="286"/>
      <c r="NU646" s="286"/>
      <c r="NV646" s="286"/>
      <c r="NW646" s="286"/>
      <c r="NX646" s="286"/>
      <c r="NY646" s="286"/>
      <c r="NZ646" s="286"/>
      <c r="OA646" s="286"/>
      <c r="OB646" s="286"/>
      <c r="OC646" s="286"/>
      <c r="OD646" s="286"/>
      <c r="OE646" s="286"/>
      <c r="OF646" s="286"/>
      <c r="OG646" s="286"/>
      <c r="OH646" s="286"/>
      <c r="OI646" s="286"/>
      <c r="OJ646" s="286"/>
      <c r="OK646" s="286"/>
      <c r="OL646" s="286"/>
      <c r="OM646" s="286"/>
      <c r="ON646" s="286"/>
      <c r="OO646" s="286"/>
      <c r="OP646" s="286"/>
      <c r="OQ646" s="286"/>
      <c r="OR646" s="286"/>
      <c r="OS646" s="286"/>
      <c r="OT646" s="286"/>
      <c r="OU646" s="286"/>
      <c r="OV646" s="286"/>
      <c r="OW646" s="286"/>
      <c r="OX646" s="286"/>
      <c r="OY646" s="286"/>
      <c r="OZ646" s="286"/>
      <c r="PA646" s="286"/>
      <c r="PB646" s="286"/>
      <c r="PC646" s="286"/>
      <c r="PD646" s="286"/>
      <c r="PE646" s="286"/>
      <c r="PF646" s="286"/>
      <c r="PG646" s="286"/>
      <c r="PH646" s="286"/>
      <c r="PI646" s="286"/>
      <c r="PJ646" s="286"/>
      <c r="PK646" s="286"/>
      <c r="PL646" s="286"/>
      <c r="PM646" s="286"/>
      <c r="PN646" s="286"/>
      <c r="PO646" s="286"/>
      <c r="PP646" s="286"/>
      <c r="PQ646" s="286"/>
      <c r="PR646" s="286"/>
      <c r="PS646" s="286"/>
      <c r="PT646" s="286"/>
      <c r="PU646" s="286"/>
      <c r="PV646" s="286"/>
      <c r="PW646" s="286"/>
      <c r="PX646" s="286"/>
      <c r="PY646" s="286"/>
      <c r="PZ646" s="286"/>
      <c r="QA646" s="286"/>
      <c r="QB646" s="286"/>
      <c r="QC646" s="286"/>
      <c r="QD646" s="286"/>
      <c r="QE646" s="286"/>
      <c r="QF646" s="286"/>
      <c r="QG646" s="286"/>
      <c r="QH646" s="286"/>
      <c r="QI646" s="286"/>
      <c r="QJ646" s="286"/>
      <c r="QK646" s="286"/>
      <c r="QL646" s="286"/>
      <c r="QM646" s="286"/>
      <c r="QN646" s="286"/>
      <c r="QO646" s="286"/>
      <c r="QP646" s="286"/>
      <c r="QQ646" s="286"/>
      <c r="QR646" s="286"/>
      <c r="QS646" s="286"/>
      <c r="QT646" s="286"/>
      <c r="QU646" s="286"/>
      <c r="QV646" s="286"/>
      <c r="QW646" s="286"/>
      <c r="QX646" s="286"/>
      <c r="QY646" s="286"/>
      <c r="QZ646" s="286"/>
      <c r="RA646" s="286"/>
      <c r="RB646" s="286"/>
      <c r="RC646" s="286"/>
      <c r="RD646" s="286"/>
      <c r="RE646" s="286"/>
      <c r="RF646" s="286"/>
      <c r="RG646" s="286"/>
      <c r="RH646" s="286"/>
      <c r="RI646" s="286"/>
      <c r="RJ646" s="286"/>
      <c r="RK646" s="286"/>
      <c r="RL646" s="286"/>
      <c r="RM646" s="286"/>
      <c r="RN646" s="286"/>
      <c r="RO646" s="286"/>
      <c r="RP646" s="286"/>
      <c r="RQ646" s="286"/>
      <c r="RR646" s="286"/>
      <c r="RS646" s="286"/>
      <c r="RT646" s="286"/>
      <c r="RU646" s="286"/>
      <c r="RV646" s="286"/>
      <c r="RW646" s="286"/>
      <c r="RX646" s="286"/>
      <c r="RY646" s="286"/>
      <c r="RZ646" s="286"/>
      <c r="SA646" s="286"/>
      <c r="SB646" s="286"/>
      <c r="SC646" s="286"/>
      <c r="SD646" s="286"/>
      <c r="SE646" s="286"/>
      <c r="SF646" s="286"/>
      <c r="SG646" s="286"/>
      <c r="SH646" s="286"/>
      <c r="SI646" s="286"/>
      <c r="SJ646" s="286"/>
      <c r="SK646" s="286"/>
      <c r="SL646" s="286"/>
      <c r="SM646" s="286"/>
      <c r="SN646" s="286"/>
      <c r="SO646" s="286"/>
      <c r="SP646" s="286"/>
      <c r="SQ646" s="286"/>
      <c r="SR646" s="286"/>
      <c r="SS646" s="286"/>
      <c r="ST646" s="286"/>
      <c r="SU646" s="286"/>
      <c r="SV646" s="286"/>
      <c r="SW646" s="286"/>
      <c r="SX646" s="286"/>
      <c r="SY646" s="286"/>
      <c r="SZ646" s="286"/>
      <c r="TA646" s="286"/>
      <c r="TB646" s="286"/>
      <c r="TC646" s="286"/>
      <c r="TD646" s="286"/>
      <c r="TE646" s="286"/>
      <c r="TF646" s="286"/>
      <c r="TG646" s="286"/>
      <c r="TH646" s="286"/>
      <c r="TI646" s="286"/>
      <c r="TJ646" s="286"/>
      <c r="TK646" s="286"/>
      <c r="TL646" s="286"/>
      <c r="TM646" s="286"/>
      <c r="TN646" s="286"/>
      <c r="TO646" s="286"/>
      <c r="TP646" s="286"/>
      <c r="TQ646" s="286"/>
      <c r="TR646" s="286"/>
      <c r="TS646" s="286"/>
      <c r="TT646" s="286"/>
      <c r="TU646" s="286"/>
      <c r="TV646" s="286"/>
      <c r="TW646" s="286"/>
      <c r="TX646" s="286"/>
      <c r="TY646" s="286"/>
      <c r="TZ646" s="286"/>
      <c r="UA646" s="286"/>
      <c r="UB646" s="286"/>
      <c r="UC646" s="286"/>
      <c r="UD646" s="286"/>
      <c r="UE646" s="286"/>
      <c r="UF646" s="286"/>
      <c r="UG646" s="286"/>
      <c r="UH646" s="286"/>
      <c r="UI646" s="286"/>
      <c r="UJ646" s="286"/>
      <c r="UK646" s="286"/>
      <c r="UL646" s="286"/>
      <c r="UM646" s="286"/>
      <c r="UN646" s="286"/>
      <c r="UO646" s="286"/>
      <c r="UP646" s="286"/>
      <c r="UQ646" s="286"/>
      <c r="UR646" s="286"/>
      <c r="US646" s="286"/>
      <c r="UT646" s="286"/>
      <c r="UU646" s="286"/>
      <c r="UV646" s="286"/>
      <c r="UW646" s="286"/>
      <c r="UX646" s="286"/>
      <c r="UY646" s="286"/>
      <c r="UZ646" s="286"/>
      <c r="VA646" s="286"/>
      <c r="VB646" s="286"/>
      <c r="VC646" s="286"/>
      <c r="VD646" s="286"/>
      <c r="VE646" s="286"/>
      <c r="VF646" s="286"/>
      <c r="VG646" s="286"/>
      <c r="VH646" s="286"/>
      <c r="VI646" s="286"/>
      <c r="VJ646" s="286"/>
      <c r="VK646" s="286"/>
      <c r="VL646" s="286"/>
      <c r="VM646" s="286"/>
      <c r="VN646" s="286"/>
      <c r="VO646" s="286"/>
      <c r="VP646" s="286"/>
      <c r="VQ646" s="286"/>
      <c r="VR646" s="286"/>
      <c r="VS646" s="286"/>
      <c r="VT646" s="286"/>
      <c r="VU646" s="286"/>
      <c r="VV646" s="286"/>
      <c r="VW646" s="286"/>
      <c r="VX646" s="286"/>
      <c r="VY646" s="286"/>
      <c r="VZ646" s="286"/>
      <c r="WA646" s="286"/>
      <c r="WB646" s="286"/>
      <c r="WC646" s="286"/>
    </row>
    <row r="647" spans="1:601" s="285" customFormat="1" ht="93" customHeight="1">
      <c r="A647" s="1073"/>
      <c r="B647" s="670" t="s">
        <v>1357</v>
      </c>
      <c r="C647" s="650" t="s">
        <v>1358</v>
      </c>
      <c r="D647" s="652" t="s">
        <v>1332</v>
      </c>
      <c r="E647" s="204" t="s">
        <v>1349</v>
      </c>
      <c r="F647" s="296" t="s">
        <v>60</v>
      </c>
      <c r="G647" s="389">
        <v>45292</v>
      </c>
      <c r="H647" s="413" t="s">
        <v>31</v>
      </c>
      <c r="I647" s="442" t="s">
        <v>501</v>
      </c>
      <c r="J647" s="442" t="s">
        <v>501</v>
      </c>
      <c r="K647" s="386" t="s">
        <v>1359</v>
      </c>
      <c r="L647" s="442" t="s">
        <v>35</v>
      </c>
      <c r="M647" s="284">
        <f>M648</f>
        <v>0</v>
      </c>
      <c r="N647" s="284">
        <f t="shared" ref="N647:R647" si="94">N648</f>
        <v>0</v>
      </c>
      <c r="O647" s="284">
        <f t="shared" si="94"/>
        <v>50000</v>
      </c>
      <c r="P647" s="284">
        <f t="shared" si="94"/>
        <v>50000</v>
      </c>
      <c r="Q647" s="284">
        <f t="shared" si="94"/>
        <v>50000</v>
      </c>
      <c r="R647" s="284">
        <f t="shared" si="94"/>
        <v>50000</v>
      </c>
      <c r="S647" s="530"/>
      <c r="BA647" s="286"/>
      <c r="BB647" s="286"/>
      <c r="BC647" s="286"/>
      <c r="BD647" s="286"/>
      <c r="BE647" s="286"/>
      <c r="BF647" s="286"/>
      <c r="BG647" s="286"/>
      <c r="BH647" s="286"/>
      <c r="BI647" s="286"/>
      <c r="BJ647" s="286"/>
      <c r="BK647" s="286"/>
      <c r="BL647" s="286"/>
      <c r="BM647" s="286"/>
      <c r="BN647" s="286"/>
      <c r="BO647" s="286"/>
      <c r="BP647" s="286"/>
      <c r="BQ647" s="286"/>
      <c r="BR647" s="286"/>
      <c r="BS647" s="286"/>
      <c r="BT647" s="286"/>
      <c r="BU647" s="286"/>
      <c r="BV647" s="286"/>
      <c r="BW647" s="286"/>
      <c r="BX647" s="286"/>
      <c r="BY647" s="286"/>
      <c r="BZ647" s="286"/>
      <c r="CA647" s="286"/>
      <c r="CB647" s="286"/>
      <c r="CC647" s="286"/>
      <c r="CD647" s="286"/>
      <c r="CE647" s="286"/>
      <c r="CF647" s="286"/>
      <c r="CG647" s="286"/>
      <c r="CH647" s="286"/>
      <c r="CI647" s="286"/>
      <c r="CJ647" s="286"/>
      <c r="CK647" s="286"/>
      <c r="CL647" s="286"/>
      <c r="CM647" s="286"/>
      <c r="CN647" s="286"/>
      <c r="CO647" s="286"/>
      <c r="CP647" s="286"/>
      <c r="CQ647" s="286"/>
      <c r="CR647" s="286"/>
      <c r="CS647" s="286"/>
      <c r="CT647" s="286"/>
      <c r="CU647" s="286"/>
      <c r="CV647" s="286"/>
      <c r="CW647" s="286"/>
      <c r="CX647" s="286"/>
      <c r="CY647" s="286"/>
      <c r="CZ647" s="286"/>
      <c r="DA647" s="286"/>
      <c r="DB647" s="286"/>
      <c r="DC647" s="286"/>
      <c r="DD647" s="286"/>
      <c r="DE647" s="286"/>
      <c r="DF647" s="286"/>
      <c r="DG647" s="286"/>
      <c r="DH647" s="286"/>
      <c r="DI647" s="286"/>
      <c r="DJ647" s="286"/>
      <c r="DK647" s="286"/>
      <c r="DL647" s="286"/>
      <c r="DM647" s="286"/>
      <c r="DN647" s="286"/>
      <c r="DO647" s="286"/>
      <c r="DP647" s="286"/>
      <c r="DQ647" s="286"/>
      <c r="DR647" s="286"/>
      <c r="DS647" s="286"/>
      <c r="DT647" s="286"/>
      <c r="DU647" s="286"/>
      <c r="DV647" s="286"/>
      <c r="DW647" s="286"/>
      <c r="DX647" s="286"/>
      <c r="DY647" s="286"/>
      <c r="DZ647" s="286"/>
      <c r="EA647" s="286"/>
      <c r="EB647" s="286"/>
      <c r="EC647" s="286"/>
      <c r="ED647" s="286"/>
      <c r="EE647" s="286"/>
      <c r="EF647" s="286"/>
      <c r="EG647" s="286"/>
      <c r="EH647" s="286"/>
      <c r="EI647" s="286"/>
      <c r="EJ647" s="286"/>
      <c r="EK647" s="286"/>
      <c r="EL647" s="286"/>
      <c r="EM647" s="286"/>
      <c r="EN647" s="286"/>
      <c r="EO647" s="286"/>
      <c r="EP647" s="286"/>
      <c r="EQ647" s="286"/>
      <c r="ER647" s="286"/>
      <c r="ES647" s="286"/>
      <c r="ET647" s="286"/>
      <c r="EU647" s="286"/>
      <c r="EV647" s="286"/>
      <c r="EW647" s="286"/>
      <c r="EX647" s="286"/>
      <c r="EY647" s="286"/>
      <c r="EZ647" s="286"/>
      <c r="FA647" s="286"/>
      <c r="FB647" s="286"/>
      <c r="FC647" s="286"/>
      <c r="FD647" s="286"/>
      <c r="FE647" s="286"/>
      <c r="FF647" s="286"/>
      <c r="FG647" s="286"/>
      <c r="FH647" s="286"/>
      <c r="FI647" s="286"/>
      <c r="FJ647" s="286"/>
      <c r="FK647" s="286"/>
      <c r="FL647" s="286"/>
      <c r="FM647" s="286"/>
      <c r="FN647" s="286"/>
      <c r="FO647" s="286"/>
      <c r="FP647" s="286"/>
      <c r="FQ647" s="286"/>
      <c r="FR647" s="286"/>
      <c r="FS647" s="286"/>
      <c r="FT647" s="286"/>
      <c r="FU647" s="286"/>
      <c r="FV647" s="286"/>
      <c r="FW647" s="286"/>
      <c r="FX647" s="286"/>
      <c r="FY647" s="286"/>
      <c r="FZ647" s="286"/>
      <c r="GA647" s="286"/>
      <c r="GB647" s="286"/>
      <c r="GC647" s="286"/>
      <c r="GD647" s="286"/>
      <c r="GE647" s="286"/>
      <c r="GF647" s="286"/>
      <c r="GG647" s="286"/>
      <c r="GH647" s="286"/>
      <c r="GI647" s="286"/>
      <c r="GJ647" s="286"/>
      <c r="GK647" s="286"/>
      <c r="GL647" s="286"/>
      <c r="GM647" s="286"/>
      <c r="GN647" s="286"/>
      <c r="GO647" s="286"/>
      <c r="GP647" s="286"/>
      <c r="GQ647" s="286"/>
      <c r="GR647" s="286"/>
      <c r="GS647" s="286"/>
      <c r="GT647" s="286"/>
      <c r="GU647" s="286"/>
      <c r="GV647" s="286"/>
      <c r="GW647" s="286"/>
      <c r="GX647" s="286"/>
      <c r="GY647" s="286"/>
      <c r="GZ647" s="286"/>
      <c r="HA647" s="286"/>
      <c r="HB647" s="286"/>
      <c r="HC647" s="286"/>
      <c r="HD647" s="286"/>
      <c r="HE647" s="286"/>
      <c r="HF647" s="286"/>
      <c r="HG647" s="286"/>
      <c r="HH647" s="286"/>
      <c r="HI647" s="286"/>
      <c r="HJ647" s="286"/>
      <c r="HK647" s="286"/>
      <c r="HL647" s="286"/>
      <c r="HM647" s="286"/>
      <c r="HN647" s="286"/>
      <c r="HO647" s="286"/>
      <c r="HP647" s="286"/>
      <c r="HQ647" s="286"/>
      <c r="HR647" s="286"/>
      <c r="HS647" s="286"/>
      <c r="HT647" s="286"/>
      <c r="HU647" s="286"/>
      <c r="HV647" s="286"/>
      <c r="HW647" s="286"/>
      <c r="HX647" s="286"/>
      <c r="HY647" s="286"/>
      <c r="HZ647" s="286"/>
      <c r="IA647" s="286"/>
      <c r="IB647" s="286"/>
      <c r="IC647" s="286"/>
      <c r="ID647" s="286"/>
      <c r="IE647" s="286"/>
      <c r="IF647" s="286"/>
      <c r="IG647" s="286"/>
      <c r="IH647" s="286"/>
      <c r="II647" s="286"/>
      <c r="IJ647" s="286"/>
      <c r="IK647" s="286"/>
      <c r="IL647" s="286"/>
      <c r="IM647" s="286"/>
      <c r="IN647" s="286"/>
      <c r="IO647" s="286"/>
      <c r="IP647" s="286"/>
      <c r="IQ647" s="286"/>
      <c r="IR647" s="286"/>
      <c r="IS647" s="286"/>
      <c r="IT647" s="286"/>
      <c r="IU647" s="286"/>
      <c r="IV647" s="286"/>
      <c r="IW647" s="286"/>
      <c r="IX647" s="286"/>
      <c r="IY647" s="286"/>
      <c r="IZ647" s="286"/>
      <c r="JA647" s="286"/>
      <c r="JB647" s="286"/>
      <c r="JC647" s="286"/>
      <c r="JD647" s="286"/>
      <c r="JE647" s="286"/>
      <c r="JF647" s="286"/>
      <c r="JG647" s="286"/>
      <c r="JH647" s="286"/>
      <c r="JI647" s="286"/>
      <c r="JJ647" s="286"/>
      <c r="JK647" s="286"/>
      <c r="JL647" s="286"/>
      <c r="JM647" s="286"/>
      <c r="JN647" s="286"/>
      <c r="JO647" s="286"/>
      <c r="JP647" s="286"/>
      <c r="JQ647" s="286"/>
      <c r="JR647" s="286"/>
      <c r="JS647" s="286"/>
      <c r="JT647" s="286"/>
      <c r="JU647" s="286"/>
      <c r="JV647" s="286"/>
      <c r="JW647" s="286"/>
      <c r="JX647" s="286"/>
      <c r="JY647" s="286"/>
      <c r="JZ647" s="286"/>
      <c r="KA647" s="286"/>
      <c r="KB647" s="286"/>
      <c r="KC647" s="286"/>
      <c r="KD647" s="286"/>
      <c r="KE647" s="286"/>
      <c r="KF647" s="286"/>
      <c r="KG647" s="286"/>
      <c r="KH647" s="286"/>
      <c r="KI647" s="286"/>
      <c r="KJ647" s="286"/>
      <c r="KK647" s="286"/>
      <c r="KL647" s="286"/>
      <c r="KM647" s="286"/>
      <c r="KN647" s="286"/>
      <c r="KO647" s="286"/>
      <c r="KP647" s="286"/>
      <c r="KQ647" s="286"/>
      <c r="KR647" s="286"/>
      <c r="KS647" s="286"/>
      <c r="KT647" s="286"/>
      <c r="KU647" s="286"/>
      <c r="KV647" s="286"/>
      <c r="KW647" s="286"/>
      <c r="KX647" s="286"/>
      <c r="KY647" s="286"/>
      <c r="KZ647" s="286"/>
      <c r="LA647" s="286"/>
      <c r="LB647" s="286"/>
      <c r="LC647" s="286"/>
      <c r="LD647" s="286"/>
      <c r="LE647" s="286"/>
      <c r="LF647" s="286"/>
      <c r="LG647" s="286"/>
      <c r="LH647" s="286"/>
      <c r="LI647" s="286"/>
      <c r="LJ647" s="286"/>
      <c r="LK647" s="286"/>
      <c r="LL647" s="286"/>
      <c r="LM647" s="286"/>
      <c r="LN647" s="286"/>
      <c r="LO647" s="286"/>
      <c r="LP647" s="286"/>
      <c r="LQ647" s="286"/>
      <c r="LR647" s="286"/>
      <c r="LS647" s="286"/>
      <c r="LT647" s="286"/>
      <c r="LU647" s="286"/>
      <c r="LV647" s="286"/>
      <c r="LW647" s="286"/>
      <c r="LX647" s="286"/>
      <c r="LY647" s="286"/>
      <c r="LZ647" s="286"/>
      <c r="MA647" s="286"/>
      <c r="MB647" s="286"/>
      <c r="MC647" s="286"/>
      <c r="MD647" s="286"/>
      <c r="ME647" s="286"/>
      <c r="MF647" s="286"/>
      <c r="MG647" s="286"/>
      <c r="MH647" s="286"/>
      <c r="MI647" s="286"/>
      <c r="MJ647" s="286"/>
      <c r="MK647" s="286"/>
      <c r="ML647" s="286"/>
      <c r="MM647" s="286"/>
      <c r="MN647" s="286"/>
      <c r="MO647" s="286"/>
      <c r="MP647" s="286"/>
      <c r="MQ647" s="286"/>
      <c r="MR647" s="286"/>
      <c r="MS647" s="286"/>
      <c r="MT647" s="286"/>
      <c r="MU647" s="286"/>
      <c r="MV647" s="286"/>
      <c r="MW647" s="286"/>
      <c r="MX647" s="286"/>
      <c r="MY647" s="286"/>
      <c r="MZ647" s="286"/>
      <c r="NA647" s="286"/>
      <c r="NB647" s="286"/>
      <c r="NC647" s="286"/>
      <c r="ND647" s="286"/>
      <c r="NE647" s="286"/>
      <c r="NF647" s="286"/>
      <c r="NG647" s="286"/>
      <c r="NH647" s="286"/>
      <c r="NI647" s="286"/>
      <c r="NJ647" s="286"/>
      <c r="NK647" s="286"/>
      <c r="NL647" s="286"/>
      <c r="NM647" s="286"/>
      <c r="NN647" s="286"/>
      <c r="NO647" s="286"/>
      <c r="NP647" s="286"/>
      <c r="NQ647" s="286"/>
      <c r="NR647" s="286"/>
      <c r="NS647" s="286"/>
      <c r="NT647" s="286"/>
      <c r="NU647" s="286"/>
      <c r="NV647" s="286"/>
      <c r="NW647" s="286"/>
      <c r="NX647" s="286"/>
      <c r="NY647" s="286"/>
      <c r="NZ647" s="286"/>
      <c r="OA647" s="286"/>
      <c r="OB647" s="286"/>
      <c r="OC647" s="286"/>
      <c r="OD647" s="286"/>
      <c r="OE647" s="286"/>
      <c r="OF647" s="286"/>
      <c r="OG647" s="286"/>
      <c r="OH647" s="286"/>
      <c r="OI647" s="286"/>
      <c r="OJ647" s="286"/>
      <c r="OK647" s="286"/>
      <c r="OL647" s="286"/>
      <c r="OM647" s="286"/>
      <c r="ON647" s="286"/>
      <c r="OO647" s="286"/>
      <c r="OP647" s="286"/>
      <c r="OQ647" s="286"/>
      <c r="OR647" s="286"/>
      <c r="OS647" s="286"/>
      <c r="OT647" s="286"/>
      <c r="OU647" s="286"/>
      <c r="OV647" s="286"/>
      <c r="OW647" s="286"/>
      <c r="OX647" s="286"/>
      <c r="OY647" s="286"/>
      <c r="OZ647" s="286"/>
      <c r="PA647" s="286"/>
      <c r="PB647" s="286"/>
      <c r="PC647" s="286"/>
      <c r="PD647" s="286"/>
      <c r="PE647" s="286"/>
      <c r="PF647" s="286"/>
      <c r="PG647" s="286"/>
      <c r="PH647" s="286"/>
      <c r="PI647" s="286"/>
      <c r="PJ647" s="286"/>
      <c r="PK647" s="286"/>
      <c r="PL647" s="286"/>
      <c r="PM647" s="286"/>
      <c r="PN647" s="286"/>
      <c r="PO647" s="286"/>
      <c r="PP647" s="286"/>
      <c r="PQ647" s="286"/>
      <c r="PR647" s="286"/>
      <c r="PS647" s="286"/>
      <c r="PT647" s="286"/>
      <c r="PU647" s="286"/>
      <c r="PV647" s="286"/>
      <c r="PW647" s="286"/>
      <c r="PX647" s="286"/>
      <c r="PY647" s="286"/>
      <c r="PZ647" s="286"/>
      <c r="QA647" s="286"/>
      <c r="QB647" s="286"/>
      <c r="QC647" s="286"/>
      <c r="QD647" s="286"/>
      <c r="QE647" s="286"/>
      <c r="QF647" s="286"/>
      <c r="QG647" s="286"/>
      <c r="QH647" s="286"/>
      <c r="QI647" s="286"/>
      <c r="QJ647" s="286"/>
      <c r="QK647" s="286"/>
      <c r="QL647" s="286"/>
      <c r="QM647" s="286"/>
      <c r="QN647" s="286"/>
      <c r="QO647" s="286"/>
      <c r="QP647" s="286"/>
      <c r="QQ647" s="286"/>
      <c r="QR647" s="286"/>
      <c r="QS647" s="286"/>
      <c r="QT647" s="286"/>
      <c r="QU647" s="286"/>
      <c r="QV647" s="286"/>
      <c r="QW647" s="286"/>
      <c r="QX647" s="286"/>
      <c r="QY647" s="286"/>
      <c r="QZ647" s="286"/>
      <c r="RA647" s="286"/>
      <c r="RB647" s="286"/>
      <c r="RC647" s="286"/>
      <c r="RD647" s="286"/>
      <c r="RE647" s="286"/>
      <c r="RF647" s="286"/>
      <c r="RG647" s="286"/>
      <c r="RH647" s="286"/>
      <c r="RI647" s="286"/>
      <c r="RJ647" s="286"/>
      <c r="RK647" s="286"/>
      <c r="RL647" s="286"/>
      <c r="RM647" s="286"/>
      <c r="RN647" s="286"/>
      <c r="RO647" s="286"/>
      <c r="RP647" s="286"/>
      <c r="RQ647" s="286"/>
      <c r="RR647" s="286"/>
      <c r="RS647" s="286"/>
      <c r="RT647" s="286"/>
      <c r="RU647" s="286"/>
      <c r="RV647" s="286"/>
      <c r="RW647" s="286"/>
      <c r="RX647" s="286"/>
      <c r="RY647" s="286"/>
      <c r="RZ647" s="286"/>
      <c r="SA647" s="286"/>
      <c r="SB647" s="286"/>
      <c r="SC647" s="286"/>
      <c r="SD647" s="286"/>
      <c r="SE647" s="286"/>
      <c r="SF647" s="286"/>
      <c r="SG647" s="286"/>
      <c r="SH647" s="286"/>
      <c r="SI647" s="286"/>
      <c r="SJ647" s="286"/>
      <c r="SK647" s="286"/>
      <c r="SL647" s="286"/>
      <c r="SM647" s="286"/>
      <c r="SN647" s="286"/>
      <c r="SO647" s="286"/>
      <c r="SP647" s="286"/>
      <c r="SQ647" s="286"/>
      <c r="SR647" s="286"/>
      <c r="SS647" s="286"/>
      <c r="ST647" s="286"/>
      <c r="SU647" s="286"/>
      <c r="SV647" s="286"/>
      <c r="SW647" s="286"/>
      <c r="SX647" s="286"/>
      <c r="SY647" s="286"/>
      <c r="SZ647" s="286"/>
      <c r="TA647" s="286"/>
      <c r="TB647" s="286"/>
      <c r="TC647" s="286"/>
      <c r="TD647" s="286"/>
      <c r="TE647" s="286"/>
      <c r="TF647" s="286"/>
      <c r="TG647" s="286"/>
      <c r="TH647" s="286"/>
      <c r="TI647" s="286"/>
      <c r="TJ647" s="286"/>
      <c r="TK647" s="286"/>
      <c r="TL647" s="286"/>
      <c r="TM647" s="286"/>
      <c r="TN647" s="286"/>
      <c r="TO647" s="286"/>
      <c r="TP647" s="286"/>
      <c r="TQ647" s="286"/>
      <c r="TR647" s="286"/>
      <c r="TS647" s="286"/>
      <c r="TT647" s="286"/>
      <c r="TU647" s="286"/>
      <c r="TV647" s="286"/>
      <c r="TW647" s="286"/>
      <c r="TX647" s="286"/>
      <c r="TY647" s="286"/>
      <c r="TZ647" s="286"/>
      <c r="UA647" s="286"/>
      <c r="UB647" s="286"/>
      <c r="UC647" s="286"/>
      <c r="UD647" s="286"/>
      <c r="UE647" s="286"/>
      <c r="UF647" s="286"/>
      <c r="UG647" s="286"/>
      <c r="UH647" s="286"/>
      <c r="UI647" s="286"/>
      <c r="UJ647" s="286"/>
      <c r="UK647" s="286"/>
      <c r="UL647" s="286"/>
      <c r="UM647" s="286"/>
      <c r="UN647" s="286"/>
      <c r="UO647" s="286"/>
      <c r="UP647" s="286"/>
      <c r="UQ647" s="286"/>
      <c r="UR647" s="286"/>
      <c r="US647" s="286"/>
      <c r="UT647" s="286"/>
      <c r="UU647" s="286"/>
      <c r="UV647" s="286"/>
      <c r="UW647" s="286"/>
      <c r="UX647" s="286"/>
      <c r="UY647" s="286"/>
      <c r="UZ647" s="286"/>
      <c r="VA647" s="286"/>
      <c r="VB647" s="286"/>
      <c r="VC647" s="286"/>
      <c r="VD647" s="286"/>
      <c r="VE647" s="286"/>
      <c r="VF647" s="286"/>
      <c r="VG647" s="286"/>
      <c r="VH647" s="286"/>
      <c r="VI647" s="286"/>
      <c r="VJ647" s="286"/>
      <c r="VK647" s="286"/>
      <c r="VL647" s="286"/>
      <c r="VM647" s="286"/>
      <c r="VN647" s="286"/>
      <c r="VO647" s="286"/>
      <c r="VP647" s="286"/>
      <c r="VQ647" s="286"/>
      <c r="VR647" s="286"/>
      <c r="VS647" s="286"/>
      <c r="VT647" s="286"/>
      <c r="VU647" s="286"/>
      <c r="VV647" s="286"/>
      <c r="VW647" s="286"/>
      <c r="VX647" s="286"/>
      <c r="VY647" s="286"/>
      <c r="VZ647" s="286"/>
      <c r="WA647" s="286"/>
      <c r="WB647" s="286"/>
      <c r="WC647" s="286"/>
    </row>
    <row r="648" spans="1:601" s="285" customFormat="1" ht="123" customHeight="1">
      <c r="A648" s="1073"/>
      <c r="B648" s="681"/>
      <c r="C648" s="651"/>
      <c r="D648" s="653"/>
      <c r="E648" s="308" t="s">
        <v>1351</v>
      </c>
      <c r="F648" s="317" t="s">
        <v>60</v>
      </c>
      <c r="G648" s="318">
        <v>45467</v>
      </c>
      <c r="H648" s="415" t="s">
        <v>31</v>
      </c>
      <c r="I648" s="382" t="s">
        <v>501</v>
      </c>
      <c r="J648" s="382" t="s">
        <v>501</v>
      </c>
      <c r="K648" s="315" t="s">
        <v>1359</v>
      </c>
      <c r="L648" s="382" t="s">
        <v>43</v>
      </c>
      <c r="M648" s="288"/>
      <c r="N648" s="288"/>
      <c r="O648" s="288">
        <v>50000</v>
      </c>
      <c r="P648" s="289">
        <v>50000</v>
      </c>
      <c r="Q648" s="290">
        <v>50000</v>
      </c>
      <c r="R648" s="288">
        <v>50000</v>
      </c>
      <c r="S648" s="528">
        <v>3</v>
      </c>
      <c r="BA648" s="286"/>
      <c r="BB648" s="286"/>
      <c r="BC648" s="286"/>
      <c r="BD648" s="286"/>
      <c r="BE648" s="286"/>
      <c r="BF648" s="286"/>
      <c r="BG648" s="286"/>
      <c r="BH648" s="286"/>
      <c r="BI648" s="286"/>
      <c r="BJ648" s="286"/>
      <c r="BK648" s="286"/>
      <c r="BL648" s="286"/>
      <c r="BM648" s="286"/>
      <c r="BN648" s="286"/>
      <c r="BO648" s="286"/>
      <c r="BP648" s="286"/>
      <c r="BQ648" s="286"/>
      <c r="BR648" s="286"/>
      <c r="BS648" s="286"/>
      <c r="BT648" s="286"/>
      <c r="BU648" s="286"/>
      <c r="BV648" s="286"/>
      <c r="BW648" s="286"/>
      <c r="BX648" s="286"/>
      <c r="BY648" s="286"/>
      <c r="BZ648" s="286"/>
      <c r="CA648" s="286"/>
      <c r="CB648" s="286"/>
      <c r="CC648" s="286"/>
      <c r="CD648" s="286"/>
      <c r="CE648" s="286"/>
      <c r="CF648" s="286"/>
      <c r="CG648" s="286"/>
      <c r="CH648" s="286"/>
      <c r="CI648" s="286"/>
      <c r="CJ648" s="286"/>
      <c r="CK648" s="286"/>
      <c r="CL648" s="286"/>
      <c r="CM648" s="286"/>
      <c r="CN648" s="286"/>
      <c r="CO648" s="286"/>
      <c r="CP648" s="286"/>
      <c r="CQ648" s="286"/>
      <c r="CR648" s="286"/>
      <c r="CS648" s="286"/>
      <c r="CT648" s="286"/>
      <c r="CU648" s="286"/>
      <c r="CV648" s="286"/>
      <c r="CW648" s="286"/>
      <c r="CX648" s="286"/>
      <c r="CY648" s="286"/>
      <c r="CZ648" s="286"/>
      <c r="DA648" s="286"/>
      <c r="DB648" s="286"/>
      <c r="DC648" s="286"/>
      <c r="DD648" s="286"/>
      <c r="DE648" s="286"/>
      <c r="DF648" s="286"/>
      <c r="DG648" s="286"/>
      <c r="DH648" s="286"/>
      <c r="DI648" s="286"/>
      <c r="DJ648" s="286"/>
      <c r="DK648" s="286"/>
      <c r="DL648" s="286"/>
      <c r="DM648" s="286"/>
      <c r="DN648" s="286"/>
      <c r="DO648" s="286"/>
      <c r="DP648" s="286"/>
      <c r="DQ648" s="286"/>
      <c r="DR648" s="286"/>
      <c r="DS648" s="286"/>
      <c r="DT648" s="286"/>
      <c r="DU648" s="286"/>
      <c r="DV648" s="286"/>
      <c r="DW648" s="286"/>
      <c r="DX648" s="286"/>
      <c r="DY648" s="286"/>
      <c r="DZ648" s="286"/>
      <c r="EA648" s="286"/>
      <c r="EB648" s="286"/>
      <c r="EC648" s="286"/>
      <c r="ED648" s="286"/>
      <c r="EE648" s="286"/>
      <c r="EF648" s="286"/>
      <c r="EG648" s="286"/>
      <c r="EH648" s="286"/>
      <c r="EI648" s="286"/>
      <c r="EJ648" s="286"/>
      <c r="EK648" s="286"/>
      <c r="EL648" s="286"/>
      <c r="EM648" s="286"/>
      <c r="EN648" s="286"/>
      <c r="EO648" s="286"/>
      <c r="EP648" s="286"/>
      <c r="EQ648" s="286"/>
      <c r="ER648" s="286"/>
      <c r="ES648" s="286"/>
      <c r="ET648" s="286"/>
      <c r="EU648" s="286"/>
      <c r="EV648" s="286"/>
      <c r="EW648" s="286"/>
      <c r="EX648" s="286"/>
      <c r="EY648" s="286"/>
      <c r="EZ648" s="286"/>
      <c r="FA648" s="286"/>
      <c r="FB648" s="286"/>
      <c r="FC648" s="286"/>
      <c r="FD648" s="286"/>
      <c r="FE648" s="286"/>
      <c r="FF648" s="286"/>
      <c r="FG648" s="286"/>
      <c r="FH648" s="286"/>
      <c r="FI648" s="286"/>
      <c r="FJ648" s="286"/>
      <c r="FK648" s="286"/>
      <c r="FL648" s="286"/>
      <c r="FM648" s="286"/>
      <c r="FN648" s="286"/>
      <c r="FO648" s="286"/>
      <c r="FP648" s="286"/>
      <c r="FQ648" s="286"/>
      <c r="FR648" s="286"/>
      <c r="FS648" s="286"/>
      <c r="FT648" s="286"/>
      <c r="FU648" s="286"/>
      <c r="FV648" s="286"/>
      <c r="FW648" s="286"/>
      <c r="FX648" s="286"/>
      <c r="FY648" s="286"/>
      <c r="FZ648" s="286"/>
      <c r="GA648" s="286"/>
      <c r="GB648" s="286"/>
      <c r="GC648" s="286"/>
      <c r="GD648" s="286"/>
      <c r="GE648" s="286"/>
      <c r="GF648" s="286"/>
      <c r="GG648" s="286"/>
      <c r="GH648" s="286"/>
      <c r="GI648" s="286"/>
      <c r="GJ648" s="286"/>
      <c r="GK648" s="286"/>
      <c r="GL648" s="286"/>
      <c r="GM648" s="286"/>
      <c r="GN648" s="286"/>
      <c r="GO648" s="286"/>
      <c r="GP648" s="286"/>
      <c r="GQ648" s="286"/>
      <c r="GR648" s="286"/>
      <c r="GS648" s="286"/>
      <c r="GT648" s="286"/>
      <c r="GU648" s="286"/>
      <c r="GV648" s="286"/>
      <c r="GW648" s="286"/>
      <c r="GX648" s="286"/>
      <c r="GY648" s="286"/>
      <c r="GZ648" s="286"/>
      <c r="HA648" s="286"/>
      <c r="HB648" s="286"/>
      <c r="HC648" s="286"/>
      <c r="HD648" s="286"/>
      <c r="HE648" s="286"/>
      <c r="HF648" s="286"/>
      <c r="HG648" s="286"/>
      <c r="HH648" s="286"/>
      <c r="HI648" s="286"/>
      <c r="HJ648" s="286"/>
      <c r="HK648" s="286"/>
      <c r="HL648" s="286"/>
      <c r="HM648" s="286"/>
      <c r="HN648" s="286"/>
      <c r="HO648" s="286"/>
      <c r="HP648" s="286"/>
      <c r="HQ648" s="286"/>
      <c r="HR648" s="286"/>
      <c r="HS648" s="286"/>
      <c r="HT648" s="286"/>
      <c r="HU648" s="286"/>
      <c r="HV648" s="286"/>
      <c r="HW648" s="286"/>
      <c r="HX648" s="286"/>
      <c r="HY648" s="286"/>
      <c r="HZ648" s="286"/>
      <c r="IA648" s="286"/>
      <c r="IB648" s="286"/>
      <c r="IC648" s="286"/>
      <c r="ID648" s="286"/>
      <c r="IE648" s="286"/>
      <c r="IF648" s="286"/>
      <c r="IG648" s="286"/>
      <c r="IH648" s="286"/>
      <c r="II648" s="286"/>
      <c r="IJ648" s="286"/>
      <c r="IK648" s="286"/>
      <c r="IL648" s="286"/>
      <c r="IM648" s="286"/>
      <c r="IN648" s="286"/>
      <c r="IO648" s="286"/>
      <c r="IP648" s="286"/>
      <c r="IQ648" s="286"/>
      <c r="IR648" s="286"/>
      <c r="IS648" s="286"/>
      <c r="IT648" s="286"/>
      <c r="IU648" s="286"/>
      <c r="IV648" s="286"/>
      <c r="IW648" s="286"/>
      <c r="IX648" s="286"/>
      <c r="IY648" s="286"/>
      <c r="IZ648" s="286"/>
      <c r="JA648" s="286"/>
      <c r="JB648" s="286"/>
      <c r="JC648" s="286"/>
      <c r="JD648" s="286"/>
      <c r="JE648" s="286"/>
      <c r="JF648" s="286"/>
      <c r="JG648" s="286"/>
      <c r="JH648" s="286"/>
      <c r="JI648" s="286"/>
      <c r="JJ648" s="286"/>
      <c r="JK648" s="286"/>
      <c r="JL648" s="286"/>
      <c r="JM648" s="286"/>
      <c r="JN648" s="286"/>
      <c r="JO648" s="286"/>
      <c r="JP648" s="286"/>
      <c r="JQ648" s="286"/>
      <c r="JR648" s="286"/>
      <c r="JS648" s="286"/>
      <c r="JT648" s="286"/>
      <c r="JU648" s="286"/>
      <c r="JV648" s="286"/>
      <c r="JW648" s="286"/>
      <c r="JX648" s="286"/>
      <c r="JY648" s="286"/>
      <c r="JZ648" s="286"/>
      <c r="KA648" s="286"/>
      <c r="KB648" s="286"/>
      <c r="KC648" s="286"/>
      <c r="KD648" s="286"/>
      <c r="KE648" s="286"/>
      <c r="KF648" s="286"/>
      <c r="KG648" s="286"/>
      <c r="KH648" s="286"/>
      <c r="KI648" s="286"/>
      <c r="KJ648" s="286"/>
      <c r="KK648" s="286"/>
      <c r="KL648" s="286"/>
      <c r="KM648" s="286"/>
      <c r="KN648" s="286"/>
      <c r="KO648" s="286"/>
      <c r="KP648" s="286"/>
      <c r="KQ648" s="286"/>
      <c r="KR648" s="286"/>
      <c r="KS648" s="286"/>
      <c r="KT648" s="286"/>
      <c r="KU648" s="286"/>
      <c r="KV648" s="286"/>
      <c r="KW648" s="286"/>
      <c r="KX648" s="286"/>
      <c r="KY648" s="286"/>
      <c r="KZ648" s="286"/>
      <c r="LA648" s="286"/>
      <c r="LB648" s="286"/>
      <c r="LC648" s="286"/>
      <c r="LD648" s="286"/>
      <c r="LE648" s="286"/>
      <c r="LF648" s="286"/>
      <c r="LG648" s="286"/>
      <c r="LH648" s="286"/>
      <c r="LI648" s="286"/>
      <c r="LJ648" s="286"/>
      <c r="LK648" s="286"/>
      <c r="LL648" s="286"/>
      <c r="LM648" s="286"/>
      <c r="LN648" s="286"/>
      <c r="LO648" s="286"/>
      <c r="LP648" s="286"/>
      <c r="LQ648" s="286"/>
      <c r="LR648" s="286"/>
      <c r="LS648" s="286"/>
      <c r="LT648" s="286"/>
      <c r="LU648" s="286"/>
      <c r="LV648" s="286"/>
      <c r="LW648" s="286"/>
      <c r="LX648" s="286"/>
      <c r="LY648" s="286"/>
      <c r="LZ648" s="286"/>
      <c r="MA648" s="286"/>
      <c r="MB648" s="286"/>
      <c r="MC648" s="286"/>
      <c r="MD648" s="286"/>
      <c r="ME648" s="286"/>
      <c r="MF648" s="286"/>
      <c r="MG648" s="286"/>
      <c r="MH648" s="286"/>
      <c r="MI648" s="286"/>
      <c r="MJ648" s="286"/>
      <c r="MK648" s="286"/>
      <c r="ML648" s="286"/>
      <c r="MM648" s="286"/>
      <c r="MN648" s="286"/>
      <c r="MO648" s="286"/>
      <c r="MP648" s="286"/>
      <c r="MQ648" s="286"/>
      <c r="MR648" s="286"/>
      <c r="MS648" s="286"/>
      <c r="MT648" s="286"/>
      <c r="MU648" s="286"/>
      <c r="MV648" s="286"/>
      <c r="MW648" s="286"/>
      <c r="MX648" s="286"/>
      <c r="MY648" s="286"/>
      <c r="MZ648" s="286"/>
      <c r="NA648" s="286"/>
      <c r="NB648" s="286"/>
      <c r="NC648" s="286"/>
      <c r="ND648" s="286"/>
      <c r="NE648" s="286"/>
      <c r="NF648" s="286"/>
      <c r="NG648" s="286"/>
      <c r="NH648" s="286"/>
      <c r="NI648" s="286"/>
      <c r="NJ648" s="286"/>
      <c r="NK648" s="286"/>
      <c r="NL648" s="286"/>
      <c r="NM648" s="286"/>
      <c r="NN648" s="286"/>
      <c r="NO648" s="286"/>
      <c r="NP648" s="286"/>
      <c r="NQ648" s="286"/>
      <c r="NR648" s="286"/>
      <c r="NS648" s="286"/>
      <c r="NT648" s="286"/>
      <c r="NU648" s="286"/>
      <c r="NV648" s="286"/>
      <c r="NW648" s="286"/>
      <c r="NX648" s="286"/>
      <c r="NY648" s="286"/>
      <c r="NZ648" s="286"/>
      <c r="OA648" s="286"/>
      <c r="OB648" s="286"/>
      <c r="OC648" s="286"/>
      <c r="OD648" s="286"/>
      <c r="OE648" s="286"/>
      <c r="OF648" s="286"/>
      <c r="OG648" s="286"/>
      <c r="OH648" s="286"/>
      <c r="OI648" s="286"/>
      <c r="OJ648" s="286"/>
      <c r="OK648" s="286"/>
      <c r="OL648" s="286"/>
      <c r="OM648" s="286"/>
      <c r="ON648" s="286"/>
      <c r="OO648" s="286"/>
      <c r="OP648" s="286"/>
      <c r="OQ648" s="286"/>
      <c r="OR648" s="286"/>
      <c r="OS648" s="286"/>
      <c r="OT648" s="286"/>
      <c r="OU648" s="286"/>
      <c r="OV648" s="286"/>
      <c r="OW648" s="286"/>
      <c r="OX648" s="286"/>
      <c r="OY648" s="286"/>
      <c r="OZ648" s="286"/>
      <c r="PA648" s="286"/>
      <c r="PB648" s="286"/>
      <c r="PC648" s="286"/>
      <c r="PD648" s="286"/>
      <c r="PE648" s="286"/>
      <c r="PF648" s="286"/>
      <c r="PG648" s="286"/>
      <c r="PH648" s="286"/>
      <c r="PI648" s="286"/>
      <c r="PJ648" s="286"/>
      <c r="PK648" s="286"/>
      <c r="PL648" s="286"/>
      <c r="PM648" s="286"/>
      <c r="PN648" s="286"/>
      <c r="PO648" s="286"/>
      <c r="PP648" s="286"/>
      <c r="PQ648" s="286"/>
      <c r="PR648" s="286"/>
      <c r="PS648" s="286"/>
      <c r="PT648" s="286"/>
      <c r="PU648" s="286"/>
      <c r="PV648" s="286"/>
      <c r="PW648" s="286"/>
      <c r="PX648" s="286"/>
      <c r="PY648" s="286"/>
      <c r="PZ648" s="286"/>
      <c r="QA648" s="286"/>
      <c r="QB648" s="286"/>
      <c r="QC648" s="286"/>
      <c r="QD648" s="286"/>
      <c r="QE648" s="286"/>
      <c r="QF648" s="286"/>
      <c r="QG648" s="286"/>
      <c r="QH648" s="286"/>
      <c r="QI648" s="286"/>
      <c r="QJ648" s="286"/>
      <c r="QK648" s="286"/>
      <c r="QL648" s="286"/>
      <c r="QM648" s="286"/>
      <c r="QN648" s="286"/>
      <c r="QO648" s="286"/>
      <c r="QP648" s="286"/>
      <c r="QQ648" s="286"/>
      <c r="QR648" s="286"/>
      <c r="QS648" s="286"/>
      <c r="QT648" s="286"/>
      <c r="QU648" s="286"/>
      <c r="QV648" s="286"/>
      <c r="QW648" s="286"/>
      <c r="QX648" s="286"/>
      <c r="QY648" s="286"/>
      <c r="QZ648" s="286"/>
      <c r="RA648" s="286"/>
      <c r="RB648" s="286"/>
      <c r="RC648" s="286"/>
      <c r="RD648" s="286"/>
      <c r="RE648" s="286"/>
      <c r="RF648" s="286"/>
      <c r="RG648" s="286"/>
      <c r="RH648" s="286"/>
      <c r="RI648" s="286"/>
      <c r="RJ648" s="286"/>
      <c r="RK648" s="286"/>
      <c r="RL648" s="286"/>
      <c r="RM648" s="286"/>
      <c r="RN648" s="286"/>
      <c r="RO648" s="286"/>
      <c r="RP648" s="286"/>
      <c r="RQ648" s="286"/>
      <c r="RR648" s="286"/>
      <c r="RS648" s="286"/>
      <c r="RT648" s="286"/>
      <c r="RU648" s="286"/>
      <c r="RV648" s="286"/>
      <c r="RW648" s="286"/>
      <c r="RX648" s="286"/>
      <c r="RY648" s="286"/>
      <c r="RZ648" s="286"/>
      <c r="SA648" s="286"/>
      <c r="SB648" s="286"/>
      <c r="SC648" s="286"/>
      <c r="SD648" s="286"/>
      <c r="SE648" s="286"/>
      <c r="SF648" s="286"/>
      <c r="SG648" s="286"/>
      <c r="SH648" s="286"/>
      <c r="SI648" s="286"/>
      <c r="SJ648" s="286"/>
      <c r="SK648" s="286"/>
      <c r="SL648" s="286"/>
      <c r="SM648" s="286"/>
      <c r="SN648" s="286"/>
      <c r="SO648" s="286"/>
      <c r="SP648" s="286"/>
      <c r="SQ648" s="286"/>
      <c r="SR648" s="286"/>
      <c r="SS648" s="286"/>
      <c r="ST648" s="286"/>
      <c r="SU648" s="286"/>
      <c r="SV648" s="286"/>
      <c r="SW648" s="286"/>
      <c r="SX648" s="286"/>
      <c r="SY648" s="286"/>
      <c r="SZ648" s="286"/>
      <c r="TA648" s="286"/>
      <c r="TB648" s="286"/>
      <c r="TC648" s="286"/>
      <c r="TD648" s="286"/>
      <c r="TE648" s="286"/>
      <c r="TF648" s="286"/>
      <c r="TG648" s="286"/>
      <c r="TH648" s="286"/>
      <c r="TI648" s="286"/>
      <c r="TJ648" s="286"/>
      <c r="TK648" s="286"/>
      <c r="TL648" s="286"/>
      <c r="TM648" s="286"/>
      <c r="TN648" s="286"/>
      <c r="TO648" s="286"/>
      <c r="TP648" s="286"/>
      <c r="TQ648" s="286"/>
      <c r="TR648" s="286"/>
      <c r="TS648" s="286"/>
      <c r="TT648" s="286"/>
      <c r="TU648" s="286"/>
      <c r="TV648" s="286"/>
      <c r="TW648" s="286"/>
      <c r="TX648" s="286"/>
      <c r="TY648" s="286"/>
      <c r="TZ648" s="286"/>
      <c r="UA648" s="286"/>
      <c r="UB648" s="286"/>
      <c r="UC648" s="286"/>
      <c r="UD648" s="286"/>
      <c r="UE648" s="286"/>
      <c r="UF648" s="286"/>
      <c r="UG648" s="286"/>
      <c r="UH648" s="286"/>
      <c r="UI648" s="286"/>
      <c r="UJ648" s="286"/>
      <c r="UK648" s="286"/>
      <c r="UL648" s="286"/>
      <c r="UM648" s="286"/>
      <c r="UN648" s="286"/>
      <c r="UO648" s="286"/>
      <c r="UP648" s="286"/>
      <c r="UQ648" s="286"/>
      <c r="UR648" s="286"/>
      <c r="US648" s="286"/>
      <c r="UT648" s="286"/>
      <c r="UU648" s="286"/>
      <c r="UV648" s="286"/>
      <c r="UW648" s="286"/>
      <c r="UX648" s="286"/>
      <c r="UY648" s="286"/>
      <c r="UZ648" s="286"/>
      <c r="VA648" s="286"/>
      <c r="VB648" s="286"/>
      <c r="VC648" s="286"/>
      <c r="VD648" s="286"/>
      <c r="VE648" s="286"/>
      <c r="VF648" s="286"/>
      <c r="VG648" s="286"/>
      <c r="VH648" s="286"/>
      <c r="VI648" s="286"/>
      <c r="VJ648" s="286"/>
      <c r="VK648" s="286"/>
      <c r="VL648" s="286"/>
      <c r="VM648" s="286"/>
      <c r="VN648" s="286"/>
      <c r="VO648" s="286"/>
      <c r="VP648" s="286"/>
      <c r="VQ648" s="286"/>
      <c r="VR648" s="286"/>
      <c r="VS648" s="286"/>
      <c r="VT648" s="286"/>
      <c r="VU648" s="286"/>
      <c r="VV648" s="286"/>
      <c r="VW648" s="286"/>
      <c r="VX648" s="286"/>
      <c r="VY648" s="286"/>
      <c r="VZ648" s="286"/>
      <c r="WA648" s="286"/>
      <c r="WB648" s="286"/>
      <c r="WC648" s="286"/>
    </row>
    <row r="649" spans="1:601" s="285" customFormat="1" ht="102.75" customHeight="1">
      <c r="A649" s="1073"/>
      <c r="B649" s="670" t="s">
        <v>1360</v>
      </c>
      <c r="C649" s="650" t="s">
        <v>1361</v>
      </c>
      <c r="D649" s="652" t="s">
        <v>1332</v>
      </c>
      <c r="E649" s="204" t="s">
        <v>1349</v>
      </c>
      <c r="F649" s="296" t="s">
        <v>60</v>
      </c>
      <c r="G649" s="389">
        <v>45292</v>
      </c>
      <c r="H649" s="413" t="s">
        <v>31</v>
      </c>
      <c r="I649" s="442" t="s">
        <v>501</v>
      </c>
      <c r="J649" s="442" t="s">
        <v>501</v>
      </c>
      <c r="K649" s="386" t="s">
        <v>1359</v>
      </c>
      <c r="L649" s="442" t="s">
        <v>35</v>
      </c>
      <c r="M649" s="284">
        <f>M650</f>
        <v>0</v>
      </c>
      <c r="N649" s="284">
        <f t="shared" ref="N649:R649" si="95">N650</f>
        <v>0</v>
      </c>
      <c r="O649" s="284">
        <f t="shared" si="95"/>
        <v>10000</v>
      </c>
      <c r="P649" s="284">
        <f t="shared" si="95"/>
        <v>10000</v>
      </c>
      <c r="Q649" s="284">
        <f t="shared" si="95"/>
        <v>10000</v>
      </c>
      <c r="R649" s="284">
        <f t="shared" si="95"/>
        <v>10000</v>
      </c>
      <c r="S649" s="530"/>
      <c r="BA649" s="286"/>
      <c r="BB649" s="286"/>
      <c r="BC649" s="286"/>
      <c r="BD649" s="286"/>
      <c r="BE649" s="286"/>
      <c r="BF649" s="286"/>
      <c r="BG649" s="286"/>
      <c r="BH649" s="286"/>
      <c r="BI649" s="286"/>
      <c r="BJ649" s="286"/>
      <c r="BK649" s="286"/>
      <c r="BL649" s="286"/>
      <c r="BM649" s="286"/>
      <c r="BN649" s="286"/>
      <c r="BO649" s="286"/>
      <c r="BP649" s="286"/>
      <c r="BQ649" s="286"/>
      <c r="BR649" s="286"/>
      <c r="BS649" s="286"/>
      <c r="BT649" s="286"/>
      <c r="BU649" s="286"/>
      <c r="BV649" s="286"/>
      <c r="BW649" s="286"/>
      <c r="BX649" s="286"/>
      <c r="BY649" s="286"/>
      <c r="BZ649" s="286"/>
      <c r="CA649" s="286"/>
      <c r="CB649" s="286"/>
      <c r="CC649" s="286"/>
      <c r="CD649" s="286"/>
      <c r="CE649" s="286"/>
      <c r="CF649" s="286"/>
      <c r="CG649" s="286"/>
      <c r="CH649" s="286"/>
      <c r="CI649" s="286"/>
      <c r="CJ649" s="286"/>
      <c r="CK649" s="286"/>
      <c r="CL649" s="286"/>
      <c r="CM649" s="286"/>
      <c r="CN649" s="286"/>
      <c r="CO649" s="286"/>
      <c r="CP649" s="286"/>
      <c r="CQ649" s="286"/>
      <c r="CR649" s="286"/>
      <c r="CS649" s="286"/>
      <c r="CT649" s="286"/>
      <c r="CU649" s="286"/>
      <c r="CV649" s="286"/>
      <c r="CW649" s="286"/>
      <c r="CX649" s="286"/>
      <c r="CY649" s="286"/>
      <c r="CZ649" s="286"/>
      <c r="DA649" s="286"/>
      <c r="DB649" s="286"/>
      <c r="DC649" s="286"/>
      <c r="DD649" s="286"/>
      <c r="DE649" s="286"/>
      <c r="DF649" s="286"/>
      <c r="DG649" s="286"/>
      <c r="DH649" s="286"/>
      <c r="DI649" s="286"/>
      <c r="DJ649" s="286"/>
      <c r="DK649" s="286"/>
      <c r="DL649" s="286"/>
      <c r="DM649" s="286"/>
      <c r="DN649" s="286"/>
      <c r="DO649" s="286"/>
      <c r="DP649" s="286"/>
      <c r="DQ649" s="286"/>
      <c r="DR649" s="286"/>
      <c r="DS649" s="286"/>
      <c r="DT649" s="286"/>
      <c r="DU649" s="286"/>
      <c r="DV649" s="286"/>
      <c r="DW649" s="286"/>
      <c r="DX649" s="286"/>
      <c r="DY649" s="286"/>
      <c r="DZ649" s="286"/>
      <c r="EA649" s="286"/>
      <c r="EB649" s="286"/>
      <c r="EC649" s="286"/>
      <c r="ED649" s="286"/>
      <c r="EE649" s="286"/>
      <c r="EF649" s="286"/>
      <c r="EG649" s="286"/>
      <c r="EH649" s="286"/>
      <c r="EI649" s="286"/>
      <c r="EJ649" s="286"/>
      <c r="EK649" s="286"/>
      <c r="EL649" s="286"/>
      <c r="EM649" s="286"/>
      <c r="EN649" s="286"/>
      <c r="EO649" s="286"/>
      <c r="EP649" s="286"/>
      <c r="EQ649" s="286"/>
      <c r="ER649" s="286"/>
      <c r="ES649" s="286"/>
      <c r="ET649" s="286"/>
      <c r="EU649" s="286"/>
      <c r="EV649" s="286"/>
      <c r="EW649" s="286"/>
      <c r="EX649" s="286"/>
      <c r="EY649" s="286"/>
      <c r="EZ649" s="286"/>
      <c r="FA649" s="286"/>
      <c r="FB649" s="286"/>
      <c r="FC649" s="286"/>
      <c r="FD649" s="286"/>
      <c r="FE649" s="286"/>
      <c r="FF649" s="286"/>
      <c r="FG649" s="286"/>
      <c r="FH649" s="286"/>
      <c r="FI649" s="286"/>
      <c r="FJ649" s="286"/>
      <c r="FK649" s="286"/>
      <c r="FL649" s="286"/>
      <c r="FM649" s="286"/>
      <c r="FN649" s="286"/>
      <c r="FO649" s="286"/>
      <c r="FP649" s="286"/>
      <c r="FQ649" s="286"/>
      <c r="FR649" s="286"/>
      <c r="FS649" s="286"/>
      <c r="FT649" s="286"/>
      <c r="FU649" s="286"/>
      <c r="FV649" s="286"/>
      <c r="FW649" s="286"/>
      <c r="FX649" s="286"/>
      <c r="FY649" s="286"/>
      <c r="FZ649" s="286"/>
      <c r="GA649" s="286"/>
      <c r="GB649" s="286"/>
      <c r="GC649" s="286"/>
      <c r="GD649" s="286"/>
      <c r="GE649" s="286"/>
      <c r="GF649" s="286"/>
      <c r="GG649" s="286"/>
      <c r="GH649" s="286"/>
      <c r="GI649" s="286"/>
      <c r="GJ649" s="286"/>
      <c r="GK649" s="286"/>
      <c r="GL649" s="286"/>
      <c r="GM649" s="286"/>
      <c r="GN649" s="286"/>
      <c r="GO649" s="286"/>
      <c r="GP649" s="286"/>
      <c r="GQ649" s="286"/>
      <c r="GR649" s="286"/>
      <c r="GS649" s="286"/>
      <c r="GT649" s="286"/>
      <c r="GU649" s="286"/>
      <c r="GV649" s="286"/>
      <c r="GW649" s="286"/>
      <c r="GX649" s="286"/>
      <c r="GY649" s="286"/>
      <c r="GZ649" s="286"/>
      <c r="HA649" s="286"/>
      <c r="HB649" s="286"/>
      <c r="HC649" s="286"/>
      <c r="HD649" s="286"/>
      <c r="HE649" s="286"/>
      <c r="HF649" s="286"/>
      <c r="HG649" s="286"/>
      <c r="HH649" s="286"/>
      <c r="HI649" s="286"/>
      <c r="HJ649" s="286"/>
      <c r="HK649" s="286"/>
      <c r="HL649" s="286"/>
      <c r="HM649" s="286"/>
      <c r="HN649" s="286"/>
      <c r="HO649" s="286"/>
      <c r="HP649" s="286"/>
      <c r="HQ649" s="286"/>
      <c r="HR649" s="286"/>
      <c r="HS649" s="286"/>
      <c r="HT649" s="286"/>
      <c r="HU649" s="286"/>
      <c r="HV649" s="286"/>
      <c r="HW649" s="286"/>
      <c r="HX649" s="286"/>
      <c r="HY649" s="286"/>
      <c r="HZ649" s="286"/>
      <c r="IA649" s="286"/>
      <c r="IB649" s="286"/>
      <c r="IC649" s="286"/>
      <c r="ID649" s="286"/>
      <c r="IE649" s="286"/>
      <c r="IF649" s="286"/>
      <c r="IG649" s="286"/>
      <c r="IH649" s="286"/>
      <c r="II649" s="286"/>
      <c r="IJ649" s="286"/>
      <c r="IK649" s="286"/>
      <c r="IL649" s="286"/>
      <c r="IM649" s="286"/>
      <c r="IN649" s="286"/>
      <c r="IO649" s="286"/>
      <c r="IP649" s="286"/>
      <c r="IQ649" s="286"/>
      <c r="IR649" s="286"/>
      <c r="IS649" s="286"/>
      <c r="IT649" s="286"/>
      <c r="IU649" s="286"/>
      <c r="IV649" s="286"/>
      <c r="IW649" s="286"/>
      <c r="IX649" s="286"/>
      <c r="IY649" s="286"/>
      <c r="IZ649" s="286"/>
      <c r="JA649" s="286"/>
      <c r="JB649" s="286"/>
      <c r="JC649" s="286"/>
      <c r="JD649" s="286"/>
      <c r="JE649" s="286"/>
      <c r="JF649" s="286"/>
      <c r="JG649" s="286"/>
      <c r="JH649" s="286"/>
      <c r="JI649" s="286"/>
      <c r="JJ649" s="286"/>
      <c r="JK649" s="286"/>
      <c r="JL649" s="286"/>
      <c r="JM649" s="286"/>
      <c r="JN649" s="286"/>
      <c r="JO649" s="286"/>
      <c r="JP649" s="286"/>
      <c r="JQ649" s="286"/>
      <c r="JR649" s="286"/>
      <c r="JS649" s="286"/>
      <c r="JT649" s="286"/>
      <c r="JU649" s="286"/>
      <c r="JV649" s="286"/>
      <c r="JW649" s="286"/>
      <c r="JX649" s="286"/>
      <c r="JY649" s="286"/>
      <c r="JZ649" s="286"/>
      <c r="KA649" s="286"/>
      <c r="KB649" s="286"/>
      <c r="KC649" s="286"/>
      <c r="KD649" s="286"/>
      <c r="KE649" s="286"/>
      <c r="KF649" s="286"/>
      <c r="KG649" s="286"/>
      <c r="KH649" s="286"/>
      <c r="KI649" s="286"/>
      <c r="KJ649" s="286"/>
      <c r="KK649" s="286"/>
      <c r="KL649" s="286"/>
      <c r="KM649" s="286"/>
      <c r="KN649" s="286"/>
      <c r="KO649" s="286"/>
      <c r="KP649" s="286"/>
      <c r="KQ649" s="286"/>
      <c r="KR649" s="286"/>
      <c r="KS649" s="286"/>
      <c r="KT649" s="286"/>
      <c r="KU649" s="286"/>
      <c r="KV649" s="286"/>
      <c r="KW649" s="286"/>
      <c r="KX649" s="286"/>
      <c r="KY649" s="286"/>
      <c r="KZ649" s="286"/>
      <c r="LA649" s="286"/>
      <c r="LB649" s="286"/>
      <c r="LC649" s="286"/>
      <c r="LD649" s="286"/>
      <c r="LE649" s="286"/>
      <c r="LF649" s="286"/>
      <c r="LG649" s="286"/>
      <c r="LH649" s="286"/>
      <c r="LI649" s="286"/>
      <c r="LJ649" s="286"/>
      <c r="LK649" s="286"/>
      <c r="LL649" s="286"/>
      <c r="LM649" s="286"/>
      <c r="LN649" s="286"/>
      <c r="LO649" s="286"/>
      <c r="LP649" s="286"/>
      <c r="LQ649" s="286"/>
      <c r="LR649" s="286"/>
      <c r="LS649" s="286"/>
      <c r="LT649" s="286"/>
      <c r="LU649" s="286"/>
      <c r="LV649" s="286"/>
      <c r="LW649" s="286"/>
      <c r="LX649" s="286"/>
      <c r="LY649" s="286"/>
      <c r="LZ649" s="286"/>
      <c r="MA649" s="286"/>
      <c r="MB649" s="286"/>
      <c r="MC649" s="286"/>
      <c r="MD649" s="286"/>
      <c r="ME649" s="286"/>
      <c r="MF649" s="286"/>
      <c r="MG649" s="286"/>
      <c r="MH649" s="286"/>
      <c r="MI649" s="286"/>
      <c r="MJ649" s="286"/>
      <c r="MK649" s="286"/>
      <c r="ML649" s="286"/>
      <c r="MM649" s="286"/>
      <c r="MN649" s="286"/>
      <c r="MO649" s="286"/>
      <c r="MP649" s="286"/>
      <c r="MQ649" s="286"/>
      <c r="MR649" s="286"/>
      <c r="MS649" s="286"/>
      <c r="MT649" s="286"/>
      <c r="MU649" s="286"/>
      <c r="MV649" s="286"/>
      <c r="MW649" s="286"/>
      <c r="MX649" s="286"/>
      <c r="MY649" s="286"/>
      <c r="MZ649" s="286"/>
      <c r="NA649" s="286"/>
      <c r="NB649" s="286"/>
      <c r="NC649" s="286"/>
      <c r="ND649" s="286"/>
      <c r="NE649" s="286"/>
      <c r="NF649" s="286"/>
      <c r="NG649" s="286"/>
      <c r="NH649" s="286"/>
      <c r="NI649" s="286"/>
      <c r="NJ649" s="286"/>
      <c r="NK649" s="286"/>
      <c r="NL649" s="286"/>
      <c r="NM649" s="286"/>
      <c r="NN649" s="286"/>
      <c r="NO649" s="286"/>
      <c r="NP649" s="286"/>
      <c r="NQ649" s="286"/>
      <c r="NR649" s="286"/>
      <c r="NS649" s="286"/>
      <c r="NT649" s="286"/>
      <c r="NU649" s="286"/>
      <c r="NV649" s="286"/>
      <c r="NW649" s="286"/>
      <c r="NX649" s="286"/>
      <c r="NY649" s="286"/>
      <c r="NZ649" s="286"/>
      <c r="OA649" s="286"/>
      <c r="OB649" s="286"/>
      <c r="OC649" s="286"/>
      <c r="OD649" s="286"/>
      <c r="OE649" s="286"/>
      <c r="OF649" s="286"/>
      <c r="OG649" s="286"/>
      <c r="OH649" s="286"/>
      <c r="OI649" s="286"/>
      <c r="OJ649" s="286"/>
      <c r="OK649" s="286"/>
      <c r="OL649" s="286"/>
      <c r="OM649" s="286"/>
      <c r="ON649" s="286"/>
      <c r="OO649" s="286"/>
      <c r="OP649" s="286"/>
      <c r="OQ649" s="286"/>
      <c r="OR649" s="286"/>
      <c r="OS649" s="286"/>
      <c r="OT649" s="286"/>
      <c r="OU649" s="286"/>
      <c r="OV649" s="286"/>
      <c r="OW649" s="286"/>
      <c r="OX649" s="286"/>
      <c r="OY649" s="286"/>
      <c r="OZ649" s="286"/>
      <c r="PA649" s="286"/>
      <c r="PB649" s="286"/>
      <c r="PC649" s="286"/>
      <c r="PD649" s="286"/>
      <c r="PE649" s="286"/>
      <c r="PF649" s="286"/>
      <c r="PG649" s="286"/>
      <c r="PH649" s="286"/>
      <c r="PI649" s="286"/>
      <c r="PJ649" s="286"/>
      <c r="PK649" s="286"/>
      <c r="PL649" s="286"/>
      <c r="PM649" s="286"/>
      <c r="PN649" s="286"/>
      <c r="PO649" s="286"/>
      <c r="PP649" s="286"/>
      <c r="PQ649" s="286"/>
      <c r="PR649" s="286"/>
      <c r="PS649" s="286"/>
      <c r="PT649" s="286"/>
      <c r="PU649" s="286"/>
      <c r="PV649" s="286"/>
      <c r="PW649" s="286"/>
      <c r="PX649" s="286"/>
      <c r="PY649" s="286"/>
      <c r="PZ649" s="286"/>
      <c r="QA649" s="286"/>
      <c r="QB649" s="286"/>
      <c r="QC649" s="286"/>
      <c r="QD649" s="286"/>
      <c r="QE649" s="286"/>
      <c r="QF649" s="286"/>
      <c r="QG649" s="286"/>
      <c r="QH649" s="286"/>
      <c r="QI649" s="286"/>
      <c r="QJ649" s="286"/>
      <c r="QK649" s="286"/>
      <c r="QL649" s="286"/>
      <c r="QM649" s="286"/>
      <c r="QN649" s="286"/>
      <c r="QO649" s="286"/>
      <c r="QP649" s="286"/>
      <c r="QQ649" s="286"/>
      <c r="QR649" s="286"/>
      <c r="QS649" s="286"/>
      <c r="QT649" s="286"/>
      <c r="QU649" s="286"/>
      <c r="QV649" s="286"/>
      <c r="QW649" s="286"/>
      <c r="QX649" s="286"/>
      <c r="QY649" s="286"/>
      <c r="QZ649" s="286"/>
      <c r="RA649" s="286"/>
      <c r="RB649" s="286"/>
      <c r="RC649" s="286"/>
      <c r="RD649" s="286"/>
      <c r="RE649" s="286"/>
      <c r="RF649" s="286"/>
      <c r="RG649" s="286"/>
      <c r="RH649" s="286"/>
      <c r="RI649" s="286"/>
      <c r="RJ649" s="286"/>
      <c r="RK649" s="286"/>
      <c r="RL649" s="286"/>
      <c r="RM649" s="286"/>
      <c r="RN649" s="286"/>
      <c r="RO649" s="286"/>
      <c r="RP649" s="286"/>
      <c r="RQ649" s="286"/>
      <c r="RR649" s="286"/>
      <c r="RS649" s="286"/>
      <c r="RT649" s="286"/>
      <c r="RU649" s="286"/>
      <c r="RV649" s="286"/>
      <c r="RW649" s="286"/>
      <c r="RX649" s="286"/>
      <c r="RY649" s="286"/>
      <c r="RZ649" s="286"/>
      <c r="SA649" s="286"/>
      <c r="SB649" s="286"/>
      <c r="SC649" s="286"/>
      <c r="SD649" s="286"/>
      <c r="SE649" s="286"/>
      <c r="SF649" s="286"/>
      <c r="SG649" s="286"/>
      <c r="SH649" s="286"/>
      <c r="SI649" s="286"/>
      <c r="SJ649" s="286"/>
      <c r="SK649" s="286"/>
      <c r="SL649" s="286"/>
      <c r="SM649" s="286"/>
      <c r="SN649" s="286"/>
      <c r="SO649" s="286"/>
      <c r="SP649" s="286"/>
      <c r="SQ649" s="286"/>
      <c r="SR649" s="286"/>
      <c r="SS649" s="286"/>
      <c r="ST649" s="286"/>
      <c r="SU649" s="286"/>
      <c r="SV649" s="286"/>
      <c r="SW649" s="286"/>
      <c r="SX649" s="286"/>
      <c r="SY649" s="286"/>
      <c r="SZ649" s="286"/>
      <c r="TA649" s="286"/>
      <c r="TB649" s="286"/>
      <c r="TC649" s="286"/>
      <c r="TD649" s="286"/>
      <c r="TE649" s="286"/>
      <c r="TF649" s="286"/>
      <c r="TG649" s="286"/>
      <c r="TH649" s="286"/>
      <c r="TI649" s="286"/>
      <c r="TJ649" s="286"/>
      <c r="TK649" s="286"/>
      <c r="TL649" s="286"/>
      <c r="TM649" s="286"/>
      <c r="TN649" s="286"/>
      <c r="TO649" s="286"/>
      <c r="TP649" s="286"/>
      <c r="TQ649" s="286"/>
      <c r="TR649" s="286"/>
      <c r="TS649" s="286"/>
      <c r="TT649" s="286"/>
      <c r="TU649" s="286"/>
      <c r="TV649" s="286"/>
      <c r="TW649" s="286"/>
      <c r="TX649" s="286"/>
      <c r="TY649" s="286"/>
      <c r="TZ649" s="286"/>
      <c r="UA649" s="286"/>
      <c r="UB649" s="286"/>
      <c r="UC649" s="286"/>
      <c r="UD649" s="286"/>
      <c r="UE649" s="286"/>
      <c r="UF649" s="286"/>
      <c r="UG649" s="286"/>
      <c r="UH649" s="286"/>
      <c r="UI649" s="286"/>
      <c r="UJ649" s="286"/>
      <c r="UK649" s="286"/>
      <c r="UL649" s="286"/>
      <c r="UM649" s="286"/>
      <c r="UN649" s="286"/>
      <c r="UO649" s="286"/>
      <c r="UP649" s="286"/>
      <c r="UQ649" s="286"/>
      <c r="UR649" s="286"/>
      <c r="US649" s="286"/>
      <c r="UT649" s="286"/>
      <c r="UU649" s="286"/>
      <c r="UV649" s="286"/>
      <c r="UW649" s="286"/>
      <c r="UX649" s="286"/>
      <c r="UY649" s="286"/>
      <c r="UZ649" s="286"/>
      <c r="VA649" s="286"/>
      <c r="VB649" s="286"/>
      <c r="VC649" s="286"/>
      <c r="VD649" s="286"/>
      <c r="VE649" s="286"/>
      <c r="VF649" s="286"/>
      <c r="VG649" s="286"/>
      <c r="VH649" s="286"/>
      <c r="VI649" s="286"/>
      <c r="VJ649" s="286"/>
      <c r="VK649" s="286"/>
      <c r="VL649" s="286"/>
      <c r="VM649" s="286"/>
      <c r="VN649" s="286"/>
      <c r="VO649" s="286"/>
      <c r="VP649" s="286"/>
      <c r="VQ649" s="286"/>
      <c r="VR649" s="286"/>
      <c r="VS649" s="286"/>
      <c r="VT649" s="286"/>
      <c r="VU649" s="286"/>
      <c r="VV649" s="286"/>
      <c r="VW649" s="286"/>
      <c r="VX649" s="286"/>
      <c r="VY649" s="286"/>
      <c r="VZ649" s="286"/>
      <c r="WA649" s="286"/>
      <c r="WB649" s="286"/>
      <c r="WC649" s="286"/>
    </row>
    <row r="650" spans="1:601" s="285" customFormat="1" ht="118.5" customHeight="1">
      <c r="A650" s="1073"/>
      <c r="B650" s="681"/>
      <c r="C650" s="651"/>
      <c r="D650" s="653"/>
      <c r="E650" s="308" t="s">
        <v>1351</v>
      </c>
      <c r="F650" s="317" t="s">
        <v>60</v>
      </c>
      <c r="G650" s="318">
        <v>45467</v>
      </c>
      <c r="H650" s="415" t="s">
        <v>31</v>
      </c>
      <c r="I650" s="382" t="s">
        <v>501</v>
      </c>
      <c r="J650" s="382" t="s">
        <v>501</v>
      </c>
      <c r="K650" s="315" t="s">
        <v>1359</v>
      </c>
      <c r="L650" s="382" t="s">
        <v>43</v>
      </c>
      <c r="M650" s="288"/>
      <c r="N650" s="288"/>
      <c r="O650" s="288">
        <v>10000</v>
      </c>
      <c r="P650" s="289">
        <v>10000</v>
      </c>
      <c r="Q650" s="290">
        <v>10000</v>
      </c>
      <c r="R650" s="288">
        <v>10000</v>
      </c>
      <c r="S650" s="528">
        <v>3</v>
      </c>
      <c r="BA650" s="286"/>
      <c r="BB650" s="286"/>
      <c r="BC650" s="286"/>
      <c r="BD650" s="286"/>
      <c r="BE650" s="286"/>
      <c r="BF650" s="286"/>
      <c r="BG650" s="286"/>
      <c r="BH650" s="286"/>
      <c r="BI650" s="286"/>
      <c r="BJ650" s="286"/>
      <c r="BK650" s="286"/>
      <c r="BL650" s="286"/>
      <c r="BM650" s="286"/>
      <c r="BN650" s="286"/>
      <c r="BO650" s="286"/>
      <c r="BP650" s="286"/>
      <c r="BQ650" s="286"/>
      <c r="BR650" s="286"/>
      <c r="BS650" s="286"/>
      <c r="BT650" s="286"/>
      <c r="BU650" s="286"/>
      <c r="BV650" s="286"/>
      <c r="BW650" s="286"/>
      <c r="BX650" s="286"/>
      <c r="BY650" s="286"/>
      <c r="BZ650" s="286"/>
      <c r="CA650" s="286"/>
      <c r="CB650" s="286"/>
      <c r="CC650" s="286"/>
      <c r="CD650" s="286"/>
      <c r="CE650" s="286"/>
      <c r="CF650" s="286"/>
      <c r="CG650" s="286"/>
      <c r="CH650" s="286"/>
      <c r="CI650" s="286"/>
      <c r="CJ650" s="286"/>
      <c r="CK650" s="286"/>
      <c r="CL650" s="286"/>
      <c r="CM650" s="286"/>
      <c r="CN650" s="286"/>
      <c r="CO650" s="286"/>
      <c r="CP650" s="286"/>
      <c r="CQ650" s="286"/>
      <c r="CR650" s="286"/>
      <c r="CS650" s="286"/>
      <c r="CT650" s="286"/>
      <c r="CU650" s="286"/>
      <c r="CV650" s="286"/>
      <c r="CW650" s="286"/>
      <c r="CX650" s="286"/>
      <c r="CY650" s="286"/>
      <c r="CZ650" s="286"/>
      <c r="DA650" s="286"/>
      <c r="DB650" s="286"/>
      <c r="DC650" s="286"/>
      <c r="DD650" s="286"/>
      <c r="DE650" s="286"/>
      <c r="DF650" s="286"/>
      <c r="DG650" s="286"/>
      <c r="DH650" s="286"/>
      <c r="DI650" s="286"/>
      <c r="DJ650" s="286"/>
      <c r="DK650" s="286"/>
      <c r="DL650" s="286"/>
      <c r="DM650" s="286"/>
      <c r="DN650" s="286"/>
      <c r="DO650" s="286"/>
      <c r="DP650" s="286"/>
      <c r="DQ650" s="286"/>
      <c r="DR650" s="286"/>
      <c r="DS650" s="286"/>
      <c r="DT650" s="286"/>
      <c r="DU650" s="286"/>
      <c r="DV650" s="286"/>
      <c r="DW650" s="286"/>
      <c r="DX650" s="286"/>
      <c r="DY650" s="286"/>
      <c r="DZ650" s="286"/>
      <c r="EA650" s="286"/>
      <c r="EB650" s="286"/>
      <c r="EC650" s="286"/>
      <c r="ED650" s="286"/>
      <c r="EE650" s="286"/>
      <c r="EF650" s="286"/>
      <c r="EG650" s="286"/>
      <c r="EH650" s="286"/>
      <c r="EI650" s="286"/>
      <c r="EJ650" s="286"/>
      <c r="EK650" s="286"/>
      <c r="EL650" s="286"/>
      <c r="EM650" s="286"/>
      <c r="EN650" s="286"/>
      <c r="EO650" s="286"/>
      <c r="EP650" s="286"/>
      <c r="EQ650" s="286"/>
      <c r="ER650" s="286"/>
      <c r="ES650" s="286"/>
      <c r="ET650" s="286"/>
      <c r="EU650" s="286"/>
      <c r="EV650" s="286"/>
      <c r="EW650" s="286"/>
      <c r="EX650" s="286"/>
      <c r="EY650" s="286"/>
      <c r="EZ650" s="286"/>
      <c r="FA650" s="286"/>
      <c r="FB650" s="286"/>
      <c r="FC650" s="286"/>
      <c r="FD650" s="286"/>
      <c r="FE650" s="286"/>
      <c r="FF650" s="286"/>
      <c r="FG650" s="286"/>
      <c r="FH650" s="286"/>
      <c r="FI650" s="286"/>
      <c r="FJ650" s="286"/>
      <c r="FK650" s="286"/>
      <c r="FL650" s="286"/>
      <c r="FM650" s="286"/>
      <c r="FN650" s="286"/>
      <c r="FO650" s="286"/>
      <c r="FP650" s="286"/>
      <c r="FQ650" s="286"/>
      <c r="FR650" s="286"/>
      <c r="FS650" s="286"/>
      <c r="FT650" s="286"/>
      <c r="FU650" s="286"/>
      <c r="FV650" s="286"/>
      <c r="FW650" s="286"/>
      <c r="FX650" s="286"/>
      <c r="FY650" s="286"/>
      <c r="FZ650" s="286"/>
      <c r="GA650" s="286"/>
      <c r="GB650" s="286"/>
      <c r="GC650" s="286"/>
      <c r="GD650" s="286"/>
      <c r="GE650" s="286"/>
      <c r="GF650" s="286"/>
      <c r="GG650" s="286"/>
      <c r="GH650" s="286"/>
      <c r="GI650" s="286"/>
      <c r="GJ650" s="286"/>
      <c r="GK650" s="286"/>
      <c r="GL650" s="286"/>
      <c r="GM650" s="286"/>
      <c r="GN650" s="286"/>
      <c r="GO650" s="286"/>
      <c r="GP650" s="286"/>
      <c r="GQ650" s="286"/>
      <c r="GR650" s="286"/>
      <c r="GS650" s="286"/>
      <c r="GT650" s="286"/>
      <c r="GU650" s="286"/>
      <c r="GV650" s="286"/>
      <c r="GW650" s="286"/>
      <c r="GX650" s="286"/>
      <c r="GY650" s="286"/>
      <c r="GZ650" s="286"/>
      <c r="HA650" s="286"/>
      <c r="HB650" s="286"/>
      <c r="HC650" s="286"/>
      <c r="HD650" s="286"/>
      <c r="HE650" s="286"/>
      <c r="HF650" s="286"/>
      <c r="HG650" s="286"/>
      <c r="HH650" s="286"/>
      <c r="HI650" s="286"/>
      <c r="HJ650" s="286"/>
      <c r="HK650" s="286"/>
      <c r="HL650" s="286"/>
      <c r="HM650" s="286"/>
      <c r="HN650" s="286"/>
      <c r="HO650" s="286"/>
      <c r="HP650" s="286"/>
      <c r="HQ650" s="286"/>
      <c r="HR650" s="286"/>
      <c r="HS650" s="286"/>
      <c r="HT650" s="286"/>
      <c r="HU650" s="286"/>
      <c r="HV650" s="286"/>
      <c r="HW650" s="286"/>
      <c r="HX650" s="286"/>
      <c r="HY650" s="286"/>
      <c r="HZ650" s="286"/>
      <c r="IA650" s="286"/>
      <c r="IB650" s="286"/>
      <c r="IC650" s="286"/>
      <c r="ID650" s="286"/>
      <c r="IE650" s="286"/>
      <c r="IF650" s="286"/>
      <c r="IG650" s="286"/>
      <c r="IH650" s="286"/>
      <c r="II650" s="286"/>
      <c r="IJ650" s="286"/>
      <c r="IK650" s="286"/>
      <c r="IL650" s="286"/>
      <c r="IM650" s="286"/>
      <c r="IN650" s="286"/>
      <c r="IO650" s="286"/>
      <c r="IP650" s="286"/>
      <c r="IQ650" s="286"/>
      <c r="IR650" s="286"/>
      <c r="IS650" s="286"/>
      <c r="IT650" s="286"/>
      <c r="IU650" s="286"/>
      <c r="IV650" s="286"/>
      <c r="IW650" s="286"/>
      <c r="IX650" s="286"/>
      <c r="IY650" s="286"/>
      <c r="IZ650" s="286"/>
      <c r="JA650" s="286"/>
      <c r="JB650" s="286"/>
      <c r="JC650" s="286"/>
      <c r="JD650" s="286"/>
      <c r="JE650" s="286"/>
      <c r="JF650" s="286"/>
      <c r="JG650" s="286"/>
      <c r="JH650" s="286"/>
      <c r="JI650" s="286"/>
      <c r="JJ650" s="286"/>
      <c r="JK650" s="286"/>
      <c r="JL650" s="286"/>
      <c r="JM650" s="286"/>
      <c r="JN650" s="286"/>
      <c r="JO650" s="286"/>
      <c r="JP650" s="286"/>
      <c r="JQ650" s="286"/>
      <c r="JR650" s="286"/>
      <c r="JS650" s="286"/>
      <c r="JT650" s="286"/>
      <c r="JU650" s="286"/>
      <c r="JV650" s="286"/>
      <c r="JW650" s="286"/>
      <c r="JX650" s="286"/>
      <c r="JY650" s="286"/>
      <c r="JZ650" s="286"/>
      <c r="KA650" s="286"/>
      <c r="KB650" s="286"/>
      <c r="KC650" s="286"/>
      <c r="KD650" s="286"/>
      <c r="KE650" s="286"/>
      <c r="KF650" s="286"/>
      <c r="KG650" s="286"/>
      <c r="KH650" s="286"/>
      <c r="KI650" s="286"/>
      <c r="KJ650" s="286"/>
      <c r="KK650" s="286"/>
      <c r="KL650" s="286"/>
      <c r="KM650" s="286"/>
      <c r="KN650" s="286"/>
      <c r="KO650" s="286"/>
      <c r="KP650" s="286"/>
      <c r="KQ650" s="286"/>
      <c r="KR650" s="286"/>
      <c r="KS650" s="286"/>
      <c r="KT650" s="286"/>
      <c r="KU650" s="286"/>
      <c r="KV650" s="286"/>
      <c r="KW650" s="286"/>
      <c r="KX650" s="286"/>
      <c r="KY650" s="286"/>
      <c r="KZ650" s="286"/>
      <c r="LA650" s="286"/>
      <c r="LB650" s="286"/>
      <c r="LC650" s="286"/>
      <c r="LD650" s="286"/>
      <c r="LE650" s="286"/>
      <c r="LF650" s="286"/>
      <c r="LG650" s="286"/>
      <c r="LH650" s="286"/>
      <c r="LI650" s="286"/>
      <c r="LJ650" s="286"/>
      <c r="LK650" s="286"/>
      <c r="LL650" s="286"/>
      <c r="LM650" s="286"/>
      <c r="LN650" s="286"/>
      <c r="LO650" s="286"/>
      <c r="LP650" s="286"/>
      <c r="LQ650" s="286"/>
      <c r="LR650" s="286"/>
      <c r="LS650" s="286"/>
      <c r="LT650" s="286"/>
      <c r="LU650" s="286"/>
      <c r="LV650" s="286"/>
      <c r="LW650" s="286"/>
      <c r="LX650" s="286"/>
      <c r="LY650" s="286"/>
      <c r="LZ650" s="286"/>
      <c r="MA650" s="286"/>
      <c r="MB650" s="286"/>
      <c r="MC650" s="286"/>
      <c r="MD650" s="286"/>
      <c r="ME650" s="286"/>
      <c r="MF650" s="286"/>
      <c r="MG650" s="286"/>
      <c r="MH650" s="286"/>
      <c r="MI650" s="286"/>
      <c r="MJ650" s="286"/>
      <c r="MK650" s="286"/>
      <c r="ML650" s="286"/>
      <c r="MM650" s="286"/>
      <c r="MN650" s="286"/>
      <c r="MO650" s="286"/>
      <c r="MP650" s="286"/>
      <c r="MQ650" s="286"/>
      <c r="MR650" s="286"/>
      <c r="MS650" s="286"/>
      <c r="MT650" s="286"/>
      <c r="MU650" s="286"/>
      <c r="MV650" s="286"/>
      <c r="MW650" s="286"/>
      <c r="MX650" s="286"/>
      <c r="MY650" s="286"/>
      <c r="MZ650" s="286"/>
      <c r="NA650" s="286"/>
      <c r="NB650" s="286"/>
      <c r="NC650" s="286"/>
      <c r="ND650" s="286"/>
      <c r="NE650" s="286"/>
      <c r="NF650" s="286"/>
      <c r="NG650" s="286"/>
      <c r="NH650" s="286"/>
      <c r="NI650" s="286"/>
      <c r="NJ650" s="286"/>
      <c r="NK650" s="286"/>
      <c r="NL650" s="286"/>
      <c r="NM650" s="286"/>
      <c r="NN650" s="286"/>
      <c r="NO650" s="286"/>
      <c r="NP650" s="286"/>
      <c r="NQ650" s="286"/>
      <c r="NR650" s="286"/>
      <c r="NS650" s="286"/>
      <c r="NT650" s="286"/>
      <c r="NU650" s="286"/>
      <c r="NV650" s="286"/>
      <c r="NW650" s="286"/>
      <c r="NX650" s="286"/>
      <c r="NY650" s="286"/>
      <c r="NZ650" s="286"/>
      <c r="OA650" s="286"/>
      <c r="OB650" s="286"/>
      <c r="OC650" s="286"/>
      <c r="OD650" s="286"/>
      <c r="OE650" s="286"/>
      <c r="OF650" s="286"/>
      <c r="OG650" s="286"/>
      <c r="OH650" s="286"/>
      <c r="OI650" s="286"/>
      <c r="OJ650" s="286"/>
      <c r="OK650" s="286"/>
      <c r="OL650" s="286"/>
      <c r="OM650" s="286"/>
      <c r="ON650" s="286"/>
      <c r="OO650" s="286"/>
      <c r="OP650" s="286"/>
      <c r="OQ650" s="286"/>
      <c r="OR650" s="286"/>
      <c r="OS650" s="286"/>
      <c r="OT650" s="286"/>
      <c r="OU650" s="286"/>
      <c r="OV650" s="286"/>
      <c r="OW650" s="286"/>
      <c r="OX650" s="286"/>
      <c r="OY650" s="286"/>
      <c r="OZ650" s="286"/>
      <c r="PA650" s="286"/>
      <c r="PB650" s="286"/>
      <c r="PC650" s="286"/>
      <c r="PD650" s="286"/>
      <c r="PE650" s="286"/>
      <c r="PF650" s="286"/>
      <c r="PG650" s="286"/>
      <c r="PH650" s="286"/>
      <c r="PI650" s="286"/>
      <c r="PJ650" s="286"/>
      <c r="PK650" s="286"/>
      <c r="PL650" s="286"/>
      <c r="PM650" s="286"/>
      <c r="PN650" s="286"/>
      <c r="PO650" s="286"/>
      <c r="PP650" s="286"/>
      <c r="PQ650" s="286"/>
      <c r="PR650" s="286"/>
      <c r="PS650" s="286"/>
      <c r="PT650" s="286"/>
      <c r="PU650" s="286"/>
      <c r="PV650" s="286"/>
      <c r="PW650" s="286"/>
      <c r="PX650" s="286"/>
      <c r="PY650" s="286"/>
      <c r="PZ650" s="286"/>
      <c r="QA650" s="286"/>
      <c r="QB650" s="286"/>
      <c r="QC650" s="286"/>
      <c r="QD650" s="286"/>
      <c r="QE650" s="286"/>
      <c r="QF650" s="286"/>
      <c r="QG650" s="286"/>
      <c r="QH650" s="286"/>
      <c r="QI650" s="286"/>
      <c r="QJ650" s="286"/>
      <c r="QK650" s="286"/>
      <c r="QL650" s="286"/>
      <c r="QM650" s="286"/>
      <c r="QN650" s="286"/>
      <c r="QO650" s="286"/>
      <c r="QP650" s="286"/>
      <c r="QQ650" s="286"/>
      <c r="QR650" s="286"/>
      <c r="QS650" s="286"/>
      <c r="QT650" s="286"/>
      <c r="QU650" s="286"/>
      <c r="QV650" s="286"/>
      <c r="QW650" s="286"/>
      <c r="QX650" s="286"/>
      <c r="QY650" s="286"/>
      <c r="QZ650" s="286"/>
      <c r="RA650" s="286"/>
      <c r="RB650" s="286"/>
      <c r="RC650" s="286"/>
      <c r="RD650" s="286"/>
      <c r="RE650" s="286"/>
      <c r="RF650" s="286"/>
      <c r="RG650" s="286"/>
      <c r="RH650" s="286"/>
      <c r="RI650" s="286"/>
      <c r="RJ650" s="286"/>
      <c r="RK650" s="286"/>
      <c r="RL650" s="286"/>
      <c r="RM650" s="286"/>
      <c r="RN650" s="286"/>
      <c r="RO650" s="286"/>
      <c r="RP650" s="286"/>
      <c r="RQ650" s="286"/>
      <c r="RR650" s="286"/>
      <c r="RS650" s="286"/>
      <c r="RT650" s="286"/>
      <c r="RU650" s="286"/>
      <c r="RV650" s="286"/>
      <c r="RW650" s="286"/>
      <c r="RX650" s="286"/>
      <c r="RY650" s="286"/>
      <c r="RZ650" s="286"/>
      <c r="SA650" s="286"/>
      <c r="SB650" s="286"/>
      <c r="SC650" s="286"/>
      <c r="SD650" s="286"/>
      <c r="SE650" s="286"/>
      <c r="SF650" s="286"/>
      <c r="SG650" s="286"/>
      <c r="SH650" s="286"/>
      <c r="SI650" s="286"/>
      <c r="SJ650" s="286"/>
      <c r="SK650" s="286"/>
      <c r="SL650" s="286"/>
      <c r="SM650" s="286"/>
      <c r="SN650" s="286"/>
      <c r="SO650" s="286"/>
      <c r="SP650" s="286"/>
      <c r="SQ650" s="286"/>
      <c r="SR650" s="286"/>
      <c r="SS650" s="286"/>
      <c r="ST650" s="286"/>
      <c r="SU650" s="286"/>
      <c r="SV650" s="286"/>
      <c r="SW650" s="286"/>
      <c r="SX650" s="286"/>
      <c r="SY650" s="286"/>
      <c r="SZ650" s="286"/>
      <c r="TA650" s="286"/>
      <c r="TB650" s="286"/>
      <c r="TC650" s="286"/>
      <c r="TD650" s="286"/>
      <c r="TE650" s="286"/>
      <c r="TF650" s="286"/>
      <c r="TG650" s="286"/>
      <c r="TH650" s="286"/>
      <c r="TI650" s="286"/>
      <c r="TJ650" s="286"/>
      <c r="TK650" s="286"/>
      <c r="TL650" s="286"/>
      <c r="TM650" s="286"/>
      <c r="TN650" s="286"/>
      <c r="TO650" s="286"/>
      <c r="TP650" s="286"/>
      <c r="TQ650" s="286"/>
      <c r="TR650" s="286"/>
      <c r="TS650" s="286"/>
      <c r="TT650" s="286"/>
      <c r="TU650" s="286"/>
      <c r="TV650" s="286"/>
      <c r="TW650" s="286"/>
      <c r="TX650" s="286"/>
      <c r="TY650" s="286"/>
      <c r="TZ650" s="286"/>
      <c r="UA650" s="286"/>
      <c r="UB650" s="286"/>
      <c r="UC650" s="286"/>
      <c r="UD650" s="286"/>
      <c r="UE650" s="286"/>
      <c r="UF650" s="286"/>
      <c r="UG650" s="286"/>
      <c r="UH650" s="286"/>
      <c r="UI650" s="286"/>
      <c r="UJ650" s="286"/>
      <c r="UK650" s="286"/>
      <c r="UL650" s="286"/>
      <c r="UM650" s="286"/>
      <c r="UN650" s="286"/>
      <c r="UO650" s="286"/>
      <c r="UP650" s="286"/>
      <c r="UQ650" s="286"/>
      <c r="UR650" s="286"/>
      <c r="US650" s="286"/>
      <c r="UT650" s="286"/>
      <c r="UU650" s="286"/>
      <c r="UV650" s="286"/>
      <c r="UW650" s="286"/>
      <c r="UX650" s="286"/>
      <c r="UY650" s="286"/>
      <c r="UZ650" s="286"/>
      <c r="VA650" s="286"/>
      <c r="VB650" s="286"/>
      <c r="VC650" s="286"/>
      <c r="VD650" s="286"/>
      <c r="VE650" s="286"/>
      <c r="VF650" s="286"/>
      <c r="VG650" s="286"/>
      <c r="VH650" s="286"/>
      <c r="VI650" s="286"/>
      <c r="VJ650" s="286"/>
      <c r="VK650" s="286"/>
      <c r="VL650" s="286"/>
      <c r="VM650" s="286"/>
      <c r="VN650" s="286"/>
      <c r="VO650" s="286"/>
      <c r="VP650" s="286"/>
      <c r="VQ650" s="286"/>
      <c r="VR650" s="286"/>
      <c r="VS650" s="286"/>
      <c r="VT650" s="286"/>
      <c r="VU650" s="286"/>
      <c r="VV650" s="286"/>
      <c r="VW650" s="286"/>
      <c r="VX650" s="286"/>
      <c r="VY650" s="286"/>
      <c r="VZ650" s="286"/>
      <c r="WA650" s="286"/>
      <c r="WB650" s="286"/>
      <c r="WC650" s="286"/>
    </row>
    <row r="651" spans="1:601" s="285" customFormat="1" ht="81.75" customHeight="1">
      <c r="A651" s="1073"/>
      <c r="B651" s="670" t="s">
        <v>1362</v>
      </c>
      <c r="C651" s="650" t="s">
        <v>1363</v>
      </c>
      <c r="D651" s="652" t="s">
        <v>1332</v>
      </c>
      <c r="E651" s="204" t="s">
        <v>1349</v>
      </c>
      <c r="F651" s="296" t="s">
        <v>60</v>
      </c>
      <c r="G651" s="389">
        <v>45292</v>
      </c>
      <c r="H651" s="413" t="s">
        <v>31</v>
      </c>
      <c r="I651" s="442" t="s">
        <v>501</v>
      </c>
      <c r="J651" s="442" t="s">
        <v>501</v>
      </c>
      <c r="K651" s="386" t="s">
        <v>1359</v>
      </c>
      <c r="L651" s="442" t="s">
        <v>35</v>
      </c>
      <c r="M651" s="284">
        <f>M652</f>
        <v>0</v>
      </c>
      <c r="N651" s="284">
        <f t="shared" ref="N651:R651" si="96">N652</f>
        <v>0</v>
      </c>
      <c r="O651" s="284">
        <f t="shared" si="96"/>
        <v>30000</v>
      </c>
      <c r="P651" s="284">
        <f t="shared" si="96"/>
        <v>30000</v>
      </c>
      <c r="Q651" s="284">
        <f t="shared" si="96"/>
        <v>30000</v>
      </c>
      <c r="R651" s="284">
        <f t="shared" si="96"/>
        <v>30000</v>
      </c>
      <c r="S651" s="530"/>
      <c r="BA651" s="286"/>
      <c r="BB651" s="286"/>
      <c r="BC651" s="286"/>
      <c r="BD651" s="286"/>
      <c r="BE651" s="286"/>
      <c r="BF651" s="286"/>
      <c r="BG651" s="286"/>
      <c r="BH651" s="286"/>
      <c r="BI651" s="286"/>
      <c r="BJ651" s="286"/>
      <c r="BK651" s="286"/>
      <c r="BL651" s="286"/>
      <c r="BM651" s="286"/>
      <c r="BN651" s="286"/>
      <c r="BO651" s="286"/>
      <c r="BP651" s="286"/>
      <c r="BQ651" s="286"/>
      <c r="BR651" s="286"/>
      <c r="BS651" s="286"/>
      <c r="BT651" s="286"/>
      <c r="BU651" s="286"/>
      <c r="BV651" s="286"/>
      <c r="BW651" s="286"/>
      <c r="BX651" s="286"/>
      <c r="BY651" s="286"/>
      <c r="BZ651" s="286"/>
      <c r="CA651" s="286"/>
      <c r="CB651" s="286"/>
      <c r="CC651" s="286"/>
      <c r="CD651" s="286"/>
      <c r="CE651" s="286"/>
      <c r="CF651" s="286"/>
      <c r="CG651" s="286"/>
      <c r="CH651" s="286"/>
      <c r="CI651" s="286"/>
      <c r="CJ651" s="286"/>
      <c r="CK651" s="286"/>
      <c r="CL651" s="286"/>
      <c r="CM651" s="286"/>
      <c r="CN651" s="286"/>
      <c r="CO651" s="286"/>
      <c r="CP651" s="286"/>
      <c r="CQ651" s="286"/>
      <c r="CR651" s="286"/>
      <c r="CS651" s="286"/>
      <c r="CT651" s="286"/>
      <c r="CU651" s="286"/>
      <c r="CV651" s="286"/>
      <c r="CW651" s="286"/>
      <c r="CX651" s="286"/>
      <c r="CY651" s="286"/>
      <c r="CZ651" s="286"/>
      <c r="DA651" s="286"/>
      <c r="DB651" s="286"/>
      <c r="DC651" s="286"/>
      <c r="DD651" s="286"/>
      <c r="DE651" s="286"/>
      <c r="DF651" s="286"/>
      <c r="DG651" s="286"/>
      <c r="DH651" s="286"/>
      <c r="DI651" s="286"/>
      <c r="DJ651" s="286"/>
      <c r="DK651" s="286"/>
      <c r="DL651" s="286"/>
      <c r="DM651" s="286"/>
      <c r="DN651" s="286"/>
      <c r="DO651" s="286"/>
      <c r="DP651" s="286"/>
      <c r="DQ651" s="286"/>
      <c r="DR651" s="286"/>
      <c r="DS651" s="286"/>
      <c r="DT651" s="286"/>
      <c r="DU651" s="286"/>
      <c r="DV651" s="286"/>
      <c r="DW651" s="286"/>
      <c r="DX651" s="286"/>
      <c r="DY651" s="286"/>
      <c r="DZ651" s="286"/>
      <c r="EA651" s="286"/>
      <c r="EB651" s="286"/>
      <c r="EC651" s="286"/>
      <c r="ED651" s="286"/>
      <c r="EE651" s="286"/>
      <c r="EF651" s="286"/>
      <c r="EG651" s="286"/>
      <c r="EH651" s="286"/>
      <c r="EI651" s="286"/>
      <c r="EJ651" s="286"/>
      <c r="EK651" s="286"/>
      <c r="EL651" s="286"/>
      <c r="EM651" s="286"/>
      <c r="EN651" s="286"/>
      <c r="EO651" s="286"/>
      <c r="EP651" s="286"/>
      <c r="EQ651" s="286"/>
      <c r="ER651" s="286"/>
      <c r="ES651" s="286"/>
      <c r="ET651" s="286"/>
      <c r="EU651" s="286"/>
      <c r="EV651" s="286"/>
      <c r="EW651" s="286"/>
      <c r="EX651" s="286"/>
      <c r="EY651" s="286"/>
      <c r="EZ651" s="286"/>
      <c r="FA651" s="286"/>
      <c r="FB651" s="286"/>
      <c r="FC651" s="286"/>
      <c r="FD651" s="286"/>
      <c r="FE651" s="286"/>
      <c r="FF651" s="286"/>
      <c r="FG651" s="286"/>
      <c r="FH651" s="286"/>
      <c r="FI651" s="286"/>
      <c r="FJ651" s="286"/>
      <c r="FK651" s="286"/>
      <c r="FL651" s="286"/>
      <c r="FM651" s="286"/>
      <c r="FN651" s="286"/>
      <c r="FO651" s="286"/>
      <c r="FP651" s="286"/>
      <c r="FQ651" s="286"/>
      <c r="FR651" s="286"/>
      <c r="FS651" s="286"/>
      <c r="FT651" s="286"/>
      <c r="FU651" s="286"/>
      <c r="FV651" s="286"/>
      <c r="FW651" s="286"/>
      <c r="FX651" s="286"/>
      <c r="FY651" s="286"/>
      <c r="FZ651" s="286"/>
      <c r="GA651" s="286"/>
      <c r="GB651" s="286"/>
      <c r="GC651" s="286"/>
      <c r="GD651" s="286"/>
      <c r="GE651" s="286"/>
      <c r="GF651" s="286"/>
      <c r="GG651" s="286"/>
      <c r="GH651" s="286"/>
      <c r="GI651" s="286"/>
      <c r="GJ651" s="286"/>
      <c r="GK651" s="286"/>
      <c r="GL651" s="286"/>
      <c r="GM651" s="286"/>
      <c r="GN651" s="286"/>
      <c r="GO651" s="286"/>
      <c r="GP651" s="286"/>
      <c r="GQ651" s="286"/>
      <c r="GR651" s="286"/>
      <c r="GS651" s="286"/>
      <c r="GT651" s="286"/>
      <c r="GU651" s="286"/>
      <c r="GV651" s="286"/>
      <c r="GW651" s="286"/>
      <c r="GX651" s="286"/>
      <c r="GY651" s="286"/>
      <c r="GZ651" s="286"/>
      <c r="HA651" s="286"/>
      <c r="HB651" s="286"/>
      <c r="HC651" s="286"/>
      <c r="HD651" s="286"/>
      <c r="HE651" s="286"/>
      <c r="HF651" s="286"/>
      <c r="HG651" s="286"/>
      <c r="HH651" s="286"/>
      <c r="HI651" s="286"/>
      <c r="HJ651" s="286"/>
      <c r="HK651" s="286"/>
      <c r="HL651" s="286"/>
      <c r="HM651" s="286"/>
      <c r="HN651" s="286"/>
      <c r="HO651" s="286"/>
      <c r="HP651" s="286"/>
      <c r="HQ651" s="286"/>
      <c r="HR651" s="286"/>
      <c r="HS651" s="286"/>
      <c r="HT651" s="286"/>
      <c r="HU651" s="286"/>
      <c r="HV651" s="286"/>
      <c r="HW651" s="286"/>
      <c r="HX651" s="286"/>
      <c r="HY651" s="286"/>
      <c r="HZ651" s="286"/>
      <c r="IA651" s="286"/>
      <c r="IB651" s="286"/>
      <c r="IC651" s="286"/>
      <c r="ID651" s="286"/>
      <c r="IE651" s="286"/>
      <c r="IF651" s="286"/>
      <c r="IG651" s="286"/>
      <c r="IH651" s="286"/>
      <c r="II651" s="286"/>
      <c r="IJ651" s="286"/>
      <c r="IK651" s="286"/>
      <c r="IL651" s="286"/>
      <c r="IM651" s="286"/>
      <c r="IN651" s="286"/>
      <c r="IO651" s="286"/>
      <c r="IP651" s="286"/>
      <c r="IQ651" s="286"/>
      <c r="IR651" s="286"/>
      <c r="IS651" s="286"/>
      <c r="IT651" s="286"/>
      <c r="IU651" s="286"/>
      <c r="IV651" s="286"/>
      <c r="IW651" s="286"/>
      <c r="IX651" s="286"/>
      <c r="IY651" s="286"/>
      <c r="IZ651" s="286"/>
      <c r="JA651" s="286"/>
      <c r="JB651" s="286"/>
      <c r="JC651" s="286"/>
      <c r="JD651" s="286"/>
      <c r="JE651" s="286"/>
      <c r="JF651" s="286"/>
      <c r="JG651" s="286"/>
      <c r="JH651" s="286"/>
      <c r="JI651" s="286"/>
      <c r="JJ651" s="286"/>
      <c r="JK651" s="286"/>
      <c r="JL651" s="286"/>
      <c r="JM651" s="286"/>
      <c r="JN651" s="286"/>
      <c r="JO651" s="286"/>
      <c r="JP651" s="286"/>
      <c r="JQ651" s="286"/>
      <c r="JR651" s="286"/>
      <c r="JS651" s="286"/>
      <c r="JT651" s="286"/>
      <c r="JU651" s="286"/>
      <c r="JV651" s="286"/>
      <c r="JW651" s="286"/>
      <c r="JX651" s="286"/>
      <c r="JY651" s="286"/>
      <c r="JZ651" s="286"/>
      <c r="KA651" s="286"/>
      <c r="KB651" s="286"/>
      <c r="KC651" s="286"/>
      <c r="KD651" s="286"/>
      <c r="KE651" s="286"/>
      <c r="KF651" s="286"/>
      <c r="KG651" s="286"/>
      <c r="KH651" s="286"/>
      <c r="KI651" s="286"/>
      <c r="KJ651" s="286"/>
      <c r="KK651" s="286"/>
      <c r="KL651" s="286"/>
      <c r="KM651" s="286"/>
      <c r="KN651" s="286"/>
      <c r="KO651" s="286"/>
      <c r="KP651" s="286"/>
      <c r="KQ651" s="286"/>
      <c r="KR651" s="286"/>
      <c r="KS651" s="286"/>
      <c r="KT651" s="286"/>
      <c r="KU651" s="286"/>
      <c r="KV651" s="286"/>
      <c r="KW651" s="286"/>
      <c r="KX651" s="286"/>
      <c r="KY651" s="286"/>
      <c r="KZ651" s="286"/>
      <c r="LA651" s="286"/>
      <c r="LB651" s="286"/>
      <c r="LC651" s="286"/>
      <c r="LD651" s="286"/>
      <c r="LE651" s="286"/>
      <c r="LF651" s="286"/>
      <c r="LG651" s="286"/>
      <c r="LH651" s="286"/>
      <c r="LI651" s="286"/>
      <c r="LJ651" s="286"/>
      <c r="LK651" s="286"/>
      <c r="LL651" s="286"/>
      <c r="LM651" s="286"/>
      <c r="LN651" s="286"/>
      <c r="LO651" s="286"/>
      <c r="LP651" s="286"/>
      <c r="LQ651" s="286"/>
      <c r="LR651" s="286"/>
      <c r="LS651" s="286"/>
      <c r="LT651" s="286"/>
      <c r="LU651" s="286"/>
      <c r="LV651" s="286"/>
      <c r="LW651" s="286"/>
      <c r="LX651" s="286"/>
      <c r="LY651" s="286"/>
      <c r="LZ651" s="286"/>
      <c r="MA651" s="286"/>
      <c r="MB651" s="286"/>
      <c r="MC651" s="286"/>
      <c r="MD651" s="286"/>
      <c r="ME651" s="286"/>
      <c r="MF651" s="286"/>
      <c r="MG651" s="286"/>
      <c r="MH651" s="286"/>
      <c r="MI651" s="286"/>
      <c r="MJ651" s="286"/>
      <c r="MK651" s="286"/>
      <c r="ML651" s="286"/>
      <c r="MM651" s="286"/>
      <c r="MN651" s="286"/>
      <c r="MO651" s="286"/>
      <c r="MP651" s="286"/>
      <c r="MQ651" s="286"/>
      <c r="MR651" s="286"/>
      <c r="MS651" s="286"/>
      <c r="MT651" s="286"/>
      <c r="MU651" s="286"/>
      <c r="MV651" s="286"/>
      <c r="MW651" s="286"/>
      <c r="MX651" s="286"/>
      <c r="MY651" s="286"/>
      <c r="MZ651" s="286"/>
      <c r="NA651" s="286"/>
      <c r="NB651" s="286"/>
      <c r="NC651" s="286"/>
      <c r="ND651" s="286"/>
      <c r="NE651" s="286"/>
      <c r="NF651" s="286"/>
      <c r="NG651" s="286"/>
      <c r="NH651" s="286"/>
      <c r="NI651" s="286"/>
      <c r="NJ651" s="286"/>
      <c r="NK651" s="286"/>
      <c r="NL651" s="286"/>
      <c r="NM651" s="286"/>
      <c r="NN651" s="286"/>
      <c r="NO651" s="286"/>
      <c r="NP651" s="286"/>
      <c r="NQ651" s="286"/>
      <c r="NR651" s="286"/>
      <c r="NS651" s="286"/>
      <c r="NT651" s="286"/>
      <c r="NU651" s="286"/>
      <c r="NV651" s="286"/>
      <c r="NW651" s="286"/>
      <c r="NX651" s="286"/>
      <c r="NY651" s="286"/>
      <c r="NZ651" s="286"/>
      <c r="OA651" s="286"/>
      <c r="OB651" s="286"/>
      <c r="OC651" s="286"/>
      <c r="OD651" s="286"/>
      <c r="OE651" s="286"/>
      <c r="OF651" s="286"/>
      <c r="OG651" s="286"/>
      <c r="OH651" s="286"/>
      <c r="OI651" s="286"/>
      <c r="OJ651" s="286"/>
      <c r="OK651" s="286"/>
      <c r="OL651" s="286"/>
      <c r="OM651" s="286"/>
      <c r="ON651" s="286"/>
      <c r="OO651" s="286"/>
      <c r="OP651" s="286"/>
      <c r="OQ651" s="286"/>
      <c r="OR651" s="286"/>
      <c r="OS651" s="286"/>
      <c r="OT651" s="286"/>
      <c r="OU651" s="286"/>
      <c r="OV651" s="286"/>
      <c r="OW651" s="286"/>
      <c r="OX651" s="286"/>
      <c r="OY651" s="286"/>
      <c r="OZ651" s="286"/>
      <c r="PA651" s="286"/>
      <c r="PB651" s="286"/>
      <c r="PC651" s="286"/>
      <c r="PD651" s="286"/>
      <c r="PE651" s="286"/>
      <c r="PF651" s="286"/>
      <c r="PG651" s="286"/>
      <c r="PH651" s="286"/>
      <c r="PI651" s="286"/>
      <c r="PJ651" s="286"/>
      <c r="PK651" s="286"/>
      <c r="PL651" s="286"/>
      <c r="PM651" s="286"/>
      <c r="PN651" s="286"/>
      <c r="PO651" s="286"/>
      <c r="PP651" s="286"/>
      <c r="PQ651" s="286"/>
      <c r="PR651" s="286"/>
      <c r="PS651" s="286"/>
      <c r="PT651" s="286"/>
      <c r="PU651" s="286"/>
      <c r="PV651" s="286"/>
      <c r="PW651" s="286"/>
      <c r="PX651" s="286"/>
      <c r="PY651" s="286"/>
      <c r="PZ651" s="286"/>
      <c r="QA651" s="286"/>
      <c r="QB651" s="286"/>
      <c r="QC651" s="286"/>
      <c r="QD651" s="286"/>
      <c r="QE651" s="286"/>
      <c r="QF651" s="286"/>
      <c r="QG651" s="286"/>
      <c r="QH651" s="286"/>
      <c r="QI651" s="286"/>
      <c r="QJ651" s="286"/>
      <c r="QK651" s="286"/>
      <c r="QL651" s="286"/>
      <c r="QM651" s="286"/>
      <c r="QN651" s="286"/>
      <c r="QO651" s="286"/>
      <c r="QP651" s="286"/>
      <c r="QQ651" s="286"/>
      <c r="QR651" s="286"/>
      <c r="QS651" s="286"/>
      <c r="QT651" s="286"/>
      <c r="QU651" s="286"/>
      <c r="QV651" s="286"/>
      <c r="QW651" s="286"/>
      <c r="QX651" s="286"/>
      <c r="QY651" s="286"/>
      <c r="QZ651" s="286"/>
      <c r="RA651" s="286"/>
      <c r="RB651" s="286"/>
      <c r="RC651" s="286"/>
      <c r="RD651" s="286"/>
      <c r="RE651" s="286"/>
      <c r="RF651" s="286"/>
      <c r="RG651" s="286"/>
      <c r="RH651" s="286"/>
      <c r="RI651" s="286"/>
      <c r="RJ651" s="286"/>
      <c r="RK651" s="286"/>
      <c r="RL651" s="286"/>
      <c r="RM651" s="286"/>
      <c r="RN651" s="286"/>
      <c r="RO651" s="286"/>
      <c r="RP651" s="286"/>
      <c r="RQ651" s="286"/>
      <c r="RR651" s="286"/>
      <c r="RS651" s="286"/>
      <c r="RT651" s="286"/>
      <c r="RU651" s="286"/>
      <c r="RV651" s="286"/>
      <c r="RW651" s="286"/>
      <c r="RX651" s="286"/>
      <c r="RY651" s="286"/>
      <c r="RZ651" s="286"/>
      <c r="SA651" s="286"/>
      <c r="SB651" s="286"/>
      <c r="SC651" s="286"/>
      <c r="SD651" s="286"/>
      <c r="SE651" s="286"/>
      <c r="SF651" s="286"/>
      <c r="SG651" s="286"/>
      <c r="SH651" s="286"/>
      <c r="SI651" s="286"/>
      <c r="SJ651" s="286"/>
      <c r="SK651" s="286"/>
      <c r="SL651" s="286"/>
      <c r="SM651" s="286"/>
      <c r="SN651" s="286"/>
      <c r="SO651" s="286"/>
      <c r="SP651" s="286"/>
      <c r="SQ651" s="286"/>
      <c r="SR651" s="286"/>
      <c r="SS651" s="286"/>
      <c r="ST651" s="286"/>
      <c r="SU651" s="286"/>
      <c r="SV651" s="286"/>
      <c r="SW651" s="286"/>
      <c r="SX651" s="286"/>
      <c r="SY651" s="286"/>
      <c r="SZ651" s="286"/>
      <c r="TA651" s="286"/>
      <c r="TB651" s="286"/>
      <c r="TC651" s="286"/>
      <c r="TD651" s="286"/>
      <c r="TE651" s="286"/>
      <c r="TF651" s="286"/>
      <c r="TG651" s="286"/>
      <c r="TH651" s="286"/>
      <c r="TI651" s="286"/>
      <c r="TJ651" s="286"/>
      <c r="TK651" s="286"/>
      <c r="TL651" s="286"/>
      <c r="TM651" s="286"/>
      <c r="TN651" s="286"/>
      <c r="TO651" s="286"/>
      <c r="TP651" s="286"/>
      <c r="TQ651" s="286"/>
      <c r="TR651" s="286"/>
      <c r="TS651" s="286"/>
      <c r="TT651" s="286"/>
      <c r="TU651" s="286"/>
      <c r="TV651" s="286"/>
      <c r="TW651" s="286"/>
      <c r="TX651" s="286"/>
      <c r="TY651" s="286"/>
      <c r="TZ651" s="286"/>
      <c r="UA651" s="286"/>
      <c r="UB651" s="286"/>
      <c r="UC651" s="286"/>
      <c r="UD651" s="286"/>
      <c r="UE651" s="286"/>
      <c r="UF651" s="286"/>
      <c r="UG651" s="286"/>
      <c r="UH651" s="286"/>
      <c r="UI651" s="286"/>
      <c r="UJ651" s="286"/>
      <c r="UK651" s="286"/>
      <c r="UL651" s="286"/>
      <c r="UM651" s="286"/>
      <c r="UN651" s="286"/>
      <c r="UO651" s="286"/>
      <c r="UP651" s="286"/>
      <c r="UQ651" s="286"/>
      <c r="UR651" s="286"/>
      <c r="US651" s="286"/>
      <c r="UT651" s="286"/>
      <c r="UU651" s="286"/>
      <c r="UV651" s="286"/>
      <c r="UW651" s="286"/>
      <c r="UX651" s="286"/>
      <c r="UY651" s="286"/>
      <c r="UZ651" s="286"/>
      <c r="VA651" s="286"/>
      <c r="VB651" s="286"/>
      <c r="VC651" s="286"/>
      <c r="VD651" s="286"/>
      <c r="VE651" s="286"/>
      <c r="VF651" s="286"/>
      <c r="VG651" s="286"/>
      <c r="VH651" s="286"/>
      <c r="VI651" s="286"/>
      <c r="VJ651" s="286"/>
      <c r="VK651" s="286"/>
      <c r="VL651" s="286"/>
      <c r="VM651" s="286"/>
      <c r="VN651" s="286"/>
      <c r="VO651" s="286"/>
      <c r="VP651" s="286"/>
      <c r="VQ651" s="286"/>
      <c r="VR651" s="286"/>
      <c r="VS651" s="286"/>
      <c r="VT651" s="286"/>
      <c r="VU651" s="286"/>
      <c r="VV651" s="286"/>
      <c r="VW651" s="286"/>
      <c r="VX651" s="286"/>
      <c r="VY651" s="286"/>
      <c r="VZ651" s="286"/>
      <c r="WA651" s="286"/>
      <c r="WB651" s="286"/>
      <c r="WC651" s="286"/>
    </row>
    <row r="652" spans="1:601" s="285" customFormat="1" ht="118.5" customHeight="1">
      <c r="A652" s="1073"/>
      <c r="B652" s="681"/>
      <c r="C652" s="651"/>
      <c r="D652" s="653"/>
      <c r="E652" s="323" t="s">
        <v>1351</v>
      </c>
      <c r="F652" s="317" t="s">
        <v>60</v>
      </c>
      <c r="G652" s="318">
        <v>45467</v>
      </c>
      <c r="H652" s="415" t="s">
        <v>31</v>
      </c>
      <c r="I652" s="382" t="s">
        <v>501</v>
      </c>
      <c r="J652" s="382" t="s">
        <v>501</v>
      </c>
      <c r="K652" s="315" t="s">
        <v>1364</v>
      </c>
      <c r="L652" s="382" t="s">
        <v>43</v>
      </c>
      <c r="M652" s="288"/>
      <c r="N652" s="288"/>
      <c r="O652" s="288">
        <v>30000</v>
      </c>
      <c r="P652" s="289">
        <v>30000</v>
      </c>
      <c r="Q652" s="290">
        <v>30000</v>
      </c>
      <c r="R652" s="288">
        <v>30000</v>
      </c>
      <c r="S652" s="528">
        <v>3</v>
      </c>
      <c r="BA652" s="286"/>
      <c r="BB652" s="286"/>
      <c r="BC652" s="286"/>
      <c r="BD652" s="286"/>
      <c r="BE652" s="286"/>
      <c r="BF652" s="286"/>
      <c r="BG652" s="286"/>
      <c r="BH652" s="286"/>
      <c r="BI652" s="286"/>
      <c r="BJ652" s="286"/>
      <c r="BK652" s="286"/>
      <c r="BL652" s="286"/>
      <c r="BM652" s="286"/>
      <c r="BN652" s="286"/>
      <c r="BO652" s="286"/>
      <c r="BP652" s="286"/>
      <c r="BQ652" s="286"/>
      <c r="BR652" s="286"/>
      <c r="BS652" s="286"/>
      <c r="BT652" s="286"/>
      <c r="BU652" s="286"/>
      <c r="BV652" s="286"/>
      <c r="BW652" s="286"/>
      <c r="BX652" s="286"/>
      <c r="BY652" s="286"/>
      <c r="BZ652" s="286"/>
      <c r="CA652" s="286"/>
      <c r="CB652" s="286"/>
      <c r="CC652" s="286"/>
      <c r="CD652" s="286"/>
      <c r="CE652" s="286"/>
      <c r="CF652" s="286"/>
      <c r="CG652" s="286"/>
      <c r="CH652" s="286"/>
      <c r="CI652" s="286"/>
      <c r="CJ652" s="286"/>
      <c r="CK652" s="286"/>
      <c r="CL652" s="286"/>
      <c r="CM652" s="286"/>
      <c r="CN652" s="286"/>
      <c r="CO652" s="286"/>
      <c r="CP652" s="286"/>
      <c r="CQ652" s="286"/>
      <c r="CR652" s="286"/>
      <c r="CS652" s="286"/>
      <c r="CT652" s="286"/>
      <c r="CU652" s="286"/>
      <c r="CV652" s="286"/>
      <c r="CW652" s="286"/>
      <c r="CX652" s="286"/>
      <c r="CY652" s="286"/>
      <c r="CZ652" s="286"/>
      <c r="DA652" s="286"/>
      <c r="DB652" s="286"/>
      <c r="DC652" s="286"/>
      <c r="DD652" s="286"/>
      <c r="DE652" s="286"/>
      <c r="DF652" s="286"/>
      <c r="DG652" s="286"/>
      <c r="DH652" s="286"/>
      <c r="DI652" s="286"/>
      <c r="DJ652" s="286"/>
      <c r="DK652" s="286"/>
      <c r="DL652" s="286"/>
      <c r="DM652" s="286"/>
      <c r="DN652" s="286"/>
      <c r="DO652" s="286"/>
      <c r="DP652" s="286"/>
      <c r="DQ652" s="286"/>
      <c r="DR652" s="286"/>
      <c r="DS652" s="286"/>
      <c r="DT652" s="286"/>
      <c r="DU652" s="286"/>
      <c r="DV652" s="286"/>
      <c r="DW652" s="286"/>
      <c r="DX652" s="286"/>
      <c r="DY652" s="286"/>
      <c r="DZ652" s="286"/>
      <c r="EA652" s="286"/>
      <c r="EB652" s="286"/>
      <c r="EC652" s="286"/>
      <c r="ED652" s="286"/>
      <c r="EE652" s="286"/>
      <c r="EF652" s="286"/>
      <c r="EG652" s="286"/>
      <c r="EH652" s="286"/>
      <c r="EI652" s="286"/>
      <c r="EJ652" s="286"/>
      <c r="EK652" s="286"/>
      <c r="EL652" s="286"/>
      <c r="EM652" s="286"/>
      <c r="EN652" s="286"/>
      <c r="EO652" s="286"/>
      <c r="EP652" s="286"/>
      <c r="EQ652" s="286"/>
      <c r="ER652" s="286"/>
      <c r="ES652" s="286"/>
      <c r="ET652" s="286"/>
      <c r="EU652" s="286"/>
      <c r="EV652" s="286"/>
      <c r="EW652" s="286"/>
      <c r="EX652" s="286"/>
      <c r="EY652" s="286"/>
      <c r="EZ652" s="286"/>
      <c r="FA652" s="286"/>
      <c r="FB652" s="286"/>
      <c r="FC652" s="286"/>
      <c r="FD652" s="286"/>
      <c r="FE652" s="286"/>
      <c r="FF652" s="286"/>
      <c r="FG652" s="286"/>
      <c r="FH652" s="286"/>
      <c r="FI652" s="286"/>
      <c r="FJ652" s="286"/>
      <c r="FK652" s="286"/>
      <c r="FL652" s="286"/>
      <c r="FM652" s="286"/>
      <c r="FN652" s="286"/>
      <c r="FO652" s="286"/>
      <c r="FP652" s="286"/>
      <c r="FQ652" s="286"/>
      <c r="FR652" s="286"/>
      <c r="FS652" s="286"/>
      <c r="FT652" s="286"/>
      <c r="FU652" s="286"/>
      <c r="FV652" s="286"/>
      <c r="FW652" s="286"/>
      <c r="FX652" s="286"/>
      <c r="FY652" s="286"/>
      <c r="FZ652" s="286"/>
      <c r="GA652" s="286"/>
      <c r="GB652" s="286"/>
      <c r="GC652" s="286"/>
      <c r="GD652" s="286"/>
      <c r="GE652" s="286"/>
      <c r="GF652" s="286"/>
      <c r="GG652" s="286"/>
      <c r="GH652" s="286"/>
      <c r="GI652" s="286"/>
      <c r="GJ652" s="286"/>
      <c r="GK652" s="286"/>
      <c r="GL652" s="286"/>
      <c r="GM652" s="286"/>
      <c r="GN652" s="286"/>
      <c r="GO652" s="286"/>
      <c r="GP652" s="286"/>
      <c r="GQ652" s="286"/>
      <c r="GR652" s="286"/>
      <c r="GS652" s="286"/>
      <c r="GT652" s="286"/>
      <c r="GU652" s="286"/>
      <c r="GV652" s="286"/>
      <c r="GW652" s="286"/>
      <c r="GX652" s="286"/>
      <c r="GY652" s="286"/>
      <c r="GZ652" s="286"/>
      <c r="HA652" s="286"/>
      <c r="HB652" s="286"/>
      <c r="HC652" s="286"/>
      <c r="HD652" s="286"/>
      <c r="HE652" s="286"/>
      <c r="HF652" s="286"/>
      <c r="HG652" s="286"/>
      <c r="HH652" s="286"/>
      <c r="HI652" s="286"/>
      <c r="HJ652" s="286"/>
      <c r="HK652" s="286"/>
      <c r="HL652" s="286"/>
      <c r="HM652" s="286"/>
      <c r="HN652" s="286"/>
      <c r="HO652" s="286"/>
      <c r="HP652" s="286"/>
      <c r="HQ652" s="286"/>
      <c r="HR652" s="286"/>
      <c r="HS652" s="286"/>
      <c r="HT652" s="286"/>
      <c r="HU652" s="286"/>
      <c r="HV652" s="286"/>
      <c r="HW652" s="286"/>
      <c r="HX652" s="286"/>
      <c r="HY652" s="286"/>
      <c r="HZ652" s="286"/>
      <c r="IA652" s="286"/>
      <c r="IB652" s="286"/>
      <c r="IC652" s="286"/>
      <c r="ID652" s="286"/>
      <c r="IE652" s="286"/>
      <c r="IF652" s="286"/>
      <c r="IG652" s="286"/>
      <c r="IH652" s="286"/>
      <c r="II652" s="286"/>
      <c r="IJ652" s="286"/>
      <c r="IK652" s="286"/>
      <c r="IL652" s="286"/>
      <c r="IM652" s="286"/>
      <c r="IN652" s="286"/>
      <c r="IO652" s="286"/>
      <c r="IP652" s="286"/>
      <c r="IQ652" s="286"/>
      <c r="IR652" s="286"/>
      <c r="IS652" s="286"/>
      <c r="IT652" s="286"/>
      <c r="IU652" s="286"/>
      <c r="IV652" s="286"/>
      <c r="IW652" s="286"/>
      <c r="IX652" s="286"/>
      <c r="IY652" s="286"/>
      <c r="IZ652" s="286"/>
      <c r="JA652" s="286"/>
      <c r="JB652" s="286"/>
      <c r="JC652" s="286"/>
      <c r="JD652" s="286"/>
      <c r="JE652" s="286"/>
      <c r="JF652" s="286"/>
      <c r="JG652" s="286"/>
      <c r="JH652" s="286"/>
      <c r="JI652" s="286"/>
      <c r="JJ652" s="286"/>
      <c r="JK652" s="286"/>
      <c r="JL652" s="286"/>
      <c r="JM652" s="286"/>
      <c r="JN652" s="286"/>
      <c r="JO652" s="286"/>
      <c r="JP652" s="286"/>
      <c r="JQ652" s="286"/>
      <c r="JR652" s="286"/>
      <c r="JS652" s="286"/>
      <c r="JT652" s="286"/>
      <c r="JU652" s="286"/>
      <c r="JV652" s="286"/>
      <c r="JW652" s="286"/>
      <c r="JX652" s="286"/>
      <c r="JY652" s="286"/>
      <c r="JZ652" s="286"/>
      <c r="KA652" s="286"/>
      <c r="KB652" s="286"/>
      <c r="KC652" s="286"/>
      <c r="KD652" s="286"/>
      <c r="KE652" s="286"/>
      <c r="KF652" s="286"/>
      <c r="KG652" s="286"/>
      <c r="KH652" s="286"/>
      <c r="KI652" s="286"/>
      <c r="KJ652" s="286"/>
      <c r="KK652" s="286"/>
      <c r="KL652" s="286"/>
      <c r="KM652" s="286"/>
      <c r="KN652" s="286"/>
      <c r="KO652" s="286"/>
      <c r="KP652" s="286"/>
      <c r="KQ652" s="286"/>
      <c r="KR652" s="286"/>
      <c r="KS652" s="286"/>
      <c r="KT652" s="286"/>
      <c r="KU652" s="286"/>
      <c r="KV652" s="286"/>
      <c r="KW652" s="286"/>
      <c r="KX652" s="286"/>
      <c r="KY652" s="286"/>
      <c r="KZ652" s="286"/>
      <c r="LA652" s="286"/>
      <c r="LB652" s="286"/>
      <c r="LC652" s="286"/>
      <c r="LD652" s="286"/>
      <c r="LE652" s="286"/>
      <c r="LF652" s="286"/>
      <c r="LG652" s="286"/>
      <c r="LH652" s="286"/>
      <c r="LI652" s="286"/>
      <c r="LJ652" s="286"/>
      <c r="LK652" s="286"/>
      <c r="LL652" s="286"/>
      <c r="LM652" s="286"/>
      <c r="LN652" s="286"/>
      <c r="LO652" s="286"/>
      <c r="LP652" s="286"/>
      <c r="LQ652" s="286"/>
      <c r="LR652" s="286"/>
      <c r="LS652" s="286"/>
      <c r="LT652" s="286"/>
      <c r="LU652" s="286"/>
      <c r="LV652" s="286"/>
      <c r="LW652" s="286"/>
      <c r="LX652" s="286"/>
      <c r="LY652" s="286"/>
      <c r="LZ652" s="286"/>
      <c r="MA652" s="286"/>
      <c r="MB652" s="286"/>
      <c r="MC652" s="286"/>
      <c r="MD652" s="286"/>
      <c r="ME652" s="286"/>
      <c r="MF652" s="286"/>
      <c r="MG652" s="286"/>
      <c r="MH652" s="286"/>
      <c r="MI652" s="286"/>
      <c r="MJ652" s="286"/>
      <c r="MK652" s="286"/>
      <c r="ML652" s="286"/>
      <c r="MM652" s="286"/>
      <c r="MN652" s="286"/>
      <c r="MO652" s="286"/>
      <c r="MP652" s="286"/>
      <c r="MQ652" s="286"/>
      <c r="MR652" s="286"/>
      <c r="MS652" s="286"/>
      <c r="MT652" s="286"/>
      <c r="MU652" s="286"/>
      <c r="MV652" s="286"/>
      <c r="MW652" s="286"/>
      <c r="MX652" s="286"/>
      <c r="MY652" s="286"/>
      <c r="MZ652" s="286"/>
      <c r="NA652" s="286"/>
      <c r="NB652" s="286"/>
      <c r="NC652" s="286"/>
      <c r="ND652" s="286"/>
      <c r="NE652" s="286"/>
      <c r="NF652" s="286"/>
      <c r="NG652" s="286"/>
      <c r="NH652" s="286"/>
      <c r="NI652" s="286"/>
      <c r="NJ652" s="286"/>
      <c r="NK652" s="286"/>
      <c r="NL652" s="286"/>
      <c r="NM652" s="286"/>
      <c r="NN652" s="286"/>
      <c r="NO652" s="286"/>
      <c r="NP652" s="286"/>
      <c r="NQ652" s="286"/>
      <c r="NR652" s="286"/>
      <c r="NS652" s="286"/>
      <c r="NT652" s="286"/>
      <c r="NU652" s="286"/>
      <c r="NV652" s="286"/>
      <c r="NW652" s="286"/>
      <c r="NX652" s="286"/>
      <c r="NY652" s="286"/>
      <c r="NZ652" s="286"/>
      <c r="OA652" s="286"/>
      <c r="OB652" s="286"/>
      <c r="OC652" s="286"/>
      <c r="OD652" s="286"/>
      <c r="OE652" s="286"/>
      <c r="OF652" s="286"/>
      <c r="OG652" s="286"/>
      <c r="OH652" s="286"/>
      <c r="OI652" s="286"/>
      <c r="OJ652" s="286"/>
      <c r="OK652" s="286"/>
      <c r="OL652" s="286"/>
      <c r="OM652" s="286"/>
      <c r="ON652" s="286"/>
      <c r="OO652" s="286"/>
      <c r="OP652" s="286"/>
      <c r="OQ652" s="286"/>
      <c r="OR652" s="286"/>
      <c r="OS652" s="286"/>
      <c r="OT652" s="286"/>
      <c r="OU652" s="286"/>
      <c r="OV652" s="286"/>
      <c r="OW652" s="286"/>
      <c r="OX652" s="286"/>
      <c r="OY652" s="286"/>
      <c r="OZ652" s="286"/>
      <c r="PA652" s="286"/>
      <c r="PB652" s="286"/>
      <c r="PC652" s="286"/>
      <c r="PD652" s="286"/>
      <c r="PE652" s="286"/>
      <c r="PF652" s="286"/>
      <c r="PG652" s="286"/>
      <c r="PH652" s="286"/>
      <c r="PI652" s="286"/>
      <c r="PJ652" s="286"/>
      <c r="PK652" s="286"/>
      <c r="PL652" s="286"/>
      <c r="PM652" s="286"/>
      <c r="PN652" s="286"/>
      <c r="PO652" s="286"/>
      <c r="PP652" s="286"/>
      <c r="PQ652" s="286"/>
      <c r="PR652" s="286"/>
      <c r="PS652" s="286"/>
      <c r="PT652" s="286"/>
      <c r="PU652" s="286"/>
      <c r="PV652" s="286"/>
      <c r="PW652" s="286"/>
      <c r="PX652" s="286"/>
      <c r="PY652" s="286"/>
      <c r="PZ652" s="286"/>
      <c r="QA652" s="286"/>
      <c r="QB652" s="286"/>
      <c r="QC652" s="286"/>
      <c r="QD652" s="286"/>
      <c r="QE652" s="286"/>
      <c r="QF652" s="286"/>
      <c r="QG652" s="286"/>
      <c r="QH652" s="286"/>
      <c r="QI652" s="286"/>
      <c r="QJ652" s="286"/>
      <c r="QK652" s="286"/>
      <c r="QL652" s="286"/>
      <c r="QM652" s="286"/>
      <c r="QN652" s="286"/>
      <c r="QO652" s="286"/>
      <c r="QP652" s="286"/>
      <c r="QQ652" s="286"/>
      <c r="QR652" s="286"/>
      <c r="QS652" s="286"/>
      <c r="QT652" s="286"/>
      <c r="QU652" s="286"/>
      <c r="QV652" s="286"/>
      <c r="QW652" s="286"/>
      <c r="QX652" s="286"/>
      <c r="QY652" s="286"/>
      <c r="QZ652" s="286"/>
      <c r="RA652" s="286"/>
      <c r="RB652" s="286"/>
      <c r="RC652" s="286"/>
      <c r="RD652" s="286"/>
      <c r="RE652" s="286"/>
      <c r="RF652" s="286"/>
      <c r="RG652" s="286"/>
      <c r="RH652" s="286"/>
      <c r="RI652" s="286"/>
      <c r="RJ652" s="286"/>
      <c r="RK652" s="286"/>
      <c r="RL652" s="286"/>
      <c r="RM652" s="286"/>
      <c r="RN652" s="286"/>
      <c r="RO652" s="286"/>
      <c r="RP652" s="286"/>
      <c r="RQ652" s="286"/>
      <c r="RR652" s="286"/>
      <c r="RS652" s="286"/>
      <c r="RT652" s="286"/>
      <c r="RU652" s="286"/>
      <c r="RV652" s="286"/>
      <c r="RW652" s="286"/>
      <c r="RX652" s="286"/>
      <c r="RY652" s="286"/>
      <c r="RZ652" s="286"/>
      <c r="SA652" s="286"/>
      <c r="SB652" s="286"/>
      <c r="SC652" s="286"/>
      <c r="SD652" s="286"/>
      <c r="SE652" s="286"/>
      <c r="SF652" s="286"/>
      <c r="SG652" s="286"/>
      <c r="SH652" s="286"/>
      <c r="SI652" s="286"/>
      <c r="SJ652" s="286"/>
      <c r="SK652" s="286"/>
      <c r="SL652" s="286"/>
      <c r="SM652" s="286"/>
      <c r="SN652" s="286"/>
      <c r="SO652" s="286"/>
      <c r="SP652" s="286"/>
      <c r="SQ652" s="286"/>
      <c r="SR652" s="286"/>
      <c r="SS652" s="286"/>
      <c r="ST652" s="286"/>
      <c r="SU652" s="286"/>
      <c r="SV652" s="286"/>
      <c r="SW652" s="286"/>
      <c r="SX652" s="286"/>
      <c r="SY652" s="286"/>
      <c r="SZ652" s="286"/>
      <c r="TA652" s="286"/>
      <c r="TB652" s="286"/>
      <c r="TC652" s="286"/>
      <c r="TD652" s="286"/>
      <c r="TE652" s="286"/>
      <c r="TF652" s="286"/>
      <c r="TG652" s="286"/>
      <c r="TH652" s="286"/>
      <c r="TI652" s="286"/>
      <c r="TJ652" s="286"/>
      <c r="TK652" s="286"/>
      <c r="TL652" s="286"/>
      <c r="TM652" s="286"/>
      <c r="TN652" s="286"/>
      <c r="TO652" s="286"/>
      <c r="TP652" s="286"/>
      <c r="TQ652" s="286"/>
      <c r="TR652" s="286"/>
      <c r="TS652" s="286"/>
      <c r="TT652" s="286"/>
      <c r="TU652" s="286"/>
      <c r="TV652" s="286"/>
      <c r="TW652" s="286"/>
      <c r="TX652" s="286"/>
      <c r="TY652" s="286"/>
      <c r="TZ652" s="286"/>
      <c r="UA652" s="286"/>
      <c r="UB652" s="286"/>
      <c r="UC652" s="286"/>
      <c r="UD652" s="286"/>
      <c r="UE652" s="286"/>
      <c r="UF652" s="286"/>
      <c r="UG652" s="286"/>
      <c r="UH652" s="286"/>
      <c r="UI652" s="286"/>
      <c r="UJ652" s="286"/>
      <c r="UK652" s="286"/>
      <c r="UL652" s="286"/>
      <c r="UM652" s="286"/>
      <c r="UN652" s="286"/>
      <c r="UO652" s="286"/>
      <c r="UP652" s="286"/>
      <c r="UQ652" s="286"/>
      <c r="UR652" s="286"/>
      <c r="US652" s="286"/>
      <c r="UT652" s="286"/>
      <c r="UU652" s="286"/>
      <c r="UV652" s="286"/>
      <c r="UW652" s="286"/>
      <c r="UX652" s="286"/>
      <c r="UY652" s="286"/>
      <c r="UZ652" s="286"/>
      <c r="VA652" s="286"/>
      <c r="VB652" s="286"/>
      <c r="VC652" s="286"/>
      <c r="VD652" s="286"/>
      <c r="VE652" s="286"/>
      <c r="VF652" s="286"/>
      <c r="VG652" s="286"/>
      <c r="VH652" s="286"/>
      <c r="VI652" s="286"/>
      <c r="VJ652" s="286"/>
      <c r="VK652" s="286"/>
      <c r="VL652" s="286"/>
      <c r="VM652" s="286"/>
      <c r="VN652" s="286"/>
      <c r="VO652" s="286"/>
      <c r="VP652" s="286"/>
      <c r="VQ652" s="286"/>
      <c r="VR652" s="286"/>
      <c r="VS652" s="286"/>
      <c r="VT652" s="286"/>
      <c r="VU652" s="286"/>
      <c r="VV652" s="286"/>
      <c r="VW652" s="286"/>
      <c r="VX652" s="286"/>
      <c r="VY652" s="286"/>
      <c r="VZ652" s="286"/>
      <c r="WA652" s="286"/>
      <c r="WB652" s="286"/>
      <c r="WC652" s="286"/>
    </row>
    <row r="653" spans="1:601" s="285" customFormat="1" ht="102.75" customHeight="1">
      <c r="A653" s="1073"/>
      <c r="B653" s="670" t="s">
        <v>1365</v>
      </c>
      <c r="C653" s="650" t="s">
        <v>1366</v>
      </c>
      <c r="D653" s="652" t="s">
        <v>1332</v>
      </c>
      <c r="E653" s="204" t="s">
        <v>1349</v>
      </c>
      <c r="F653" s="296" t="s">
        <v>60</v>
      </c>
      <c r="G653" s="389">
        <v>45292</v>
      </c>
      <c r="H653" s="413" t="s">
        <v>31</v>
      </c>
      <c r="I653" s="442" t="s">
        <v>501</v>
      </c>
      <c r="J653" s="442" t="s">
        <v>501</v>
      </c>
      <c r="K653" s="386" t="s">
        <v>1359</v>
      </c>
      <c r="L653" s="442" t="s">
        <v>35</v>
      </c>
      <c r="M653" s="284">
        <f>M654</f>
        <v>0</v>
      </c>
      <c r="N653" s="284">
        <f t="shared" ref="N653:R653" si="97">N654</f>
        <v>0</v>
      </c>
      <c r="O653" s="284">
        <f t="shared" si="97"/>
        <v>10000</v>
      </c>
      <c r="P653" s="284">
        <f t="shared" si="97"/>
        <v>10000</v>
      </c>
      <c r="Q653" s="284">
        <f t="shared" si="97"/>
        <v>10000</v>
      </c>
      <c r="R653" s="284">
        <f t="shared" si="97"/>
        <v>10000</v>
      </c>
      <c r="S653" s="530"/>
      <c r="BA653" s="286"/>
      <c r="BB653" s="286"/>
      <c r="BC653" s="286"/>
      <c r="BD653" s="286"/>
      <c r="BE653" s="286"/>
      <c r="BF653" s="286"/>
      <c r="BG653" s="286"/>
      <c r="BH653" s="286"/>
      <c r="BI653" s="286"/>
      <c r="BJ653" s="286"/>
      <c r="BK653" s="286"/>
      <c r="BL653" s="286"/>
      <c r="BM653" s="286"/>
      <c r="BN653" s="286"/>
      <c r="BO653" s="286"/>
      <c r="BP653" s="286"/>
      <c r="BQ653" s="286"/>
      <c r="BR653" s="286"/>
      <c r="BS653" s="286"/>
      <c r="BT653" s="286"/>
      <c r="BU653" s="286"/>
      <c r="BV653" s="286"/>
      <c r="BW653" s="286"/>
      <c r="BX653" s="286"/>
      <c r="BY653" s="286"/>
      <c r="BZ653" s="286"/>
      <c r="CA653" s="286"/>
      <c r="CB653" s="286"/>
      <c r="CC653" s="286"/>
      <c r="CD653" s="286"/>
      <c r="CE653" s="286"/>
      <c r="CF653" s="286"/>
      <c r="CG653" s="286"/>
      <c r="CH653" s="286"/>
      <c r="CI653" s="286"/>
      <c r="CJ653" s="286"/>
      <c r="CK653" s="286"/>
      <c r="CL653" s="286"/>
      <c r="CM653" s="286"/>
      <c r="CN653" s="286"/>
      <c r="CO653" s="286"/>
      <c r="CP653" s="286"/>
      <c r="CQ653" s="286"/>
      <c r="CR653" s="286"/>
      <c r="CS653" s="286"/>
      <c r="CT653" s="286"/>
      <c r="CU653" s="286"/>
      <c r="CV653" s="286"/>
      <c r="CW653" s="286"/>
      <c r="CX653" s="286"/>
      <c r="CY653" s="286"/>
      <c r="CZ653" s="286"/>
      <c r="DA653" s="286"/>
      <c r="DB653" s="286"/>
      <c r="DC653" s="286"/>
      <c r="DD653" s="286"/>
      <c r="DE653" s="286"/>
      <c r="DF653" s="286"/>
      <c r="DG653" s="286"/>
      <c r="DH653" s="286"/>
      <c r="DI653" s="286"/>
      <c r="DJ653" s="286"/>
      <c r="DK653" s="286"/>
      <c r="DL653" s="286"/>
      <c r="DM653" s="286"/>
      <c r="DN653" s="286"/>
      <c r="DO653" s="286"/>
      <c r="DP653" s="286"/>
      <c r="DQ653" s="286"/>
      <c r="DR653" s="286"/>
      <c r="DS653" s="286"/>
      <c r="DT653" s="286"/>
      <c r="DU653" s="286"/>
      <c r="DV653" s="286"/>
      <c r="DW653" s="286"/>
      <c r="DX653" s="286"/>
      <c r="DY653" s="286"/>
      <c r="DZ653" s="286"/>
      <c r="EA653" s="286"/>
      <c r="EB653" s="286"/>
      <c r="EC653" s="286"/>
      <c r="ED653" s="286"/>
      <c r="EE653" s="286"/>
      <c r="EF653" s="286"/>
      <c r="EG653" s="286"/>
      <c r="EH653" s="286"/>
      <c r="EI653" s="286"/>
      <c r="EJ653" s="286"/>
      <c r="EK653" s="286"/>
      <c r="EL653" s="286"/>
      <c r="EM653" s="286"/>
      <c r="EN653" s="286"/>
      <c r="EO653" s="286"/>
      <c r="EP653" s="286"/>
      <c r="EQ653" s="286"/>
      <c r="ER653" s="286"/>
      <c r="ES653" s="286"/>
      <c r="ET653" s="286"/>
      <c r="EU653" s="286"/>
      <c r="EV653" s="286"/>
      <c r="EW653" s="286"/>
      <c r="EX653" s="286"/>
      <c r="EY653" s="286"/>
      <c r="EZ653" s="286"/>
      <c r="FA653" s="286"/>
      <c r="FB653" s="286"/>
      <c r="FC653" s="286"/>
      <c r="FD653" s="286"/>
      <c r="FE653" s="286"/>
      <c r="FF653" s="286"/>
      <c r="FG653" s="286"/>
      <c r="FH653" s="286"/>
      <c r="FI653" s="286"/>
      <c r="FJ653" s="286"/>
      <c r="FK653" s="286"/>
      <c r="FL653" s="286"/>
      <c r="FM653" s="286"/>
      <c r="FN653" s="286"/>
      <c r="FO653" s="286"/>
      <c r="FP653" s="286"/>
      <c r="FQ653" s="286"/>
      <c r="FR653" s="286"/>
      <c r="FS653" s="286"/>
      <c r="FT653" s="286"/>
      <c r="FU653" s="286"/>
      <c r="FV653" s="286"/>
      <c r="FW653" s="286"/>
      <c r="FX653" s="286"/>
      <c r="FY653" s="286"/>
      <c r="FZ653" s="286"/>
      <c r="GA653" s="286"/>
      <c r="GB653" s="286"/>
      <c r="GC653" s="286"/>
      <c r="GD653" s="286"/>
      <c r="GE653" s="286"/>
      <c r="GF653" s="286"/>
      <c r="GG653" s="286"/>
      <c r="GH653" s="286"/>
      <c r="GI653" s="286"/>
      <c r="GJ653" s="286"/>
      <c r="GK653" s="286"/>
      <c r="GL653" s="286"/>
      <c r="GM653" s="286"/>
      <c r="GN653" s="286"/>
      <c r="GO653" s="286"/>
      <c r="GP653" s="286"/>
      <c r="GQ653" s="286"/>
      <c r="GR653" s="286"/>
      <c r="GS653" s="286"/>
      <c r="GT653" s="286"/>
      <c r="GU653" s="286"/>
      <c r="GV653" s="286"/>
      <c r="GW653" s="286"/>
      <c r="GX653" s="286"/>
      <c r="GY653" s="286"/>
      <c r="GZ653" s="286"/>
      <c r="HA653" s="286"/>
      <c r="HB653" s="286"/>
      <c r="HC653" s="286"/>
      <c r="HD653" s="286"/>
      <c r="HE653" s="286"/>
      <c r="HF653" s="286"/>
      <c r="HG653" s="286"/>
      <c r="HH653" s="286"/>
      <c r="HI653" s="286"/>
      <c r="HJ653" s="286"/>
      <c r="HK653" s="286"/>
      <c r="HL653" s="286"/>
      <c r="HM653" s="286"/>
      <c r="HN653" s="286"/>
      <c r="HO653" s="286"/>
      <c r="HP653" s="286"/>
      <c r="HQ653" s="286"/>
      <c r="HR653" s="286"/>
      <c r="HS653" s="286"/>
      <c r="HT653" s="286"/>
      <c r="HU653" s="286"/>
      <c r="HV653" s="286"/>
      <c r="HW653" s="286"/>
      <c r="HX653" s="286"/>
      <c r="HY653" s="286"/>
      <c r="HZ653" s="286"/>
      <c r="IA653" s="286"/>
      <c r="IB653" s="286"/>
      <c r="IC653" s="286"/>
      <c r="ID653" s="286"/>
      <c r="IE653" s="286"/>
      <c r="IF653" s="286"/>
      <c r="IG653" s="286"/>
      <c r="IH653" s="286"/>
      <c r="II653" s="286"/>
      <c r="IJ653" s="286"/>
      <c r="IK653" s="286"/>
      <c r="IL653" s="286"/>
      <c r="IM653" s="286"/>
      <c r="IN653" s="286"/>
      <c r="IO653" s="286"/>
      <c r="IP653" s="286"/>
      <c r="IQ653" s="286"/>
      <c r="IR653" s="286"/>
      <c r="IS653" s="286"/>
      <c r="IT653" s="286"/>
      <c r="IU653" s="286"/>
      <c r="IV653" s="286"/>
      <c r="IW653" s="286"/>
      <c r="IX653" s="286"/>
      <c r="IY653" s="286"/>
      <c r="IZ653" s="286"/>
      <c r="JA653" s="286"/>
      <c r="JB653" s="286"/>
      <c r="JC653" s="286"/>
      <c r="JD653" s="286"/>
      <c r="JE653" s="286"/>
      <c r="JF653" s="286"/>
      <c r="JG653" s="286"/>
      <c r="JH653" s="286"/>
      <c r="JI653" s="286"/>
      <c r="JJ653" s="286"/>
      <c r="JK653" s="286"/>
      <c r="JL653" s="286"/>
      <c r="JM653" s="286"/>
      <c r="JN653" s="286"/>
      <c r="JO653" s="286"/>
      <c r="JP653" s="286"/>
      <c r="JQ653" s="286"/>
      <c r="JR653" s="286"/>
      <c r="JS653" s="286"/>
      <c r="JT653" s="286"/>
      <c r="JU653" s="286"/>
      <c r="JV653" s="286"/>
      <c r="JW653" s="286"/>
      <c r="JX653" s="286"/>
      <c r="JY653" s="286"/>
      <c r="JZ653" s="286"/>
      <c r="KA653" s="286"/>
      <c r="KB653" s="286"/>
      <c r="KC653" s="286"/>
      <c r="KD653" s="286"/>
      <c r="KE653" s="286"/>
      <c r="KF653" s="286"/>
      <c r="KG653" s="286"/>
      <c r="KH653" s="286"/>
      <c r="KI653" s="286"/>
      <c r="KJ653" s="286"/>
      <c r="KK653" s="286"/>
      <c r="KL653" s="286"/>
      <c r="KM653" s="286"/>
      <c r="KN653" s="286"/>
      <c r="KO653" s="286"/>
      <c r="KP653" s="286"/>
      <c r="KQ653" s="286"/>
      <c r="KR653" s="286"/>
      <c r="KS653" s="286"/>
      <c r="KT653" s="286"/>
      <c r="KU653" s="286"/>
      <c r="KV653" s="286"/>
      <c r="KW653" s="286"/>
      <c r="KX653" s="286"/>
      <c r="KY653" s="286"/>
      <c r="KZ653" s="286"/>
      <c r="LA653" s="286"/>
      <c r="LB653" s="286"/>
      <c r="LC653" s="286"/>
      <c r="LD653" s="286"/>
      <c r="LE653" s="286"/>
      <c r="LF653" s="286"/>
      <c r="LG653" s="286"/>
      <c r="LH653" s="286"/>
      <c r="LI653" s="286"/>
      <c r="LJ653" s="286"/>
      <c r="LK653" s="286"/>
      <c r="LL653" s="286"/>
      <c r="LM653" s="286"/>
      <c r="LN653" s="286"/>
      <c r="LO653" s="286"/>
      <c r="LP653" s="286"/>
      <c r="LQ653" s="286"/>
      <c r="LR653" s="286"/>
      <c r="LS653" s="286"/>
      <c r="LT653" s="286"/>
      <c r="LU653" s="286"/>
      <c r="LV653" s="286"/>
      <c r="LW653" s="286"/>
      <c r="LX653" s="286"/>
      <c r="LY653" s="286"/>
      <c r="LZ653" s="286"/>
      <c r="MA653" s="286"/>
      <c r="MB653" s="286"/>
      <c r="MC653" s="286"/>
      <c r="MD653" s="286"/>
      <c r="ME653" s="286"/>
      <c r="MF653" s="286"/>
      <c r="MG653" s="286"/>
      <c r="MH653" s="286"/>
      <c r="MI653" s="286"/>
      <c r="MJ653" s="286"/>
      <c r="MK653" s="286"/>
      <c r="ML653" s="286"/>
      <c r="MM653" s="286"/>
      <c r="MN653" s="286"/>
      <c r="MO653" s="286"/>
      <c r="MP653" s="286"/>
      <c r="MQ653" s="286"/>
      <c r="MR653" s="286"/>
      <c r="MS653" s="286"/>
      <c r="MT653" s="286"/>
      <c r="MU653" s="286"/>
      <c r="MV653" s="286"/>
      <c r="MW653" s="286"/>
      <c r="MX653" s="286"/>
      <c r="MY653" s="286"/>
      <c r="MZ653" s="286"/>
      <c r="NA653" s="286"/>
      <c r="NB653" s="286"/>
      <c r="NC653" s="286"/>
      <c r="ND653" s="286"/>
      <c r="NE653" s="286"/>
      <c r="NF653" s="286"/>
      <c r="NG653" s="286"/>
      <c r="NH653" s="286"/>
      <c r="NI653" s="286"/>
      <c r="NJ653" s="286"/>
      <c r="NK653" s="286"/>
      <c r="NL653" s="286"/>
      <c r="NM653" s="286"/>
      <c r="NN653" s="286"/>
      <c r="NO653" s="286"/>
      <c r="NP653" s="286"/>
      <c r="NQ653" s="286"/>
      <c r="NR653" s="286"/>
      <c r="NS653" s="286"/>
      <c r="NT653" s="286"/>
      <c r="NU653" s="286"/>
      <c r="NV653" s="286"/>
      <c r="NW653" s="286"/>
      <c r="NX653" s="286"/>
      <c r="NY653" s="286"/>
      <c r="NZ653" s="286"/>
      <c r="OA653" s="286"/>
      <c r="OB653" s="286"/>
      <c r="OC653" s="286"/>
      <c r="OD653" s="286"/>
      <c r="OE653" s="286"/>
      <c r="OF653" s="286"/>
      <c r="OG653" s="286"/>
      <c r="OH653" s="286"/>
      <c r="OI653" s="286"/>
      <c r="OJ653" s="286"/>
      <c r="OK653" s="286"/>
      <c r="OL653" s="286"/>
      <c r="OM653" s="286"/>
      <c r="ON653" s="286"/>
      <c r="OO653" s="286"/>
      <c r="OP653" s="286"/>
      <c r="OQ653" s="286"/>
      <c r="OR653" s="286"/>
      <c r="OS653" s="286"/>
      <c r="OT653" s="286"/>
      <c r="OU653" s="286"/>
      <c r="OV653" s="286"/>
      <c r="OW653" s="286"/>
      <c r="OX653" s="286"/>
      <c r="OY653" s="286"/>
      <c r="OZ653" s="286"/>
      <c r="PA653" s="286"/>
      <c r="PB653" s="286"/>
      <c r="PC653" s="286"/>
      <c r="PD653" s="286"/>
      <c r="PE653" s="286"/>
      <c r="PF653" s="286"/>
      <c r="PG653" s="286"/>
      <c r="PH653" s="286"/>
      <c r="PI653" s="286"/>
      <c r="PJ653" s="286"/>
      <c r="PK653" s="286"/>
      <c r="PL653" s="286"/>
      <c r="PM653" s="286"/>
      <c r="PN653" s="286"/>
      <c r="PO653" s="286"/>
      <c r="PP653" s="286"/>
      <c r="PQ653" s="286"/>
      <c r="PR653" s="286"/>
      <c r="PS653" s="286"/>
      <c r="PT653" s="286"/>
      <c r="PU653" s="286"/>
      <c r="PV653" s="286"/>
      <c r="PW653" s="286"/>
      <c r="PX653" s="286"/>
      <c r="PY653" s="286"/>
      <c r="PZ653" s="286"/>
      <c r="QA653" s="286"/>
      <c r="QB653" s="286"/>
      <c r="QC653" s="286"/>
      <c r="QD653" s="286"/>
      <c r="QE653" s="286"/>
      <c r="QF653" s="286"/>
      <c r="QG653" s="286"/>
      <c r="QH653" s="286"/>
      <c r="QI653" s="286"/>
      <c r="QJ653" s="286"/>
      <c r="QK653" s="286"/>
      <c r="QL653" s="286"/>
      <c r="QM653" s="286"/>
      <c r="QN653" s="286"/>
      <c r="QO653" s="286"/>
      <c r="QP653" s="286"/>
      <c r="QQ653" s="286"/>
      <c r="QR653" s="286"/>
      <c r="QS653" s="286"/>
      <c r="QT653" s="286"/>
      <c r="QU653" s="286"/>
      <c r="QV653" s="286"/>
      <c r="QW653" s="286"/>
      <c r="QX653" s="286"/>
      <c r="QY653" s="286"/>
      <c r="QZ653" s="286"/>
      <c r="RA653" s="286"/>
      <c r="RB653" s="286"/>
      <c r="RC653" s="286"/>
      <c r="RD653" s="286"/>
      <c r="RE653" s="286"/>
      <c r="RF653" s="286"/>
      <c r="RG653" s="286"/>
      <c r="RH653" s="286"/>
      <c r="RI653" s="286"/>
      <c r="RJ653" s="286"/>
      <c r="RK653" s="286"/>
      <c r="RL653" s="286"/>
      <c r="RM653" s="286"/>
      <c r="RN653" s="286"/>
      <c r="RO653" s="286"/>
      <c r="RP653" s="286"/>
      <c r="RQ653" s="286"/>
      <c r="RR653" s="286"/>
      <c r="RS653" s="286"/>
      <c r="RT653" s="286"/>
      <c r="RU653" s="286"/>
      <c r="RV653" s="286"/>
      <c r="RW653" s="286"/>
      <c r="RX653" s="286"/>
      <c r="RY653" s="286"/>
      <c r="RZ653" s="286"/>
      <c r="SA653" s="286"/>
      <c r="SB653" s="286"/>
      <c r="SC653" s="286"/>
      <c r="SD653" s="286"/>
      <c r="SE653" s="286"/>
      <c r="SF653" s="286"/>
      <c r="SG653" s="286"/>
      <c r="SH653" s="286"/>
      <c r="SI653" s="286"/>
      <c r="SJ653" s="286"/>
      <c r="SK653" s="286"/>
      <c r="SL653" s="286"/>
      <c r="SM653" s="286"/>
      <c r="SN653" s="286"/>
      <c r="SO653" s="286"/>
      <c r="SP653" s="286"/>
      <c r="SQ653" s="286"/>
      <c r="SR653" s="286"/>
      <c r="SS653" s="286"/>
      <c r="ST653" s="286"/>
      <c r="SU653" s="286"/>
      <c r="SV653" s="286"/>
      <c r="SW653" s="286"/>
      <c r="SX653" s="286"/>
      <c r="SY653" s="286"/>
      <c r="SZ653" s="286"/>
      <c r="TA653" s="286"/>
      <c r="TB653" s="286"/>
      <c r="TC653" s="286"/>
      <c r="TD653" s="286"/>
      <c r="TE653" s="286"/>
      <c r="TF653" s="286"/>
      <c r="TG653" s="286"/>
      <c r="TH653" s="286"/>
      <c r="TI653" s="286"/>
      <c r="TJ653" s="286"/>
      <c r="TK653" s="286"/>
      <c r="TL653" s="286"/>
      <c r="TM653" s="286"/>
      <c r="TN653" s="286"/>
      <c r="TO653" s="286"/>
      <c r="TP653" s="286"/>
      <c r="TQ653" s="286"/>
      <c r="TR653" s="286"/>
      <c r="TS653" s="286"/>
      <c r="TT653" s="286"/>
      <c r="TU653" s="286"/>
      <c r="TV653" s="286"/>
      <c r="TW653" s="286"/>
      <c r="TX653" s="286"/>
      <c r="TY653" s="286"/>
      <c r="TZ653" s="286"/>
      <c r="UA653" s="286"/>
      <c r="UB653" s="286"/>
      <c r="UC653" s="286"/>
      <c r="UD653" s="286"/>
      <c r="UE653" s="286"/>
      <c r="UF653" s="286"/>
      <c r="UG653" s="286"/>
      <c r="UH653" s="286"/>
      <c r="UI653" s="286"/>
      <c r="UJ653" s="286"/>
      <c r="UK653" s="286"/>
      <c r="UL653" s="286"/>
      <c r="UM653" s="286"/>
      <c r="UN653" s="286"/>
      <c r="UO653" s="286"/>
      <c r="UP653" s="286"/>
      <c r="UQ653" s="286"/>
      <c r="UR653" s="286"/>
      <c r="US653" s="286"/>
      <c r="UT653" s="286"/>
      <c r="UU653" s="286"/>
      <c r="UV653" s="286"/>
      <c r="UW653" s="286"/>
      <c r="UX653" s="286"/>
      <c r="UY653" s="286"/>
      <c r="UZ653" s="286"/>
      <c r="VA653" s="286"/>
      <c r="VB653" s="286"/>
      <c r="VC653" s="286"/>
      <c r="VD653" s="286"/>
      <c r="VE653" s="286"/>
      <c r="VF653" s="286"/>
      <c r="VG653" s="286"/>
      <c r="VH653" s="286"/>
      <c r="VI653" s="286"/>
      <c r="VJ653" s="286"/>
      <c r="VK653" s="286"/>
      <c r="VL653" s="286"/>
      <c r="VM653" s="286"/>
      <c r="VN653" s="286"/>
      <c r="VO653" s="286"/>
      <c r="VP653" s="286"/>
      <c r="VQ653" s="286"/>
      <c r="VR653" s="286"/>
      <c r="VS653" s="286"/>
      <c r="VT653" s="286"/>
      <c r="VU653" s="286"/>
      <c r="VV653" s="286"/>
      <c r="VW653" s="286"/>
      <c r="VX653" s="286"/>
      <c r="VY653" s="286"/>
      <c r="VZ653" s="286"/>
      <c r="WA653" s="286"/>
      <c r="WB653" s="286"/>
      <c r="WC653" s="286"/>
    </row>
    <row r="654" spans="1:601" s="285" customFormat="1" ht="111.75" customHeight="1">
      <c r="A654" s="1073"/>
      <c r="B654" s="681"/>
      <c r="C654" s="651"/>
      <c r="D654" s="653"/>
      <c r="E654" s="324" t="s">
        <v>1351</v>
      </c>
      <c r="F654" s="317" t="s">
        <v>424</v>
      </c>
      <c r="G654" s="318">
        <v>45467</v>
      </c>
      <c r="H654" s="415" t="s">
        <v>31</v>
      </c>
      <c r="I654" s="382" t="s">
        <v>501</v>
      </c>
      <c r="J654" s="382" t="s">
        <v>501</v>
      </c>
      <c r="K654" s="315" t="s">
        <v>1359</v>
      </c>
      <c r="L654" s="382" t="s">
        <v>43</v>
      </c>
      <c r="M654" s="288"/>
      <c r="N654" s="288"/>
      <c r="O654" s="288">
        <v>10000</v>
      </c>
      <c r="P654" s="289">
        <v>10000</v>
      </c>
      <c r="Q654" s="290">
        <v>10000</v>
      </c>
      <c r="R654" s="288">
        <v>10000</v>
      </c>
      <c r="S654" s="528">
        <v>3</v>
      </c>
      <c r="BA654" s="286"/>
      <c r="BB654" s="286"/>
      <c r="BC654" s="286"/>
      <c r="BD654" s="286"/>
      <c r="BE654" s="286"/>
      <c r="BF654" s="286"/>
      <c r="BG654" s="286"/>
      <c r="BH654" s="286"/>
      <c r="BI654" s="286"/>
      <c r="BJ654" s="286"/>
      <c r="BK654" s="286"/>
      <c r="BL654" s="286"/>
      <c r="BM654" s="286"/>
      <c r="BN654" s="286"/>
      <c r="BO654" s="286"/>
      <c r="BP654" s="286"/>
      <c r="BQ654" s="286"/>
      <c r="BR654" s="286"/>
      <c r="BS654" s="286"/>
      <c r="BT654" s="286"/>
      <c r="BU654" s="286"/>
      <c r="BV654" s="286"/>
      <c r="BW654" s="286"/>
      <c r="BX654" s="286"/>
      <c r="BY654" s="286"/>
      <c r="BZ654" s="286"/>
      <c r="CA654" s="286"/>
      <c r="CB654" s="286"/>
      <c r="CC654" s="286"/>
      <c r="CD654" s="286"/>
      <c r="CE654" s="286"/>
      <c r="CF654" s="286"/>
      <c r="CG654" s="286"/>
      <c r="CH654" s="286"/>
      <c r="CI654" s="286"/>
      <c r="CJ654" s="286"/>
      <c r="CK654" s="286"/>
      <c r="CL654" s="286"/>
      <c r="CM654" s="286"/>
      <c r="CN654" s="286"/>
      <c r="CO654" s="286"/>
      <c r="CP654" s="286"/>
      <c r="CQ654" s="286"/>
      <c r="CR654" s="286"/>
      <c r="CS654" s="286"/>
      <c r="CT654" s="286"/>
      <c r="CU654" s="286"/>
      <c r="CV654" s="286"/>
      <c r="CW654" s="286"/>
      <c r="CX654" s="286"/>
      <c r="CY654" s="286"/>
      <c r="CZ654" s="286"/>
      <c r="DA654" s="286"/>
      <c r="DB654" s="286"/>
      <c r="DC654" s="286"/>
      <c r="DD654" s="286"/>
      <c r="DE654" s="286"/>
      <c r="DF654" s="286"/>
      <c r="DG654" s="286"/>
      <c r="DH654" s="286"/>
      <c r="DI654" s="286"/>
      <c r="DJ654" s="286"/>
      <c r="DK654" s="286"/>
      <c r="DL654" s="286"/>
      <c r="DM654" s="286"/>
      <c r="DN654" s="286"/>
      <c r="DO654" s="286"/>
      <c r="DP654" s="286"/>
      <c r="DQ654" s="286"/>
      <c r="DR654" s="286"/>
      <c r="DS654" s="286"/>
      <c r="DT654" s="286"/>
      <c r="DU654" s="286"/>
      <c r="DV654" s="286"/>
      <c r="DW654" s="286"/>
      <c r="DX654" s="286"/>
      <c r="DY654" s="286"/>
      <c r="DZ654" s="286"/>
      <c r="EA654" s="286"/>
      <c r="EB654" s="286"/>
      <c r="EC654" s="286"/>
      <c r="ED654" s="286"/>
      <c r="EE654" s="286"/>
      <c r="EF654" s="286"/>
      <c r="EG654" s="286"/>
      <c r="EH654" s="286"/>
      <c r="EI654" s="286"/>
      <c r="EJ654" s="286"/>
      <c r="EK654" s="286"/>
      <c r="EL654" s="286"/>
      <c r="EM654" s="286"/>
      <c r="EN654" s="286"/>
      <c r="EO654" s="286"/>
      <c r="EP654" s="286"/>
      <c r="EQ654" s="286"/>
      <c r="ER654" s="286"/>
      <c r="ES654" s="286"/>
      <c r="ET654" s="286"/>
      <c r="EU654" s="286"/>
      <c r="EV654" s="286"/>
      <c r="EW654" s="286"/>
      <c r="EX654" s="286"/>
      <c r="EY654" s="286"/>
      <c r="EZ654" s="286"/>
      <c r="FA654" s="286"/>
      <c r="FB654" s="286"/>
      <c r="FC654" s="286"/>
      <c r="FD654" s="286"/>
      <c r="FE654" s="286"/>
      <c r="FF654" s="286"/>
      <c r="FG654" s="286"/>
      <c r="FH654" s="286"/>
      <c r="FI654" s="286"/>
      <c r="FJ654" s="286"/>
      <c r="FK654" s="286"/>
      <c r="FL654" s="286"/>
      <c r="FM654" s="286"/>
      <c r="FN654" s="286"/>
      <c r="FO654" s="286"/>
      <c r="FP654" s="286"/>
      <c r="FQ654" s="286"/>
      <c r="FR654" s="286"/>
      <c r="FS654" s="286"/>
      <c r="FT654" s="286"/>
      <c r="FU654" s="286"/>
      <c r="FV654" s="286"/>
      <c r="FW654" s="286"/>
      <c r="FX654" s="286"/>
      <c r="FY654" s="286"/>
      <c r="FZ654" s="286"/>
      <c r="GA654" s="286"/>
      <c r="GB654" s="286"/>
      <c r="GC654" s="286"/>
      <c r="GD654" s="286"/>
      <c r="GE654" s="286"/>
      <c r="GF654" s="286"/>
      <c r="GG654" s="286"/>
      <c r="GH654" s="286"/>
      <c r="GI654" s="286"/>
      <c r="GJ654" s="286"/>
      <c r="GK654" s="286"/>
      <c r="GL654" s="286"/>
      <c r="GM654" s="286"/>
      <c r="GN654" s="286"/>
      <c r="GO654" s="286"/>
      <c r="GP654" s="286"/>
      <c r="GQ654" s="286"/>
      <c r="GR654" s="286"/>
      <c r="GS654" s="286"/>
      <c r="GT654" s="286"/>
      <c r="GU654" s="286"/>
      <c r="GV654" s="286"/>
      <c r="GW654" s="286"/>
      <c r="GX654" s="286"/>
      <c r="GY654" s="286"/>
      <c r="GZ654" s="286"/>
      <c r="HA654" s="286"/>
      <c r="HB654" s="286"/>
      <c r="HC654" s="286"/>
      <c r="HD654" s="286"/>
      <c r="HE654" s="286"/>
      <c r="HF654" s="286"/>
      <c r="HG654" s="286"/>
      <c r="HH654" s="286"/>
      <c r="HI654" s="286"/>
      <c r="HJ654" s="286"/>
      <c r="HK654" s="286"/>
      <c r="HL654" s="286"/>
      <c r="HM654" s="286"/>
      <c r="HN654" s="286"/>
      <c r="HO654" s="286"/>
      <c r="HP654" s="286"/>
      <c r="HQ654" s="286"/>
      <c r="HR654" s="286"/>
      <c r="HS654" s="286"/>
      <c r="HT654" s="286"/>
      <c r="HU654" s="286"/>
      <c r="HV654" s="286"/>
      <c r="HW654" s="286"/>
      <c r="HX654" s="286"/>
      <c r="HY654" s="286"/>
      <c r="HZ654" s="286"/>
      <c r="IA654" s="286"/>
      <c r="IB654" s="286"/>
      <c r="IC654" s="286"/>
      <c r="ID654" s="286"/>
      <c r="IE654" s="286"/>
      <c r="IF654" s="286"/>
      <c r="IG654" s="286"/>
      <c r="IH654" s="286"/>
      <c r="II654" s="286"/>
      <c r="IJ654" s="286"/>
      <c r="IK654" s="286"/>
      <c r="IL654" s="286"/>
      <c r="IM654" s="286"/>
      <c r="IN654" s="286"/>
      <c r="IO654" s="286"/>
      <c r="IP654" s="286"/>
      <c r="IQ654" s="286"/>
      <c r="IR654" s="286"/>
      <c r="IS654" s="286"/>
      <c r="IT654" s="286"/>
      <c r="IU654" s="286"/>
      <c r="IV654" s="286"/>
      <c r="IW654" s="286"/>
      <c r="IX654" s="286"/>
      <c r="IY654" s="286"/>
      <c r="IZ654" s="286"/>
      <c r="JA654" s="286"/>
      <c r="JB654" s="286"/>
      <c r="JC654" s="286"/>
      <c r="JD654" s="286"/>
      <c r="JE654" s="286"/>
      <c r="JF654" s="286"/>
      <c r="JG654" s="286"/>
      <c r="JH654" s="286"/>
      <c r="JI654" s="286"/>
      <c r="JJ654" s="286"/>
      <c r="JK654" s="286"/>
      <c r="JL654" s="286"/>
      <c r="JM654" s="286"/>
      <c r="JN654" s="286"/>
      <c r="JO654" s="286"/>
      <c r="JP654" s="286"/>
      <c r="JQ654" s="286"/>
      <c r="JR654" s="286"/>
      <c r="JS654" s="286"/>
      <c r="JT654" s="286"/>
      <c r="JU654" s="286"/>
      <c r="JV654" s="286"/>
      <c r="JW654" s="286"/>
      <c r="JX654" s="286"/>
      <c r="JY654" s="286"/>
      <c r="JZ654" s="286"/>
      <c r="KA654" s="286"/>
      <c r="KB654" s="286"/>
      <c r="KC654" s="286"/>
      <c r="KD654" s="286"/>
      <c r="KE654" s="286"/>
      <c r="KF654" s="286"/>
      <c r="KG654" s="286"/>
      <c r="KH654" s="286"/>
      <c r="KI654" s="286"/>
      <c r="KJ654" s="286"/>
      <c r="KK654" s="286"/>
      <c r="KL654" s="286"/>
      <c r="KM654" s="286"/>
      <c r="KN654" s="286"/>
      <c r="KO654" s="286"/>
      <c r="KP654" s="286"/>
      <c r="KQ654" s="286"/>
      <c r="KR654" s="286"/>
      <c r="KS654" s="286"/>
      <c r="KT654" s="286"/>
      <c r="KU654" s="286"/>
      <c r="KV654" s="286"/>
      <c r="KW654" s="286"/>
      <c r="KX654" s="286"/>
      <c r="KY654" s="286"/>
      <c r="KZ654" s="286"/>
      <c r="LA654" s="286"/>
      <c r="LB654" s="286"/>
      <c r="LC654" s="286"/>
      <c r="LD654" s="286"/>
      <c r="LE654" s="286"/>
      <c r="LF654" s="286"/>
      <c r="LG654" s="286"/>
      <c r="LH654" s="286"/>
      <c r="LI654" s="286"/>
      <c r="LJ654" s="286"/>
      <c r="LK654" s="286"/>
      <c r="LL654" s="286"/>
      <c r="LM654" s="286"/>
      <c r="LN654" s="286"/>
      <c r="LO654" s="286"/>
      <c r="LP654" s="286"/>
      <c r="LQ654" s="286"/>
      <c r="LR654" s="286"/>
      <c r="LS654" s="286"/>
      <c r="LT654" s="286"/>
      <c r="LU654" s="286"/>
      <c r="LV654" s="286"/>
      <c r="LW654" s="286"/>
      <c r="LX654" s="286"/>
      <c r="LY654" s="286"/>
      <c r="LZ654" s="286"/>
      <c r="MA654" s="286"/>
      <c r="MB654" s="286"/>
      <c r="MC654" s="286"/>
      <c r="MD654" s="286"/>
      <c r="ME654" s="286"/>
      <c r="MF654" s="286"/>
      <c r="MG654" s="286"/>
      <c r="MH654" s="286"/>
      <c r="MI654" s="286"/>
      <c r="MJ654" s="286"/>
      <c r="MK654" s="286"/>
      <c r="ML654" s="286"/>
      <c r="MM654" s="286"/>
      <c r="MN654" s="286"/>
      <c r="MO654" s="286"/>
      <c r="MP654" s="286"/>
      <c r="MQ654" s="286"/>
      <c r="MR654" s="286"/>
      <c r="MS654" s="286"/>
      <c r="MT654" s="286"/>
      <c r="MU654" s="286"/>
      <c r="MV654" s="286"/>
      <c r="MW654" s="286"/>
      <c r="MX654" s="286"/>
      <c r="MY654" s="286"/>
      <c r="MZ654" s="286"/>
      <c r="NA654" s="286"/>
      <c r="NB654" s="286"/>
      <c r="NC654" s="286"/>
      <c r="ND654" s="286"/>
      <c r="NE654" s="286"/>
      <c r="NF654" s="286"/>
      <c r="NG654" s="286"/>
      <c r="NH654" s="286"/>
      <c r="NI654" s="286"/>
      <c r="NJ654" s="286"/>
      <c r="NK654" s="286"/>
      <c r="NL654" s="286"/>
      <c r="NM654" s="286"/>
      <c r="NN654" s="286"/>
      <c r="NO654" s="286"/>
      <c r="NP654" s="286"/>
      <c r="NQ654" s="286"/>
      <c r="NR654" s="286"/>
      <c r="NS654" s="286"/>
      <c r="NT654" s="286"/>
      <c r="NU654" s="286"/>
      <c r="NV654" s="286"/>
      <c r="NW654" s="286"/>
      <c r="NX654" s="286"/>
      <c r="NY654" s="286"/>
      <c r="NZ654" s="286"/>
      <c r="OA654" s="286"/>
      <c r="OB654" s="286"/>
      <c r="OC654" s="286"/>
      <c r="OD654" s="286"/>
      <c r="OE654" s="286"/>
      <c r="OF654" s="286"/>
      <c r="OG654" s="286"/>
      <c r="OH654" s="286"/>
      <c r="OI654" s="286"/>
      <c r="OJ654" s="286"/>
      <c r="OK654" s="286"/>
      <c r="OL654" s="286"/>
      <c r="OM654" s="286"/>
      <c r="ON654" s="286"/>
      <c r="OO654" s="286"/>
      <c r="OP654" s="286"/>
      <c r="OQ654" s="286"/>
      <c r="OR654" s="286"/>
      <c r="OS654" s="286"/>
      <c r="OT654" s="286"/>
      <c r="OU654" s="286"/>
      <c r="OV654" s="286"/>
      <c r="OW654" s="286"/>
      <c r="OX654" s="286"/>
      <c r="OY654" s="286"/>
      <c r="OZ654" s="286"/>
      <c r="PA654" s="286"/>
      <c r="PB654" s="286"/>
      <c r="PC654" s="286"/>
      <c r="PD654" s="286"/>
      <c r="PE654" s="286"/>
      <c r="PF654" s="286"/>
      <c r="PG654" s="286"/>
      <c r="PH654" s="286"/>
      <c r="PI654" s="286"/>
      <c r="PJ654" s="286"/>
      <c r="PK654" s="286"/>
      <c r="PL654" s="286"/>
      <c r="PM654" s="286"/>
      <c r="PN654" s="286"/>
      <c r="PO654" s="286"/>
      <c r="PP654" s="286"/>
      <c r="PQ654" s="286"/>
      <c r="PR654" s="286"/>
      <c r="PS654" s="286"/>
      <c r="PT654" s="286"/>
      <c r="PU654" s="286"/>
      <c r="PV654" s="286"/>
      <c r="PW654" s="286"/>
      <c r="PX654" s="286"/>
      <c r="PY654" s="286"/>
      <c r="PZ654" s="286"/>
      <c r="QA654" s="286"/>
      <c r="QB654" s="286"/>
      <c r="QC654" s="286"/>
      <c r="QD654" s="286"/>
      <c r="QE654" s="286"/>
      <c r="QF654" s="286"/>
      <c r="QG654" s="286"/>
      <c r="QH654" s="286"/>
      <c r="QI654" s="286"/>
      <c r="QJ654" s="286"/>
      <c r="QK654" s="286"/>
      <c r="QL654" s="286"/>
      <c r="QM654" s="286"/>
      <c r="QN654" s="286"/>
      <c r="QO654" s="286"/>
      <c r="QP654" s="286"/>
      <c r="QQ654" s="286"/>
      <c r="QR654" s="286"/>
      <c r="QS654" s="286"/>
      <c r="QT654" s="286"/>
      <c r="QU654" s="286"/>
      <c r="QV654" s="286"/>
      <c r="QW654" s="286"/>
      <c r="QX654" s="286"/>
      <c r="QY654" s="286"/>
      <c r="QZ654" s="286"/>
      <c r="RA654" s="286"/>
      <c r="RB654" s="286"/>
      <c r="RC654" s="286"/>
      <c r="RD654" s="286"/>
      <c r="RE654" s="286"/>
      <c r="RF654" s="286"/>
      <c r="RG654" s="286"/>
      <c r="RH654" s="286"/>
      <c r="RI654" s="286"/>
      <c r="RJ654" s="286"/>
      <c r="RK654" s="286"/>
      <c r="RL654" s="286"/>
      <c r="RM654" s="286"/>
      <c r="RN654" s="286"/>
      <c r="RO654" s="286"/>
      <c r="RP654" s="286"/>
      <c r="RQ654" s="286"/>
      <c r="RR654" s="286"/>
      <c r="RS654" s="286"/>
      <c r="RT654" s="286"/>
      <c r="RU654" s="286"/>
      <c r="RV654" s="286"/>
      <c r="RW654" s="286"/>
      <c r="RX654" s="286"/>
      <c r="RY654" s="286"/>
      <c r="RZ654" s="286"/>
      <c r="SA654" s="286"/>
      <c r="SB654" s="286"/>
      <c r="SC654" s="286"/>
      <c r="SD654" s="286"/>
      <c r="SE654" s="286"/>
      <c r="SF654" s="286"/>
      <c r="SG654" s="286"/>
      <c r="SH654" s="286"/>
      <c r="SI654" s="286"/>
      <c r="SJ654" s="286"/>
      <c r="SK654" s="286"/>
      <c r="SL654" s="286"/>
      <c r="SM654" s="286"/>
      <c r="SN654" s="286"/>
      <c r="SO654" s="286"/>
      <c r="SP654" s="286"/>
      <c r="SQ654" s="286"/>
      <c r="SR654" s="286"/>
      <c r="SS654" s="286"/>
      <c r="ST654" s="286"/>
      <c r="SU654" s="286"/>
      <c r="SV654" s="286"/>
      <c r="SW654" s="286"/>
      <c r="SX654" s="286"/>
      <c r="SY654" s="286"/>
      <c r="SZ654" s="286"/>
      <c r="TA654" s="286"/>
      <c r="TB654" s="286"/>
      <c r="TC654" s="286"/>
      <c r="TD654" s="286"/>
      <c r="TE654" s="286"/>
      <c r="TF654" s="286"/>
      <c r="TG654" s="286"/>
      <c r="TH654" s="286"/>
      <c r="TI654" s="286"/>
      <c r="TJ654" s="286"/>
      <c r="TK654" s="286"/>
      <c r="TL654" s="286"/>
      <c r="TM654" s="286"/>
      <c r="TN654" s="286"/>
      <c r="TO654" s="286"/>
      <c r="TP654" s="286"/>
      <c r="TQ654" s="286"/>
      <c r="TR654" s="286"/>
      <c r="TS654" s="286"/>
      <c r="TT654" s="286"/>
      <c r="TU654" s="286"/>
      <c r="TV654" s="286"/>
      <c r="TW654" s="286"/>
      <c r="TX654" s="286"/>
      <c r="TY654" s="286"/>
      <c r="TZ654" s="286"/>
      <c r="UA654" s="286"/>
      <c r="UB654" s="286"/>
      <c r="UC654" s="286"/>
      <c r="UD654" s="286"/>
      <c r="UE654" s="286"/>
      <c r="UF654" s="286"/>
      <c r="UG654" s="286"/>
      <c r="UH654" s="286"/>
      <c r="UI654" s="286"/>
      <c r="UJ654" s="286"/>
      <c r="UK654" s="286"/>
      <c r="UL654" s="286"/>
      <c r="UM654" s="286"/>
      <c r="UN654" s="286"/>
      <c r="UO654" s="286"/>
      <c r="UP654" s="286"/>
      <c r="UQ654" s="286"/>
      <c r="UR654" s="286"/>
      <c r="US654" s="286"/>
      <c r="UT654" s="286"/>
      <c r="UU654" s="286"/>
      <c r="UV654" s="286"/>
      <c r="UW654" s="286"/>
      <c r="UX654" s="286"/>
      <c r="UY654" s="286"/>
      <c r="UZ654" s="286"/>
      <c r="VA654" s="286"/>
      <c r="VB654" s="286"/>
      <c r="VC654" s="286"/>
      <c r="VD654" s="286"/>
      <c r="VE654" s="286"/>
      <c r="VF654" s="286"/>
      <c r="VG654" s="286"/>
      <c r="VH654" s="286"/>
      <c r="VI654" s="286"/>
      <c r="VJ654" s="286"/>
      <c r="VK654" s="286"/>
      <c r="VL654" s="286"/>
      <c r="VM654" s="286"/>
      <c r="VN654" s="286"/>
      <c r="VO654" s="286"/>
      <c r="VP654" s="286"/>
      <c r="VQ654" s="286"/>
      <c r="VR654" s="286"/>
      <c r="VS654" s="286"/>
      <c r="VT654" s="286"/>
      <c r="VU654" s="286"/>
      <c r="VV654" s="286"/>
      <c r="VW654" s="286"/>
      <c r="VX654" s="286"/>
      <c r="VY654" s="286"/>
      <c r="VZ654" s="286"/>
      <c r="WA654" s="286"/>
      <c r="WB654" s="286"/>
      <c r="WC654" s="286"/>
    </row>
    <row r="655" spans="1:601" s="285" customFormat="1" ht="102" customHeight="1">
      <c r="A655" s="1073"/>
      <c r="B655" s="670" t="s">
        <v>1367</v>
      </c>
      <c r="C655" s="669" t="s">
        <v>1368</v>
      </c>
      <c r="D655" s="652" t="s">
        <v>1332</v>
      </c>
      <c r="E655" s="204" t="s">
        <v>1349</v>
      </c>
      <c r="F655" s="296" t="s">
        <v>60</v>
      </c>
      <c r="G655" s="389">
        <v>45292</v>
      </c>
      <c r="H655" s="413" t="s">
        <v>31</v>
      </c>
      <c r="I655" s="442" t="s">
        <v>501</v>
      </c>
      <c r="J655" s="442" t="s">
        <v>501</v>
      </c>
      <c r="K655" s="386" t="s">
        <v>1369</v>
      </c>
      <c r="L655" s="442" t="s">
        <v>35</v>
      </c>
      <c r="M655" s="284">
        <f>M656</f>
        <v>0</v>
      </c>
      <c r="N655" s="284">
        <f t="shared" ref="N655:R655" si="98">N656</f>
        <v>0</v>
      </c>
      <c r="O655" s="284">
        <f t="shared" si="98"/>
        <v>3000</v>
      </c>
      <c r="P655" s="284">
        <f t="shared" si="98"/>
        <v>3000</v>
      </c>
      <c r="Q655" s="284">
        <f t="shared" si="98"/>
        <v>3000</v>
      </c>
      <c r="R655" s="284">
        <f t="shared" si="98"/>
        <v>3000</v>
      </c>
      <c r="S655" s="530"/>
      <c r="BA655" s="286"/>
      <c r="BB655" s="286"/>
      <c r="BC655" s="286"/>
      <c r="BD655" s="286"/>
      <c r="BE655" s="286"/>
      <c r="BF655" s="286"/>
      <c r="BG655" s="286"/>
      <c r="BH655" s="286"/>
      <c r="BI655" s="286"/>
      <c r="BJ655" s="286"/>
      <c r="BK655" s="286"/>
      <c r="BL655" s="286"/>
      <c r="BM655" s="286"/>
      <c r="BN655" s="286"/>
      <c r="BO655" s="286"/>
      <c r="BP655" s="286"/>
      <c r="BQ655" s="286"/>
      <c r="BR655" s="286"/>
      <c r="BS655" s="286"/>
      <c r="BT655" s="286"/>
      <c r="BU655" s="286"/>
      <c r="BV655" s="286"/>
      <c r="BW655" s="286"/>
      <c r="BX655" s="286"/>
      <c r="BY655" s="286"/>
      <c r="BZ655" s="286"/>
      <c r="CA655" s="286"/>
      <c r="CB655" s="286"/>
      <c r="CC655" s="286"/>
      <c r="CD655" s="286"/>
      <c r="CE655" s="286"/>
      <c r="CF655" s="286"/>
      <c r="CG655" s="286"/>
      <c r="CH655" s="286"/>
      <c r="CI655" s="286"/>
      <c r="CJ655" s="286"/>
      <c r="CK655" s="286"/>
      <c r="CL655" s="286"/>
      <c r="CM655" s="286"/>
      <c r="CN655" s="286"/>
      <c r="CO655" s="286"/>
      <c r="CP655" s="286"/>
      <c r="CQ655" s="286"/>
      <c r="CR655" s="286"/>
      <c r="CS655" s="286"/>
      <c r="CT655" s="286"/>
      <c r="CU655" s="286"/>
      <c r="CV655" s="286"/>
      <c r="CW655" s="286"/>
      <c r="CX655" s="286"/>
      <c r="CY655" s="286"/>
      <c r="CZ655" s="286"/>
      <c r="DA655" s="286"/>
      <c r="DB655" s="286"/>
      <c r="DC655" s="286"/>
      <c r="DD655" s="286"/>
      <c r="DE655" s="286"/>
      <c r="DF655" s="286"/>
      <c r="DG655" s="286"/>
      <c r="DH655" s="286"/>
      <c r="DI655" s="286"/>
      <c r="DJ655" s="286"/>
      <c r="DK655" s="286"/>
      <c r="DL655" s="286"/>
      <c r="DM655" s="286"/>
      <c r="DN655" s="286"/>
      <c r="DO655" s="286"/>
      <c r="DP655" s="286"/>
      <c r="DQ655" s="286"/>
      <c r="DR655" s="286"/>
      <c r="DS655" s="286"/>
      <c r="DT655" s="286"/>
      <c r="DU655" s="286"/>
      <c r="DV655" s="286"/>
      <c r="DW655" s="286"/>
      <c r="DX655" s="286"/>
      <c r="DY655" s="286"/>
      <c r="DZ655" s="286"/>
      <c r="EA655" s="286"/>
      <c r="EB655" s="286"/>
      <c r="EC655" s="286"/>
      <c r="ED655" s="286"/>
      <c r="EE655" s="286"/>
      <c r="EF655" s="286"/>
      <c r="EG655" s="286"/>
      <c r="EH655" s="286"/>
      <c r="EI655" s="286"/>
      <c r="EJ655" s="286"/>
      <c r="EK655" s="286"/>
      <c r="EL655" s="286"/>
      <c r="EM655" s="286"/>
      <c r="EN655" s="286"/>
      <c r="EO655" s="286"/>
      <c r="EP655" s="286"/>
      <c r="EQ655" s="286"/>
      <c r="ER655" s="286"/>
      <c r="ES655" s="286"/>
      <c r="ET655" s="286"/>
      <c r="EU655" s="286"/>
      <c r="EV655" s="286"/>
      <c r="EW655" s="286"/>
      <c r="EX655" s="286"/>
      <c r="EY655" s="286"/>
      <c r="EZ655" s="286"/>
      <c r="FA655" s="286"/>
      <c r="FB655" s="286"/>
      <c r="FC655" s="286"/>
      <c r="FD655" s="286"/>
      <c r="FE655" s="286"/>
      <c r="FF655" s="286"/>
      <c r="FG655" s="286"/>
      <c r="FH655" s="286"/>
      <c r="FI655" s="286"/>
      <c r="FJ655" s="286"/>
      <c r="FK655" s="286"/>
      <c r="FL655" s="286"/>
      <c r="FM655" s="286"/>
      <c r="FN655" s="286"/>
      <c r="FO655" s="286"/>
      <c r="FP655" s="286"/>
      <c r="FQ655" s="286"/>
      <c r="FR655" s="286"/>
      <c r="FS655" s="286"/>
      <c r="FT655" s="286"/>
      <c r="FU655" s="286"/>
      <c r="FV655" s="286"/>
      <c r="FW655" s="286"/>
      <c r="FX655" s="286"/>
      <c r="FY655" s="286"/>
      <c r="FZ655" s="286"/>
      <c r="GA655" s="286"/>
      <c r="GB655" s="286"/>
      <c r="GC655" s="286"/>
      <c r="GD655" s="286"/>
      <c r="GE655" s="286"/>
      <c r="GF655" s="286"/>
      <c r="GG655" s="286"/>
      <c r="GH655" s="286"/>
      <c r="GI655" s="286"/>
      <c r="GJ655" s="286"/>
      <c r="GK655" s="286"/>
      <c r="GL655" s="286"/>
      <c r="GM655" s="286"/>
      <c r="GN655" s="286"/>
      <c r="GO655" s="286"/>
      <c r="GP655" s="286"/>
      <c r="GQ655" s="286"/>
      <c r="GR655" s="286"/>
      <c r="GS655" s="286"/>
      <c r="GT655" s="286"/>
      <c r="GU655" s="286"/>
      <c r="GV655" s="286"/>
      <c r="GW655" s="286"/>
      <c r="GX655" s="286"/>
      <c r="GY655" s="286"/>
      <c r="GZ655" s="286"/>
      <c r="HA655" s="286"/>
      <c r="HB655" s="286"/>
      <c r="HC655" s="286"/>
      <c r="HD655" s="286"/>
      <c r="HE655" s="286"/>
      <c r="HF655" s="286"/>
      <c r="HG655" s="286"/>
      <c r="HH655" s="286"/>
      <c r="HI655" s="286"/>
      <c r="HJ655" s="286"/>
      <c r="HK655" s="286"/>
      <c r="HL655" s="286"/>
      <c r="HM655" s="286"/>
      <c r="HN655" s="286"/>
      <c r="HO655" s="286"/>
      <c r="HP655" s="286"/>
      <c r="HQ655" s="286"/>
      <c r="HR655" s="286"/>
      <c r="HS655" s="286"/>
      <c r="HT655" s="286"/>
      <c r="HU655" s="286"/>
      <c r="HV655" s="286"/>
      <c r="HW655" s="286"/>
      <c r="HX655" s="286"/>
      <c r="HY655" s="286"/>
      <c r="HZ655" s="286"/>
      <c r="IA655" s="286"/>
      <c r="IB655" s="286"/>
      <c r="IC655" s="286"/>
      <c r="ID655" s="286"/>
      <c r="IE655" s="286"/>
      <c r="IF655" s="286"/>
      <c r="IG655" s="286"/>
      <c r="IH655" s="286"/>
      <c r="II655" s="286"/>
      <c r="IJ655" s="286"/>
      <c r="IK655" s="286"/>
      <c r="IL655" s="286"/>
      <c r="IM655" s="286"/>
      <c r="IN655" s="286"/>
      <c r="IO655" s="286"/>
      <c r="IP655" s="286"/>
      <c r="IQ655" s="286"/>
      <c r="IR655" s="286"/>
      <c r="IS655" s="286"/>
      <c r="IT655" s="286"/>
      <c r="IU655" s="286"/>
      <c r="IV655" s="286"/>
      <c r="IW655" s="286"/>
      <c r="IX655" s="286"/>
      <c r="IY655" s="286"/>
      <c r="IZ655" s="286"/>
      <c r="JA655" s="286"/>
      <c r="JB655" s="286"/>
      <c r="JC655" s="286"/>
      <c r="JD655" s="286"/>
      <c r="JE655" s="286"/>
      <c r="JF655" s="286"/>
      <c r="JG655" s="286"/>
      <c r="JH655" s="286"/>
      <c r="JI655" s="286"/>
      <c r="JJ655" s="286"/>
      <c r="JK655" s="286"/>
      <c r="JL655" s="286"/>
      <c r="JM655" s="286"/>
      <c r="JN655" s="286"/>
      <c r="JO655" s="286"/>
      <c r="JP655" s="286"/>
      <c r="JQ655" s="286"/>
      <c r="JR655" s="286"/>
      <c r="JS655" s="286"/>
      <c r="JT655" s="286"/>
      <c r="JU655" s="286"/>
      <c r="JV655" s="286"/>
      <c r="JW655" s="286"/>
      <c r="JX655" s="286"/>
      <c r="JY655" s="286"/>
      <c r="JZ655" s="286"/>
      <c r="KA655" s="286"/>
      <c r="KB655" s="286"/>
      <c r="KC655" s="286"/>
      <c r="KD655" s="286"/>
      <c r="KE655" s="286"/>
      <c r="KF655" s="286"/>
      <c r="KG655" s="286"/>
      <c r="KH655" s="286"/>
      <c r="KI655" s="286"/>
      <c r="KJ655" s="286"/>
      <c r="KK655" s="286"/>
      <c r="KL655" s="286"/>
      <c r="KM655" s="286"/>
      <c r="KN655" s="286"/>
      <c r="KO655" s="286"/>
      <c r="KP655" s="286"/>
      <c r="KQ655" s="286"/>
      <c r="KR655" s="286"/>
      <c r="KS655" s="286"/>
      <c r="KT655" s="286"/>
      <c r="KU655" s="286"/>
      <c r="KV655" s="286"/>
      <c r="KW655" s="286"/>
      <c r="KX655" s="286"/>
      <c r="KY655" s="286"/>
      <c r="KZ655" s="286"/>
      <c r="LA655" s="286"/>
      <c r="LB655" s="286"/>
      <c r="LC655" s="286"/>
      <c r="LD655" s="286"/>
      <c r="LE655" s="286"/>
      <c r="LF655" s="286"/>
      <c r="LG655" s="286"/>
      <c r="LH655" s="286"/>
      <c r="LI655" s="286"/>
      <c r="LJ655" s="286"/>
      <c r="LK655" s="286"/>
      <c r="LL655" s="286"/>
      <c r="LM655" s="286"/>
      <c r="LN655" s="286"/>
      <c r="LO655" s="286"/>
      <c r="LP655" s="286"/>
      <c r="LQ655" s="286"/>
      <c r="LR655" s="286"/>
      <c r="LS655" s="286"/>
      <c r="LT655" s="286"/>
      <c r="LU655" s="286"/>
      <c r="LV655" s="286"/>
      <c r="LW655" s="286"/>
      <c r="LX655" s="286"/>
      <c r="LY655" s="286"/>
      <c r="LZ655" s="286"/>
      <c r="MA655" s="286"/>
      <c r="MB655" s="286"/>
      <c r="MC655" s="286"/>
      <c r="MD655" s="286"/>
      <c r="ME655" s="286"/>
      <c r="MF655" s="286"/>
      <c r="MG655" s="286"/>
      <c r="MH655" s="286"/>
      <c r="MI655" s="286"/>
      <c r="MJ655" s="286"/>
      <c r="MK655" s="286"/>
      <c r="ML655" s="286"/>
      <c r="MM655" s="286"/>
      <c r="MN655" s="286"/>
      <c r="MO655" s="286"/>
      <c r="MP655" s="286"/>
      <c r="MQ655" s="286"/>
      <c r="MR655" s="286"/>
      <c r="MS655" s="286"/>
      <c r="MT655" s="286"/>
      <c r="MU655" s="286"/>
      <c r="MV655" s="286"/>
      <c r="MW655" s="286"/>
      <c r="MX655" s="286"/>
      <c r="MY655" s="286"/>
      <c r="MZ655" s="286"/>
      <c r="NA655" s="286"/>
      <c r="NB655" s="286"/>
      <c r="NC655" s="286"/>
      <c r="ND655" s="286"/>
      <c r="NE655" s="286"/>
      <c r="NF655" s="286"/>
      <c r="NG655" s="286"/>
      <c r="NH655" s="286"/>
      <c r="NI655" s="286"/>
      <c r="NJ655" s="286"/>
      <c r="NK655" s="286"/>
      <c r="NL655" s="286"/>
      <c r="NM655" s="286"/>
      <c r="NN655" s="286"/>
      <c r="NO655" s="286"/>
      <c r="NP655" s="286"/>
      <c r="NQ655" s="286"/>
      <c r="NR655" s="286"/>
      <c r="NS655" s="286"/>
      <c r="NT655" s="286"/>
      <c r="NU655" s="286"/>
      <c r="NV655" s="286"/>
      <c r="NW655" s="286"/>
      <c r="NX655" s="286"/>
      <c r="NY655" s="286"/>
      <c r="NZ655" s="286"/>
      <c r="OA655" s="286"/>
      <c r="OB655" s="286"/>
      <c r="OC655" s="286"/>
      <c r="OD655" s="286"/>
      <c r="OE655" s="286"/>
      <c r="OF655" s="286"/>
      <c r="OG655" s="286"/>
      <c r="OH655" s="286"/>
      <c r="OI655" s="286"/>
      <c r="OJ655" s="286"/>
      <c r="OK655" s="286"/>
      <c r="OL655" s="286"/>
      <c r="OM655" s="286"/>
      <c r="ON655" s="286"/>
      <c r="OO655" s="286"/>
      <c r="OP655" s="286"/>
      <c r="OQ655" s="286"/>
      <c r="OR655" s="286"/>
      <c r="OS655" s="286"/>
      <c r="OT655" s="286"/>
      <c r="OU655" s="286"/>
      <c r="OV655" s="286"/>
      <c r="OW655" s="286"/>
      <c r="OX655" s="286"/>
      <c r="OY655" s="286"/>
      <c r="OZ655" s="286"/>
      <c r="PA655" s="286"/>
      <c r="PB655" s="286"/>
      <c r="PC655" s="286"/>
      <c r="PD655" s="286"/>
      <c r="PE655" s="286"/>
      <c r="PF655" s="286"/>
      <c r="PG655" s="286"/>
      <c r="PH655" s="286"/>
      <c r="PI655" s="286"/>
      <c r="PJ655" s="286"/>
      <c r="PK655" s="286"/>
      <c r="PL655" s="286"/>
      <c r="PM655" s="286"/>
      <c r="PN655" s="286"/>
      <c r="PO655" s="286"/>
      <c r="PP655" s="286"/>
      <c r="PQ655" s="286"/>
      <c r="PR655" s="286"/>
      <c r="PS655" s="286"/>
      <c r="PT655" s="286"/>
      <c r="PU655" s="286"/>
      <c r="PV655" s="286"/>
      <c r="PW655" s="286"/>
      <c r="PX655" s="286"/>
      <c r="PY655" s="286"/>
      <c r="PZ655" s="286"/>
      <c r="QA655" s="286"/>
      <c r="QB655" s="286"/>
      <c r="QC655" s="286"/>
      <c r="QD655" s="286"/>
      <c r="QE655" s="286"/>
      <c r="QF655" s="286"/>
      <c r="QG655" s="286"/>
      <c r="QH655" s="286"/>
      <c r="QI655" s="286"/>
      <c r="QJ655" s="286"/>
      <c r="QK655" s="286"/>
      <c r="QL655" s="286"/>
      <c r="QM655" s="286"/>
      <c r="QN655" s="286"/>
      <c r="QO655" s="286"/>
      <c r="QP655" s="286"/>
      <c r="QQ655" s="286"/>
      <c r="QR655" s="286"/>
      <c r="QS655" s="286"/>
      <c r="QT655" s="286"/>
      <c r="QU655" s="286"/>
      <c r="QV655" s="286"/>
      <c r="QW655" s="286"/>
      <c r="QX655" s="286"/>
      <c r="QY655" s="286"/>
      <c r="QZ655" s="286"/>
      <c r="RA655" s="286"/>
      <c r="RB655" s="286"/>
      <c r="RC655" s="286"/>
      <c r="RD655" s="286"/>
      <c r="RE655" s="286"/>
      <c r="RF655" s="286"/>
      <c r="RG655" s="286"/>
      <c r="RH655" s="286"/>
      <c r="RI655" s="286"/>
      <c r="RJ655" s="286"/>
      <c r="RK655" s="286"/>
      <c r="RL655" s="286"/>
      <c r="RM655" s="286"/>
      <c r="RN655" s="286"/>
      <c r="RO655" s="286"/>
      <c r="RP655" s="286"/>
      <c r="RQ655" s="286"/>
      <c r="RR655" s="286"/>
      <c r="RS655" s="286"/>
      <c r="RT655" s="286"/>
      <c r="RU655" s="286"/>
      <c r="RV655" s="286"/>
      <c r="RW655" s="286"/>
      <c r="RX655" s="286"/>
      <c r="RY655" s="286"/>
      <c r="RZ655" s="286"/>
      <c r="SA655" s="286"/>
      <c r="SB655" s="286"/>
      <c r="SC655" s="286"/>
      <c r="SD655" s="286"/>
      <c r="SE655" s="286"/>
      <c r="SF655" s="286"/>
      <c r="SG655" s="286"/>
      <c r="SH655" s="286"/>
      <c r="SI655" s="286"/>
      <c r="SJ655" s="286"/>
      <c r="SK655" s="286"/>
      <c r="SL655" s="286"/>
      <c r="SM655" s="286"/>
      <c r="SN655" s="286"/>
      <c r="SO655" s="286"/>
      <c r="SP655" s="286"/>
      <c r="SQ655" s="286"/>
      <c r="SR655" s="286"/>
      <c r="SS655" s="286"/>
      <c r="ST655" s="286"/>
      <c r="SU655" s="286"/>
      <c r="SV655" s="286"/>
      <c r="SW655" s="286"/>
      <c r="SX655" s="286"/>
      <c r="SY655" s="286"/>
      <c r="SZ655" s="286"/>
      <c r="TA655" s="286"/>
      <c r="TB655" s="286"/>
      <c r="TC655" s="286"/>
      <c r="TD655" s="286"/>
      <c r="TE655" s="286"/>
      <c r="TF655" s="286"/>
      <c r="TG655" s="286"/>
      <c r="TH655" s="286"/>
      <c r="TI655" s="286"/>
      <c r="TJ655" s="286"/>
      <c r="TK655" s="286"/>
      <c r="TL655" s="286"/>
      <c r="TM655" s="286"/>
      <c r="TN655" s="286"/>
      <c r="TO655" s="286"/>
      <c r="TP655" s="286"/>
      <c r="TQ655" s="286"/>
      <c r="TR655" s="286"/>
      <c r="TS655" s="286"/>
      <c r="TT655" s="286"/>
      <c r="TU655" s="286"/>
      <c r="TV655" s="286"/>
      <c r="TW655" s="286"/>
      <c r="TX655" s="286"/>
      <c r="TY655" s="286"/>
      <c r="TZ655" s="286"/>
      <c r="UA655" s="286"/>
      <c r="UB655" s="286"/>
      <c r="UC655" s="286"/>
      <c r="UD655" s="286"/>
      <c r="UE655" s="286"/>
      <c r="UF655" s="286"/>
      <c r="UG655" s="286"/>
      <c r="UH655" s="286"/>
      <c r="UI655" s="286"/>
      <c r="UJ655" s="286"/>
      <c r="UK655" s="286"/>
      <c r="UL655" s="286"/>
      <c r="UM655" s="286"/>
      <c r="UN655" s="286"/>
      <c r="UO655" s="286"/>
      <c r="UP655" s="286"/>
      <c r="UQ655" s="286"/>
      <c r="UR655" s="286"/>
      <c r="US655" s="286"/>
      <c r="UT655" s="286"/>
      <c r="UU655" s="286"/>
      <c r="UV655" s="286"/>
      <c r="UW655" s="286"/>
      <c r="UX655" s="286"/>
      <c r="UY655" s="286"/>
      <c r="UZ655" s="286"/>
      <c r="VA655" s="286"/>
      <c r="VB655" s="286"/>
      <c r="VC655" s="286"/>
      <c r="VD655" s="286"/>
      <c r="VE655" s="286"/>
      <c r="VF655" s="286"/>
      <c r="VG655" s="286"/>
      <c r="VH655" s="286"/>
      <c r="VI655" s="286"/>
      <c r="VJ655" s="286"/>
      <c r="VK655" s="286"/>
      <c r="VL655" s="286"/>
      <c r="VM655" s="286"/>
      <c r="VN655" s="286"/>
      <c r="VO655" s="286"/>
      <c r="VP655" s="286"/>
      <c r="VQ655" s="286"/>
      <c r="VR655" s="286"/>
      <c r="VS655" s="286"/>
      <c r="VT655" s="286"/>
      <c r="VU655" s="286"/>
      <c r="VV655" s="286"/>
      <c r="VW655" s="286"/>
      <c r="VX655" s="286"/>
      <c r="VY655" s="286"/>
      <c r="VZ655" s="286"/>
      <c r="WA655" s="286"/>
      <c r="WB655" s="286"/>
      <c r="WC655" s="286"/>
    </row>
    <row r="656" spans="1:601" s="285" customFormat="1" ht="117.75" customHeight="1">
      <c r="A656" s="1073"/>
      <c r="B656" s="681"/>
      <c r="C656" s="651"/>
      <c r="D656" s="653"/>
      <c r="E656" s="308" t="s">
        <v>1351</v>
      </c>
      <c r="F656" s="317" t="s">
        <v>424</v>
      </c>
      <c r="G656" s="318">
        <v>45467</v>
      </c>
      <c r="H656" s="415" t="s">
        <v>31</v>
      </c>
      <c r="I656" s="382" t="s">
        <v>501</v>
      </c>
      <c r="J656" s="382" t="s">
        <v>501</v>
      </c>
      <c r="K656" s="315" t="s">
        <v>1369</v>
      </c>
      <c r="L656" s="382" t="s">
        <v>43</v>
      </c>
      <c r="M656" s="288"/>
      <c r="N656" s="288"/>
      <c r="O656" s="288">
        <v>3000</v>
      </c>
      <c r="P656" s="289">
        <v>3000</v>
      </c>
      <c r="Q656" s="290">
        <v>3000</v>
      </c>
      <c r="R656" s="288">
        <v>3000</v>
      </c>
      <c r="S656" s="528">
        <v>3</v>
      </c>
      <c r="BA656" s="286"/>
      <c r="BB656" s="286"/>
      <c r="BC656" s="286"/>
      <c r="BD656" s="286"/>
      <c r="BE656" s="286"/>
      <c r="BF656" s="286"/>
      <c r="BG656" s="286"/>
      <c r="BH656" s="286"/>
      <c r="BI656" s="286"/>
      <c r="BJ656" s="286"/>
      <c r="BK656" s="286"/>
      <c r="BL656" s="286"/>
      <c r="BM656" s="286"/>
      <c r="BN656" s="286"/>
      <c r="BO656" s="286"/>
      <c r="BP656" s="286"/>
      <c r="BQ656" s="286"/>
      <c r="BR656" s="286"/>
      <c r="BS656" s="286"/>
      <c r="BT656" s="286"/>
      <c r="BU656" s="286"/>
      <c r="BV656" s="286"/>
      <c r="BW656" s="286"/>
      <c r="BX656" s="286"/>
      <c r="BY656" s="286"/>
      <c r="BZ656" s="286"/>
      <c r="CA656" s="286"/>
      <c r="CB656" s="286"/>
      <c r="CC656" s="286"/>
      <c r="CD656" s="286"/>
      <c r="CE656" s="286"/>
      <c r="CF656" s="286"/>
      <c r="CG656" s="286"/>
      <c r="CH656" s="286"/>
      <c r="CI656" s="286"/>
      <c r="CJ656" s="286"/>
      <c r="CK656" s="286"/>
      <c r="CL656" s="286"/>
      <c r="CM656" s="286"/>
      <c r="CN656" s="286"/>
      <c r="CO656" s="286"/>
      <c r="CP656" s="286"/>
      <c r="CQ656" s="286"/>
      <c r="CR656" s="286"/>
      <c r="CS656" s="286"/>
      <c r="CT656" s="286"/>
      <c r="CU656" s="286"/>
      <c r="CV656" s="286"/>
      <c r="CW656" s="286"/>
      <c r="CX656" s="286"/>
      <c r="CY656" s="286"/>
      <c r="CZ656" s="286"/>
      <c r="DA656" s="286"/>
      <c r="DB656" s="286"/>
      <c r="DC656" s="286"/>
      <c r="DD656" s="286"/>
      <c r="DE656" s="286"/>
      <c r="DF656" s="286"/>
      <c r="DG656" s="286"/>
      <c r="DH656" s="286"/>
      <c r="DI656" s="286"/>
      <c r="DJ656" s="286"/>
      <c r="DK656" s="286"/>
      <c r="DL656" s="286"/>
      <c r="DM656" s="286"/>
      <c r="DN656" s="286"/>
      <c r="DO656" s="286"/>
      <c r="DP656" s="286"/>
      <c r="DQ656" s="286"/>
      <c r="DR656" s="286"/>
      <c r="DS656" s="286"/>
      <c r="DT656" s="286"/>
      <c r="DU656" s="286"/>
      <c r="DV656" s="286"/>
      <c r="DW656" s="286"/>
      <c r="DX656" s="286"/>
      <c r="DY656" s="286"/>
      <c r="DZ656" s="286"/>
      <c r="EA656" s="286"/>
      <c r="EB656" s="286"/>
      <c r="EC656" s="286"/>
      <c r="ED656" s="286"/>
      <c r="EE656" s="286"/>
      <c r="EF656" s="286"/>
      <c r="EG656" s="286"/>
      <c r="EH656" s="286"/>
      <c r="EI656" s="286"/>
      <c r="EJ656" s="286"/>
      <c r="EK656" s="286"/>
      <c r="EL656" s="286"/>
      <c r="EM656" s="286"/>
      <c r="EN656" s="286"/>
      <c r="EO656" s="286"/>
      <c r="EP656" s="286"/>
      <c r="EQ656" s="286"/>
      <c r="ER656" s="286"/>
      <c r="ES656" s="286"/>
      <c r="ET656" s="286"/>
      <c r="EU656" s="286"/>
      <c r="EV656" s="286"/>
      <c r="EW656" s="286"/>
      <c r="EX656" s="286"/>
      <c r="EY656" s="286"/>
      <c r="EZ656" s="286"/>
      <c r="FA656" s="286"/>
      <c r="FB656" s="286"/>
      <c r="FC656" s="286"/>
      <c r="FD656" s="286"/>
      <c r="FE656" s="286"/>
      <c r="FF656" s="286"/>
      <c r="FG656" s="286"/>
      <c r="FH656" s="286"/>
      <c r="FI656" s="286"/>
      <c r="FJ656" s="286"/>
      <c r="FK656" s="286"/>
      <c r="FL656" s="286"/>
      <c r="FM656" s="286"/>
      <c r="FN656" s="286"/>
      <c r="FO656" s="286"/>
      <c r="FP656" s="286"/>
      <c r="FQ656" s="286"/>
      <c r="FR656" s="286"/>
      <c r="FS656" s="286"/>
      <c r="FT656" s="286"/>
      <c r="FU656" s="286"/>
      <c r="FV656" s="286"/>
      <c r="FW656" s="286"/>
      <c r="FX656" s="286"/>
      <c r="FY656" s="286"/>
      <c r="FZ656" s="286"/>
      <c r="GA656" s="286"/>
      <c r="GB656" s="286"/>
      <c r="GC656" s="286"/>
      <c r="GD656" s="286"/>
      <c r="GE656" s="286"/>
      <c r="GF656" s="286"/>
      <c r="GG656" s="286"/>
      <c r="GH656" s="286"/>
      <c r="GI656" s="286"/>
      <c r="GJ656" s="286"/>
      <c r="GK656" s="286"/>
      <c r="GL656" s="286"/>
      <c r="GM656" s="286"/>
      <c r="GN656" s="286"/>
      <c r="GO656" s="286"/>
      <c r="GP656" s="286"/>
      <c r="GQ656" s="286"/>
      <c r="GR656" s="286"/>
      <c r="GS656" s="286"/>
      <c r="GT656" s="286"/>
      <c r="GU656" s="286"/>
      <c r="GV656" s="286"/>
      <c r="GW656" s="286"/>
      <c r="GX656" s="286"/>
      <c r="GY656" s="286"/>
      <c r="GZ656" s="286"/>
      <c r="HA656" s="286"/>
      <c r="HB656" s="286"/>
      <c r="HC656" s="286"/>
      <c r="HD656" s="286"/>
      <c r="HE656" s="286"/>
      <c r="HF656" s="286"/>
      <c r="HG656" s="286"/>
      <c r="HH656" s="286"/>
      <c r="HI656" s="286"/>
      <c r="HJ656" s="286"/>
      <c r="HK656" s="286"/>
      <c r="HL656" s="286"/>
      <c r="HM656" s="286"/>
      <c r="HN656" s="286"/>
      <c r="HO656" s="286"/>
      <c r="HP656" s="286"/>
      <c r="HQ656" s="286"/>
      <c r="HR656" s="286"/>
      <c r="HS656" s="286"/>
      <c r="HT656" s="286"/>
      <c r="HU656" s="286"/>
      <c r="HV656" s="286"/>
      <c r="HW656" s="286"/>
      <c r="HX656" s="286"/>
      <c r="HY656" s="286"/>
      <c r="HZ656" s="286"/>
      <c r="IA656" s="286"/>
      <c r="IB656" s="286"/>
      <c r="IC656" s="286"/>
      <c r="ID656" s="286"/>
      <c r="IE656" s="286"/>
      <c r="IF656" s="286"/>
      <c r="IG656" s="286"/>
      <c r="IH656" s="286"/>
      <c r="II656" s="286"/>
      <c r="IJ656" s="286"/>
      <c r="IK656" s="286"/>
      <c r="IL656" s="286"/>
      <c r="IM656" s="286"/>
      <c r="IN656" s="286"/>
      <c r="IO656" s="286"/>
      <c r="IP656" s="286"/>
      <c r="IQ656" s="286"/>
      <c r="IR656" s="286"/>
      <c r="IS656" s="286"/>
      <c r="IT656" s="286"/>
      <c r="IU656" s="286"/>
      <c r="IV656" s="286"/>
      <c r="IW656" s="286"/>
      <c r="IX656" s="286"/>
      <c r="IY656" s="286"/>
      <c r="IZ656" s="286"/>
      <c r="JA656" s="286"/>
      <c r="JB656" s="286"/>
      <c r="JC656" s="286"/>
      <c r="JD656" s="286"/>
      <c r="JE656" s="286"/>
      <c r="JF656" s="286"/>
      <c r="JG656" s="286"/>
      <c r="JH656" s="286"/>
      <c r="JI656" s="286"/>
      <c r="JJ656" s="286"/>
      <c r="JK656" s="286"/>
      <c r="JL656" s="286"/>
      <c r="JM656" s="286"/>
      <c r="JN656" s="286"/>
      <c r="JO656" s="286"/>
      <c r="JP656" s="286"/>
      <c r="JQ656" s="286"/>
      <c r="JR656" s="286"/>
      <c r="JS656" s="286"/>
      <c r="JT656" s="286"/>
      <c r="JU656" s="286"/>
      <c r="JV656" s="286"/>
      <c r="JW656" s="286"/>
      <c r="JX656" s="286"/>
      <c r="JY656" s="286"/>
      <c r="JZ656" s="286"/>
      <c r="KA656" s="286"/>
      <c r="KB656" s="286"/>
      <c r="KC656" s="286"/>
      <c r="KD656" s="286"/>
      <c r="KE656" s="286"/>
      <c r="KF656" s="286"/>
      <c r="KG656" s="286"/>
      <c r="KH656" s="286"/>
      <c r="KI656" s="286"/>
      <c r="KJ656" s="286"/>
      <c r="KK656" s="286"/>
      <c r="KL656" s="286"/>
      <c r="KM656" s="286"/>
      <c r="KN656" s="286"/>
      <c r="KO656" s="286"/>
      <c r="KP656" s="286"/>
      <c r="KQ656" s="286"/>
      <c r="KR656" s="286"/>
      <c r="KS656" s="286"/>
      <c r="KT656" s="286"/>
      <c r="KU656" s="286"/>
      <c r="KV656" s="286"/>
      <c r="KW656" s="286"/>
      <c r="KX656" s="286"/>
      <c r="KY656" s="286"/>
      <c r="KZ656" s="286"/>
      <c r="LA656" s="286"/>
      <c r="LB656" s="286"/>
      <c r="LC656" s="286"/>
      <c r="LD656" s="286"/>
      <c r="LE656" s="286"/>
      <c r="LF656" s="286"/>
      <c r="LG656" s="286"/>
      <c r="LH656" s="286"/>
      <c r="LI656" s="286"/>
      <c r="LJ656" s="286"/>
      <c r="LK656" s="286"/>
      <c r="LL656" s="286"/>
      <c r="LM656" s="286"/>
      <c r="LN656" s="286"/>
      <c r="LO656" s="286"/>
      <c r="LP656" s="286"/>
      <c r="LQ656" s="286"/>
      <c r="LR656" s="286"/>
      <c r="LS656" s="286"/>
      <c r="LT656" s="286"/>
      <c r="LU656" s="286"/>
      <c r="LV656" s="286"/>
      <c r="LW656" s="286"/>
      <c r="LX656" s="286"/>
      <c r="LY656" s="286"/>
      <c r="LZ656" s="286"/>
      <c r="MA656" s="286"/>
      <c r="MB656" s="286"/>
      <c r="MC656" s="286"/>
      <c r="MD656" s="286"/>
      <c r="ME656" s="286"/>
      <c r="MF656" s="286"/>
      <c r="MG656" s="286"/>
      <c r="MH656" s="286"/>
      <c r="MI656" s="286"/>
      <c r="MJ656" s="286"/>
      <c r="MK656" s="286"/>
      <c r="ML656" s="286"/>
      <c r="MM656" s="286"/>
      <c r="MN656" s="286"/>
      <c r="MO656" s="286"/>
      <c r="MP656" s="286"/>
      <c r="MQ656" s="286"/>
      <c r="MR656" s="286"/>
      <c r="MS656" s="286"/>
      <c r="MT656" s="286"/>
      <c r="MU656" s="286"/>
      <c r="MV656" s="286"/>
      <c r="MW656" s="286"/>
      <c r="MX656" s="286"/>
      <c r="MY656" s="286"/>
      <c r="MZ656" s="286"/>
      <c r="NA656" s="286"/>
      <c r="NB656" s="286"/>
      <c r="NC656" s="286"/>
      <c r="ND656" s="286"/>
      <c r="NE656" s="286"/>
      <c r="NF656" s="286"/>
      <c r="NG656" s="286"/>
      <c r="NH656" s="286"/>
      <c r="NI656" s="286"/>
      <c r="NJ656" s="286"/>
      <c r="NK656" s="286"/>
      <c r="NL656" s="286"/>
      <c r="NM656" s="286"/>
      <c r="NN656" s="286"/>
      <c r="NO656" s="286"/>
      <c r="NP656" s="286"/>
      <c r="NQ656" s="286"/>
      <c r="NR656" s="286"/>
      <c r="NS656" s="286"/>
      <c r="NT656" s="286"/>
      <c r="NU656" s="286"/>
      <c r="NV656" s="286"/>
      <c r="NW656" s="286"/>
      <c r="NX656" s="286"/>
      <c r="NY656" s="286"/>
      <c r="NZ656" s="286"/>
      <c r="OA656" s="286"/>
      <c r="OB656" s="286"/>
      <c r="OC656" s="286"/>
      <c r="OD656" s="286"/>
      <c r="OE656" s="286"/>
      <c r="OF656" s="286"/>
      <c r="OG656" s="286"/>
      <c r="OH656" s="286"/>
      <c r="OI656" s="286"/>
      <c r="OJ656" s="286"/>
      <c r="OK656" s="286"/>
      <c r="OL656" s="286"/>
      <c r="OM656" s="286"/>
      <c r="ON656" s="286"/>
      <c r="OO656" s="286"/>
      <c r="OP656" s="286"/>
      <c r="OQ656" s="286"/>
      <c r="OR656" s="286"/>
      <c r="OS656" s="286"/>
      <c r="OT656" s="286"/>
      <c r="OU656" s="286"/>
      <c r="OV656" s="286"/>
      <c r="OW656" s="286"/>
      <c r="OX656" s="286"/>
      <c r="OY656" s="286"/>
      <c r="OZ656" s="286"/>
      <c r="PA656" s="286"/>
      <c r="PB656" s="286"/>
      <c r="PC656" s="286"/>
      <c r="PD656" s="286"/>
      <c r="PE656" s="286"/>
      <c r="PF656" s="286"/>
      <c r="PG656" s="286"/>
      <c r="PH656" s="286"/>
      <c r="PI656" s="286"/>
      <c r="PJ656" s="286"/>
      <c r="PK656" s="286"/>
      <c r="PL656" s="286"/>
      <c r="PM656" s="286"/>
      <c r="PN656" s="286"/>
      <c r="PO656" s="286"/>
      <c r="PP656" s="286"/>
      <c r="PQ656" s="286"/>
      <c r="PR656" s="286"/>
      <c r="PS656" s="286"/>
      <c r="PT656" s="286"/>
      <c r="PU656" s="286"/>
      <c r="PV656" s="286"/>
      <c r="PW656" s="286"/>
      <c r="PX656" s="286"/>
      <c r="PY656" s="286"/>
      <c r="PZ656" s="286"/>
      <c r="QA656" s="286"/>
      <c r="QB656" s="286"/>
      <c r="QC656" s="286"/>
      <c r="QD656" s="286"/>
      <c r="QE656" s="286"/>
      <c r="QF656" s="286"/>
      <c r="QG656" s="286"/>
      <c r="QH656" s="286"/>
      <c r="QI656" s="286"/>
      <c r="QJ656" s="286"/>
      <c r="QK656" s="286"/>
      <c r="QL656" s="286"/>
      <c r="QM656" s="286"/>
      <c r="QN656" s="286"/>
      <c r="QO656" s="286"/>
      <c r="QP656" s="286"/>
      <c r="QQ656" s="286"/>
      <c r="QR656" s="286"/>
      <c r="QS656" s="286"/>
      <c r="QT656" s="286"/>
      <c r="QU656" s="286"/>
      <c r="QV656" s="286"/>
      <c r="QW656" s="286"/>
      <c r="QX656" s="286"/>
      <c r="QY656" s="286"/>
      <c r="QZ656" s="286"/>
      <c r="RA656" s="286"/>
      <c r="RB656" s="286"/>
      <c r="RC656" s="286"/>
      <c r="RD656" s="286"/>
      <c r="RE656" s="286"/>
      <c r="RF656" s="286"/>
      <c r="RG656" s="286"/>
      <c r="RH656" s="286"/>
      <c r="RI656" s="286"/>
      <c r="RJ656" s="286"/>
      <c r="RK656" s="286"/>
      <c r="RL656" s="286"/>
      <c r="RM656" s="286"/>
      <c r="RN656" s="286"/>
      <c r="RO656" s="286"/>
      <c r="RP656" s="286"/>
      <c r="RQ656" s="286"/>
      <c r="RR656" s="286"/>
      <c r="RS656" s="286"/>
      <c r="RT656" s="286"/>
      <c r="RU656" s="286"/>
      <c r="RV656" s="286"/>
      <c r="RW656" s="286"/>
      <c r="RX656" s="286"/>
      <c r="RY656" s="286"/>
      <c r="RZ656" s="286"/>
      <c r="SA656" s="286"/>
      <c r="SB656" s="286"/>
      <c r="SC656" s="286"/>
      <c r="SD656" s="286"/>
      <c r="SE656" s="286"/>
      <c r="SF656" s="286"/>
      <c r="SG656" s="286"/>
      <c r="SH656" s="286"/>
      <c r="SI656" s="286"/>
      <c r="SJ656" s="286"/>
      <c r="SK656" s="286"/>
      <c r="SL656" s="286"/>
      <c r="SM656" s="286"/>
      <c r="SN656" s="286"/>
      <c r="SO656" s="286"/>
      <c r="SP656" s="286"/>
      <c r="SQ656" s="286"/>
      <c r="SR656" s="286"/>
      <c r="SS656" s="286"/>
      <c r="ST656" s="286"/>
      <c r="SU656" s="286"/>
      <c r="SV656" s="286"/>
      <c r="SW656" s="286"/>
      <c r="SX656" s="286"/>
      <c r="SY656" s="286"/>
      <c r="SZ656" s="286"/>
      <c r="TA656" s="286"/>
      <c r="TB656" s="286"/>
      <c r="TC656" s="286"/>
      <c r="TD656" s="286"/>
      <c r="TE656" s="286"/>
      <c r="TF656" s="286"/>
      <c r="TG656" s="286"/>
      <c r="TH656" s="286"/>
      <c r="TI656" s="286"/>
      <c r="TJ656" s="286"/>
      <c r="TK656" s="286"/>
      <c r="TL656" s="286"/>
      <c r="TM656" s="286"/>
      <c r="TN656" s="286"/>
      <c r="TO656" s="286"/>
      <c r="TP656" s="286"/>
      <c r="TQ656" s="286"/>
      <c r="TR656" s="286"/>
      <c r="TS656" s="286"/>
      <c r="TT656" s="286"/>
      <c r="TU656" s="286"/>
      <c r="TV656" s="286"/>
      <c r="TW656" s="286"/>
      <c r="TX656" s="286"/>
      <c r="TY656" s="286"/>
      <c r="TZ656" s="286"/>
      <c r="UA656" s="286"/>
      <c r="UB656" s="286"/>
      <c r="UC656" s="286"/>
      <c r="UD656" s="286"/>
      <c r="UE656" s="286"/>
      <c r="UF656" s="286"/>
      <c r="UG656" s="286"/>
      <c r="UH656" s="286"/>
      <c r="UI656" s="286"/>
      <c r="UJ656" s="286"/>
      <c r="UK656" s="286"/>
      <c r="UL656" s="286"/>
      <c r="UM656" s="286"/>
      <c r="UN656" s="286"/>
      <c r="UO656" s="286"/>
      <c r="UP656" s="286"/>
      <c r="UQ656" s="286"/>
      <c r="UR656" s="286"/>
      <c r="US656" s="286"/>
      <c r="UT656" s="286"/>
      <c r="UU656" s="286"/>
      <c r="UV656" s="286"/>
      <c r="UW656" s="286"/>
      <c r="UX656" s="286"/>
      <c r="UY656" s="286"/>
      <c r="UZ656" s="286"/>
      <c r="VA656" s="286"/>
      <c r="VB656" s="286"/>
      <c r="VC656" s="286"/>
      <c r="VD656" s="286"/>
      <c r="VE656" s="286"/>
      <c r="VF656" s="286"/>
      <c r="VG656" s="286"/>
      <c r="VH656" s="286"/>
      <c r="VI656" s="286"/>
      <c r="VJ656" s="286"/>
      <c r="VK656" s="286"/>
      <c r="VL656" s="286"/>
      <c r="VM656" s="286"/>
      <c r="VN656" s="286"/>
      <c r="VO656" s="286"/>
      <c r="VP656" s="286"/>
      <c r="VQ656" s="286"/>
      <c r="VR656" s="286"/>
      <c r="VS656" s="286"/>
      <c r="VT656" s="286"/>
      <c r="VU656" s="286"/>
      <c r="VV656" s="286"/>
      <c r="VW656" s="286"/>
      <c r="VX656" s="286"/>
      <c r="VY656" s="286"/>
      <c r="VZ656" s="286"/>
      <c r="WA656" s="286"/>
      <c r="WB656" s="286"/>
      <c r="WC656" s="286"/>
    </row>
    <row r="657" spans="1:601" s="285" customFormat="1" ht="81.75" customHeight="1">
      <c r="A657" s="1073"/>
      <c r="B657" s="670" t="s">
        <v>1370</v>
      </c>
      <c r="C657" s="650" t="s">
        <v>1371</v>
      </c>
      <c r="D657" s="652" t="s">
        <v>1332</v>
      </c>
      <c r="E657" s="204" t="s">
        <v>1349</v>
      </c>
      <c r="F657" s="296" t="s">
        <v>60</v>
      </c>
      <c r="G657" s="413">
        <v>45292</v>
      </c>
      <c r="H657" s="296" t="s">
        <v>31</v>
      </c>
      <c r="I657" s="442" t="s">
        <v>501</v>
      </c>
      <c r="J657" s="442" t="s">
        <v>501</v>
      </c>
      <c r="K657" s="386" t="s">
        <v>1372</v>
      </c>
      <c r="L657" s="442" t="s">
        <v>35</v>
      </c>
      <c r="M657" s="284">
        <f>M658</f>
        <v>0</v>
      </c>
      <c r="N657" s="284">
        <f t="shared" ref="N657:R657" si="99">N658</f>
        <v>0</v>
      </c>
      <c r="O657" s="284">
        <f t="shared" si="99"/>
        <v>30000</v>
      </c>
      <c r="P657" s="284">
        <f t="shared" si="99"/>
        <v>30000</v>
      </c>
      <c r="Q657" s="284">
        <f t="shared" si="99"/>
        <v>30000</v>
      </c>
      <c r="R657" s="284">
        <f t="shared" si="99"/>
        <v>30000</v>
      </c>
      <c r="S657" s="530"/>
      <c r="BA657" s="286"/>
      <c r="BB657" s="286"/>
      <c r="BC657" s="286"/>
      <c r="BD657" s="286"/>
      <c r="BE657" s="286"/>
      <c r="BF657" s="286"/>
      <c r="BG657" s="286"/>
      <c r="BH657" s="286"/>
      <c r="BI657" s="286"/>
      <c r="BJ657" s="286"/>
      <c r="BK657" s="286"/>
      <c r="BL657" s="286"/>
      <c r="BM657" s="286"/>
      <c r="BN657" s="286"/>
      <c r="BO657" s="286"/>
      <c r="BP657" s="286"/>
      <c r="BQ657" s="286"/>
      <c r="BR657" s="286"/>
      <c r="BS657" s="286"/>
      <c r="BT657" s="286"/>
      <c r="BU657" s="286"/>
      <c r="BV657" s="286"/>
      <c r="BW657" s="286"/>
      <c r="BX657" s="286"/>
      <c r="BY657" s="286"/>
      <c r="BZ657" s="286"/>
      <c r="CA657" s="286"/>
      <c r="CB657" s="286"/>
      <c r="CC657" s="286"/>
      <c r="CD657" s="286"/>
      <c r="CE657" s="286"/>
      <c r="CF657" s="286"/>
      <c r="CG657" s="286"/>
      <c r="CH657" s="286"/>
      <c r="CI657" s="286"/>
      <c r="CJ657" s="286"/>
      <c r="CK657" s="286"/>
      <c r="CL657" s="286"/>
      <c r="CM657" s="286"/>
      <c r="CN657" s="286"/>
      <c r="CO657" s="286"/>
      <c r="CP657" s="286"/>
      <c r="CQ657" s="286"/>
      <c r="CR657" s="286"/>
      <c r="CS657" s="286"/>
      <c r="CT657" s="286"/>
      <c r="CU657" s="286"/>
      <c r="CV657" s="286"/>
      <c r="CW657" s="286"/>
      <c r="CX657" s="286"/>
      <c r="CY657" s="286"/>
      <c r="CZ657" s="286"/>
      <c r="DA657" s="286"/>
      <c r="DB657" s="286"/>
      <c r="DC657" s="286"/>
      <c r="DD657" s="286"/>
      <c r="DE657" s="286"/>
      <c r="DF657" s="286"/>
      <c r="DG657" s="286"/>
      <c r="DH657" s="286"/>
      <c r="DI657" s="286"/>
      <c r="DJ657" s="286"/>
      <c r="DK657" s="286"/>
      <c r="DL657" s="286"/>
      <c r="DM657" s="286"/>
      <c r="DN657" s="286"/>
      <c r="DO657" s="286"/>
      <c r="DP657" s="286"/>
      <c r="DQ657" s="286"/>
      <c r="DR657" s="286"/>
      <c r="DS657" s="286"/>
      <c r="DT657" s="286"/>
      <c r="DU657" s="286"/>
      <c r="DV657" s="286"/>
      <c r="DW657" s="286"/>
      <c r="DX657" s="286"/>
      <c r="DY657" s="286"/>
      <c r="DZ657" s="286"/>
      <c r="EA657" s="286"/>
      <c r="EB657" s="286"/>
      <c r="EC657" s="286"/>
      <c r="ED657" s="286"/>
      <c r="EE657" s="286"/>
      <c r="EF657" s="286"/>
      <c r="EG657" s="286"/>
      <c r="EH657" s="286"/>
      <c r="EI657" s="286"/>
      <c r="EJ657" s="286"/>
      <c r="EK657" s="286"/>
      <c r="EL657" s="286"/>
      <c r="EM657" s="286"/>
      <c r="EN657" s="286"/>
      <c r="EO657" s="286"/>
      <c r="EP657" s="286"/>
      <c r="EQ657" s="286"/>
      <c r="ER657" s="286"/>
      <c r="ES657" s="286"/>
      <c r="ET657" s="286"/>
      <c r="EU657" s="286"/>
      <c r="EV657" s="286"/>
      <c r="EW657" s="286"/>
      <c r="EX657" s="286"/>
      <c r="EY657" s="286"/>
      <c r="EZ657" s="286"/>
      <c r="FA657" s="286"/>
      <c r="FB657" s="286"/>
      <c r="FC657" s="286"/>
      <c r="FD657" s="286"/>
      <c r="FE657" s="286"/>
      <c r="FF657" s="286"/>
      <c r="FG657" s="286"/>
      <c r="FH657" s="286"/>
      <c r="FI657" s="286"/>
      <c r="FJ657" s="286"/>
      <c r="FK657" s="286"/>
      <c r="FL657" s="286"/>
      <c r="FM657" s="286"/>
      <c r="FN657" s="286"/>
      <c r="FO657" s="286"/>
      <c r="FP657" s="286"/>
      <c r="FQ657" s="286"/>
      <c r="FR657" s="286"/>
      <c r="FS657" s="286"/>
      <c r="FT657" s="286"/>
      <c r="FU657" s="286"/>
      <c r="FV657" s="286"/>
      <c r="FW657" s="286"/>
      <c r="FX657" s="286"/>
      <c r="FY657" s="286"/>
      <c r="FZ657" s="286"/>
      <c r="GA657" s="286"/>
      <c r="GB657" s="286"/>
      <c r="GC657" s="286"/>
      <c r="GD657" s="286"/>
      <c r="GE657" s="286"/>
      <c r="GF657" s="286"/>
      <c r="GG657" s="286"/>
      <c r="GH657" s="286"/>
      <c r="GI657" s="286"/>
      <c r="GJ657" s="286"/>
      <c r="GK657" s="286"/>
      <c r="GL657" s="286"/>
      <c r="GM657" s="286"/>
      <c r="GN657" s="286"/>
      <c r="GO657" s="286"/>
      <c r="GP657" s="286"/>
      <c r="GQ657" s="286"/>
      <c r="GR657" s="286"/>
      <c r="GS657" s="286"/>
      <c r="GT657" s="286"/>
      <c r="GU657" s="286"/>
      <c r="GV657" s="286"/>
      <c r="GW657" s="286"/>
      <c r="GX657" s="286"/>
      <c r="GY657" s="286"/>
      <c r="GZ657" s="286"/>
      <c r="HA657" s="286"/>
      <c r="HB657" s="286"/>
      <c r="HC657" s="286"/>
      <c r="HD657" s="286"/>
      <c r="HE657" s="286"/>
      <c r="HF657" s="286"/>
      <c r="HG657" s="286"/>
      <c r="HH657" s="286"/>
      <c r="HI657" s="286"/>
      <c r="HJ657" s="286"/>
      <c r="HK657" s="286"/>
      <c r="HL657" s="286"/>
      <c r="HM657" s="286"/>
      <c r="HN657" s="286"/>
      <c r="HO657" s="286"/>
      <c r="HP657" s="286"/>
      <c r="HQ657" s="286"/>
      <c r="HR657" s="286"/>
      <c r="HS657" s="286"/>
      <c r="HT657" s="286"/>
      <c r="HU657" s="286"/>
      <c r="HV657" s="286"/>
      <c r="HW657" s="286"/>
      <c r="HX657" s="286"/>
      <c r="HY657" s="286"/>
      <c r="HZ657" s="286"/>
      <c r="IA657" s="286"/>
      <c r="IB657" s="286"/>
      <c r="IC657" s="286"/>
      <c r="ID657" s="286"/>
      <c r="IE657" s="286"/>
      <c r="IF657" s="286"/>
      <c r="IG657" s="286"/>
      <c r="IH657" s="286"/>
      <c r="II657" s="286"/>
      <c r="IJ657" s="286"/>
      <c r="IK657" s="286"/>
      <c r="IL657" s="286"/>
      <c r="IM657" s="286"/>
      <c r="IN657" s="286"/>
      <c r="IO657" s="286"/>
      <c r="IP657" s="286"/>
      <c r="IQ657" s="286"/>
      <c r="IR657" s="286"/>
      <c r="IS657" s="286"/>
      <c r="IT657" s="286"/>
      <c r="IU657" s="286"/>
      <c r="IV657" s="286"/>
      <c r="IW657" s="286"/>
      <c r="IX657" s="286"/>
      <c r="IY657" s="286"/>
      <c r="IZ657" s="286"/>
      <c r="JA657" s="286"/>
      <c r="JB657" s="286"/>
      <c r="JC657" s="286"/>
      <c r="JD657" s="286"/>
      <c r="JE657" s="286"/>
      <c r="JF657" s="286"/>
      <c r="JG657" s="286"/>
      <c r="JH657" s="286"/>
      <c r="JI657" s="286"/>
      <c r="JJ657" s="286"/>
      <c r="JK657" s="286"/>
      <c r="JL657" s="286"/>
      <c r="JM657" s="286"/>
      <c r="JN657" s="286"/>
      <c r="JO657" s="286"/>
      <c r="JP657" s="286"/>
      <c r="JQ657" s="286"/>
      <c r="JR657" s="286"/>
      <c r="JS657" s="286"/>
      <c r="JT657" s="286"/>
      <c r="JU657" s="286"/>
      <c r="JV657" s="286"/>
      <c r="JW657" s="286"/>
      <c r="JX657" s="286"/>
      <c r="JY657" s="286"/>
      <c r="JZ657" s="286"/>
      <c r="KA657" s="286"/>
      <c r="KB657" s="286"/>
      <c r="KC657" s="286"/>
      <c r="KD657" s="286"/>
      <c r="KE657" s="286"/>
      <c r="KF657" s="286"/>
      <c r="KG657" s="286"/>
      <c r="KH657" s="286"/>
      <c r="KI657" s="286"/>
      <c r="KJ657" s="286"/>
      <c r="KK657" s="286"/>
      <c r="KL657" s="286"/>
      <c r="KM657" s="286"/>
      <c r="KN657" s="286"/>
      <c r="KO657" s="286"/>
      <c r="KP657" s="286"/>
      <c r="KQ657" s="286"/>
      <c r="KR657" s="286"/>
      <c r="KS657" s="286"/>
      <c r="KT657" s="286"/>
      <c r="KU657" s="286"/>
      <c r="KV657" s="286"/>
      <c r="KW657" s="286"/>
      <c r="KX657" s="286"/>
      <c r="KY657" s="286"/>
      <c r="KZ657" s="286"/>
      <c r="LA657" s="286"/>
      <c r="LB657" s="286"/>
      <c r="LC657" s="286"/>
      <c r="LD657" s="286"/>
      <c r="LE657" s="286"/>
      <c r="LF657" s="286"/>
      <c r="LG657" s="286"/>
      <c r="LH657" s="286"/>
      <c r="LI657" s="286"/>
      <c r="LJ657" s="286"/>
      <c r="LK657" s="286"/>
      <c r="LL657" s="286"/>
      <c r="LM657" s="286"/>
      <c r="LN657" s="286"/>
      <c r="LO657" s="286"/>
      <c r="LP657" s="286"/>
      <c r="LQ657" s="286"/>
      <c r="LR657" s="286"/>
      <c r="LS657" s="286"/>
      <c r="LT657" s="286"/>
      <c r="LU657" s="286"/>
      <c r="LV657" s="286"/>
      <c r="LW657" s="286"/>
      <c r="LX657" s="286"/>
      <c r="LY657" s="286"/>
      <c r="LZ657" s="286"/>
      <c r="MA657" s="286"/>
      <c r="MB657" s="286"/>
      <c r="MC657" s="286"/>
      <c r="MD657" s="286"/>
      <c r="ME657" s="286"/>
      <c r="MF657" s="286"/>
      <c r="MG657" s="286"/>
      <c r="MH657" s="286"/>
      <c r="MI657" s="286"/>
      <c r="MJ657" s="286"/>
      <c r="MK657" s="286"/>
      <c r="ML657" s="286"/>
      <c r="MM657" s="286"/>
      <c r="MN657" s="286"/>
      <c r="MO657" s="286"/>
      <c r="MP657" s="286"/>
      <c r="MQ657" s="286"/>
      <c r="MR657" s="286"/>
      <c r="MS657" s="286"/>
      <c r="MT657" s="286"/>
      <c r="MU657" s="286"/>
      <c r="MV657" s="286"/>
      <c r="MW657" s="286"/>
      <c r="MX657" s="286"/>
      <c r="MY657" s="286"/>
      <c r="MZ657" s="286"/>
      <c r="NA657" s="286"/>
      <c r="NB657" s="286"/>
      <c r="NC657" s="286"/>
      <c r="ND657" s="286"/>
      <c r="NE657" s="286"/>
      <c r="NF657" s="286"/>
      <c r="NG657" s="286"/>
      <c r="NH657" s="286"/>
      <c r="NI657" s="286"/>
      <c r="NJ657" s="286"/>
      <c r="NK657" s="286"/>
      <c r="NL657" s="286"/>
      <c r="NM657" s="286"/>
      <c r="NN657" s="286"/>
      <c r="NO657" s="286"/>
      <c r="NP657" s="286"/>
      <c r="NQ657" s="286"/>
      <c r="NR657" s="286"/>
      <c r="NS657" s="286"/>
      <c r="NT657" s="286"/>
      <c r="NU657" s="286"/>
      <c r="NV657" s="286"/>
      <c r="NW657" s="286"/>
      <c r="NX657" s="286"/>
      <c r="NY657" s="286"/>
      <c r="NZ657" s="286"/>
      <c r="OA657" s="286"/>
      <c r="OB657" s="286"/>
      <c r="OC657" s="286"/>
      <c r="OD657" s="286"/>
      <c r="OE657" s="286"/>
      <c r="OF657" s="286"/>
      <c r="OG657" s="286"/>
      <c r="OH657" s="286"/>
      <c r="OI657" s="286"/>
      <c r="OJ657" s="286"/>
      <c r="OK657" s="286"/>
      <c r="OL657" s="286"/>
      <c r="OM657" s="286"/>
      <c r="ON657" s="286"/>
      <c r="OO657" s="286"/>
      <c r="OP657" s="286"/>
      <c r="OQ657" s="286"/>
      <c r="OR657" s="286"/>
      <c r="OS657" s="286"/>
      <c r="OT657" s="286"/>
      <c r="OU657" s="286"/>
      <c r="OV657" s="286"/>
      <c r="OW657" s="286"/>
      <c r="OX657" s="286"/>
      <c r="OY657" s="286"/>
      <c r="OZ657" s="286"/>
      <c r="PA657" s="286"/>
      <c r="PB657" s="286"/>
      <c r="PC657" s="286"/>
      <c r="PD657" s="286"/>
      <c r="PE657" s="286"/>
      <c r="PF657" s="286"/>
      <c r="PG657" s="286"/>
      <c r="PH657" s="286"/>
      <c r="PI657" s="286"/>
      <c r="PJ657" s="286"/>
      <c r="PK657" s="286"/>
      <c r="PL657" s="286"/>
      <c r="PM657" s="286"/>
      <c r="PN657" s="286"/>
      <c r="PO657" s="286"/>
      <c r="PP657" s="286"/>
      <c r="PQ657" s="286"/>
      <c r="PR657" s="286"/>
      <c r="PS657" s="286"/>
      <c r="PT657" s="286"/>
      <c r="PU657" s="286"/>
      <c r="PV657" s="286"/>
      <c r="PW657" s="286"/>
      <c r="PX657" s="286"/>
      <c r="PY657" s="286"/>
      <c r="PZ657" s="286"/>
      <c r="QA657" s="286"/>
      <c r="QB657" s="286"/>
      <c r="QC657" s="286"/>
      <c r="QD657" s="286"/>
      <c r="QE657" s="286"/>
      <c r="QF657" s="286"/>
      <c r="QG657" s="286"/>
      <c r="QH657" s="286"/>
      <c r="QI657" s="286"/>
      <c r="QJ657" s="286"/>
      <c r="QK657" s="286"/>
      <c r="QL657" s="286"/>
      <c r="QM657" s="286"/>
      <c r="QN657" s="286"/>
      <c r="QO657" s="286"/>
      <c r="QP657" s="286"/>
      <c r="QQ657" s="286"/>
      <c r="QR657" s="286"/>
      <c r="QS657" s="286"/>
      <c r="QT657" s="286"/>
      <c r="QU657" s="286"/>
      <c r="QV657" s="286"/>
      <c r="QW657" s="286"/>
      <c r="QX657" s="286"/>
      <c r="QY657" s="286"/>
      <c r="QZ657" s="286"/>
      <c r="RA657" s="286"/>
      <c r="RB657" s="286"/>
      <c r="RC657" s="286"/>
      <c r="RD657" s="286"/>
      <c r="RE657" s="286"/>
      <c r="RF657" s="286"/>
      <c r="RG657" s="286"/>
      <c r="RH657" s="286"/>
      <c r="RI657" s="286"/>
      <c r="RJ657" s="286"/>
      <c r="RK657" s="286"/>
      <c r="RL657" s="286"/>
      <c r="RM657" s="286"/>
      <c r="RN657" s="286"/>
      <c r="RO657" s="286"/>
      <c r="RP657" s="286"/>
      <c r="RQ657" s="286"/>
      <c r="RR657" s="286"/>
      <c r="RS657" s="286"/>
      <c r="RT657" s="286"/>
      <c r="RU657" s="286"/>
      <c r="RV657" s="286"/>
      <c r="RW657" s="286"/>
      <c r="RX657" s="286"/>
      <c r="RY657" s="286"/>
      <c r="RZ657" s="286"/>
      <c r="SA657" s="286"/>
      <c r="SB657" s="286"/>
      <c r="SC657" s="286"/>
      <c r="SD657" s="286"/>
      <c r="SE657" s="286"/>
      <c r="SF657" s="286"/>
      <c r="SG657" s="286"/>
      <c r="SH657" s="286"/>
      <c r="SI657" s="286"/>
      <c r="SJ657" s="286"/>
      <c r="SK657" s="286"/>
      <c r="SL657" s="286"/>
      <c r="SM657" s="286"/>
      <c r="SN657" s="286"/>
      <c r="SO657" s="286"/>
      <c r="SP657" s="286"/>
      <c r="SQ657" s="286"/>
      <c r="SR657" s="286"/>
      <c r="SS657" s="286"/>
      <c r="ST657" s="286"/>
      <c r="SU657" s="286"/>
      <c r="SV657" s="286"/>
      <c r="SW657" s="286"/>
      <c r="SX657" s="286"/>
      <c r="SY657" s="286"/>
      <c r="SZ657" s="286"/>
      <c r="TA657" s="286"/>
      <c r="TB657" s="286"/>
      <c r="TC657" s="286"/>
      <c r="TD657" s="286"/>
      <c r="TE657" s="286"/>
      <c r="TF657" s="286"/>
      <c r="TG657" s="286"/>
      <c r="TH657" s="286"/>
      <c r="TI657" s="286"/>
      <c r="TJ657" s="286"/>
      <c r="TK657" s="286"/>
      <c r="TL657" s="286"/>
      <c r="TM657" s="286"/>
      <c r="TN657" s="286"/>
      <c r="TO657" s="286"/>
      <c r="TP657" s="286"/>
      <c r="TQ657" s="286"/>
      <c r="TR657" s="286"/>
      <c r="TS657" s="286"/>
      <c r="TT657" s="286"/>
      <c r="TU657" s="286"/>
      <c r="TV657" s="286"/>
      <c r="TW657" s="286"/>
      <c r="TX657" s="286"/>
      <c r="TY657" s="286"/>
      <c r="TZ657" s="286"/>
      <c r="UA657" s="286"/>
      <c r="UB657" s="286"/>
      <c r="UC657" s="286"/>
      <c r="UD657" s="286"/>
      <c r="UE657" s="286"/>
      <c r="UF657" s="286"/>
      <c r="UG657" s="286"/>
      <c r="UH657" s="286"/>
      <c r="UI657" s="286"/>
      <c r="UJ657" s="286"/>
      <c r="UK657" s="286"/>
      <c r="UL657" s="286"/>
      <c r="UM657" s="286"/>
      <c r="UN657" s="286"/>
      <c r="UO657" s="286"/>
      <c r="UP657" s="286"/>
      <c r="UQ657" s="286"/>
      <c r="UR657" s="286"/>
      <c r="US657" s="286"/>
      <c r="UT657" s="286"/>
      <c r="UU657" s="286"/>
      <c r="UV657" s="286"/>
      <c r="UW657" s="286"/>
      <c r="UX657" s="286"/>
      <c r="UY657" s="286"/>
      <c r="UZ657" s="286"/>
      <c r="VA657" s="286"/>
      <c r="VB657" s="286"/>
      <c r="VC657" s="286"/>
      <c r="VD657" s="286"/>
      <c r="VE657" s="286"/>
      <c r="VF657" s="286"/>
      <c r="VG657" s="286"/>
      <c r="VH657" s="286"/>
      <c r="VI657" s="286"/>
      <c r="VJ657" s="286"/>
      <c r="VK657" s="286"/>
      <c r="VL657" s="286"/>
      <c r="VM657" s="286"/>
      <c r="VN657" s="286"/>
      <c r="VO657" s="286"/>
      <c r="VP657" s="286"/>
      <c r="VQ657" s="286"/>
      <c r="VR657" s="286"/>
      <c r="VS657" s="286"/>
      <c r="VT657" s="286"/>
      <c r="VU657" s="286"/>
      <c r="VV657" s="286"/>
      <c r="VW657" s="286"/>
      <c r="VX657" s="286"/>
      <c r="VY657" s="286"/>
      <c r="VZ657" s="286"/>
      <c r="WA657" s="286"/>
      <c r="WB657" s="286"/>
      <c r="WC657" s="286"/>
    </row>
    <row r="658" spans="1:601" s="285" customFormat="1" ht="81.75" customHeight="1">
      <c r="A658" s="1073"/>
      <c r="B658" s="681"/>
      <c r="C658" s="651"/>
      <c r="D658" s="653"/>
      <c r="E658" s="324" t="s">
        <v>1351</v>
      </c>
      <c r="F658" s="317" t="s">
        <v>424</v>
      </c>
      <c r="G658" s="415">
        <v>45467</v>
      </c>
      <c r="H658" s="317" t="s">
        <v>31</v>
      </c>
      <c r="I658" s="382" t="s">
        <v>501</v>
      </c>
      <c r="J658" s="382" t="s">
        <v>501</v>
      </c>
      <c r="K658" s="315" t="s">
        <v>1372</v>
      </c>
      <c r="L658" s="382" t="s">
        <v>43</v>
      </c>
      <c r="M658" s="288"/>
      <c r="N658" s="288"/>
      <c r="O658" s="288">
        <v>30000</v>
      </c>
      <c r="P658" s="289">
        <v>30000</v>
      </c>
      <c r="Q658" s="290">
        <v>30000</v>
      </c>
      <c r="R658" s="288">
        <v>30000</v>
      </c>
      <c r="S658" s="528">
        <v>3</v>
      </c>
      <c r="BA658" s="286"/>
      <c r="BB658" s="286"/>
      <c r="BC658" s="286"/>
      <c r="BD658" s="286"/>
      <c r="BE658" s="286"/>
      <c r="BF658" s="286"/>
      <c r="BG658" s="286"/>
      <c r="BH658" s="286"/>
      <c r="BI658" s="286"/>
      <c r="BJ658" s="286"/>
      <c r="BK658" s="286"/>
      <c r="BL658" s="286"/>
      <c r="BM658" s="286"/>
      <c r="BN658" s="286"/>
      <c r="BO658" s="286"/>
      <c r="BP658" s="286"/>
      <c r="BQ658" s="286"/>
      <c r="BR658" s="286"/>
      <c r="BS658" s="286"/>
      <c r="BT658" s="286"/>
      <c r="BU658" s="286"/>
      <c r="BV658" s="286"/>
      <c r="BW658" s="286"/>
      <c r="BX658" s="286"/>
      <c r="BY658" s="286"/>
      <c r="BZ658" s="286"/>
      <c r="CA658" s="286"/>
      <c r="CB658" s="286"/>
      <c r="CC658" s="286"/>
      <c r="CD658" s="286"/>
      <c r="CE658" s="286"/>
      <c r="CF658" s="286"/>
      <c r="CG658" s="286"/>
      <c r="CH658" s="286"/>
      <c r="CI658" s="286"/>
      <c r="CJ658" s="286"/>
      <c r="CK658" s="286"/>
      <c r="CL658" s="286"/>
      <c r="CM658" s="286"/>
      <c r="CN658" s="286"/>
      <c r="CO658" s="286"/>
      <c r="CP658" s="286"/>
      <c r="CQ658" s="286"/>
      <c r="CR658" s="286"/>
      <c r="CS658" s="286"/>
      <c r="CT658" s="286"/>
      <c r="CU658" s="286"/>
      <c r="CV658" s="286"/>
      <c r="CW658" s="286"/>
      <c r="CX658" s="286"/>
      <c r="CY658" s="286"/>
      <c r="CZ658" s="286"/>
      <c r="DA658" s="286"/>
      <c r="DB658" s="286"/>
      <c r="DC658" s="286"/>
      <c r="DD658" s="286"/>
      <c r="DE658" s="286"/>
      <c r="DF658" s="286"/>
      <c r="DG658" s="286"/>
      <c r="DH658" s="286"/>
      <c r="DI658" s="286"/>
      <c r="DJ658" s="286"/>
      <c r="DK658" s="286"/>
      <c r="DL658" s="286"/>
      <c r="DM658" s="286"/>
      <c r="DN658" s="286"/>
      <c r="DO658" s="286"/>
      <c r="DP658" s="286"/>
      <c r="DQ658" s="286"/>
      <c r="DR658" s="286"/>
      <c r="DS658" s="286"/>
      <c r="DT658" s="286"/>
      <c r="DU658" s="286"/>
      <c r="DV658" s="286"/>
      <c r="DW658" s="286"/>
      <c r="DX658" s="286"/>
      <c r="DY658" s="286"/>
      <c r="DZ658" s="286"/>
      <c r="EA658" s="286"/>
      <c r="EB658" s="286"/>
      <c r="EC658" s="286"/>
      <c r="ED658" s="286"/>
      <c r="EE658" s="286"/>
      <c r="EF658" s="286"/>
      <c r="EG658" s="286"/>
      <c r="EH658" s="286"/>
      <c r="EI658" s="286"/>
      <c r="EJ658" s="286"/>
      <c r="EK658" s="286"/>
      <c r="EL658" s="286"/>
      <c r="EM658" s="286"/>
      <c r="EN658" s="286"/>
      <c r="EO658" s="286"/>
      <c r="EP658" s="286"/>
      <c r="EQ658" s="286"/>
      <c r="ER658" s="286"/>
      <c r="ES658" s="286"/>
      <c r="ET658" s="286"/>
      <c r="EU658" s="286"/>
      <c r="EV658" s="286"/>
      <c r="EW658" s="286"/>
      <c r="EX658" s="286"/>
      <c r="EY658" s="286"/>
      <c r="EZ658" s="286"/>
      <c r="FA658" s="286"/>
      <c r="FB658" s="286"/>
      <c r="FC658" s="286"/>
      <c r="FD658" s="286"/>
      <c r="FE658" s="286"/>
      <c r="FF658" s="286"/>
      <c r="FG658" s="286"/>
      <c r="FH658" s="286"/>
      <c r="FI658" s="286"/>
      <c r="FJ658" s="286"/>
      <c r="FK658" s="286"/>
      <c r="FL658" s="286"/>
      <c r="FM658" s="286"/>
      <c r="FN658" s="286"/>
      <c r="FO658" s="286"/>
      <c r="FP658" s="286"/>
      <c r="FQ658" s="286"/>
      <c r="FR658" s="286"/>
      <c r="FS658" s="286"/>
      <c r="FT658" s="286"/>
      <c r="FU658" s="286"/>
      <c r="FV658" s="286"/>
      <c r="FW658" s="286"/>
      <c r="FX658" s="286"/>
      <c r="FY658" s="286"/>
      <c r="FZ658" s="286"/>
      <c r="GA658" s="286"/>
      <c r="GB658" s="286"/>
      <c r="GC658" s="286"/>
      <c r="GD658" s="286"/>
      <c r="GE658" s="286"/>
      <c r="GF658" s="286"/>
      <c r="GG658" s="286"/>
      <c r="GH658" s="286"/>
      <c r="GI658" s="286"/>
      <c r="GJ658" s="286"/>
      <c r="GK658" s="286"/>
      <c r="GL658" s="286"/>
      <c r="GM658" s="286"/>
      <c r="GN658" s="286"/>
      <c r="GO658" s="286"/>
      <c r="GP658" s="286"/>
      <c r="GQ658" s="286"/>
      <c r="GR658" s="286"/>
      <c r="GS658" s="286"/>
      <c r="GT658" s="286"/>
      <c r="GU658" s="286"/>
      <c r="GV658" s="286"/>
      <c r="GW658" s="286"/>
      <c r="GX658" s="286"/>
      <c r="GY658" s="286"/>
      <c r="GZ658" s="286"/>
      <c r="HA658" s="286"/>
      <c r="HB658" s="286"/>
      <c r="HC658" s="286"/>
      <c r="HD658" s="286"/>
      <c r="HE658" s="286"/>
      <c r="HF658" s="286"/>
      <c r="HG658" s="286"/>
      <c r="HH658" s="286"/>
      <c r="HI658" s="286"/>
      <c r="HJ658" s="286"/>
      <c r="HK658" s="286"/>
      <c r="HL658" s="286"/>
      <c r="HM658" s="286"/>
      <c r="HN658" s="286"/>
      <c r="HO658" s="286"/>
      <c r="HP658" s="286"/>
      <c r="HQ658" s="286"/>
      <c r="HR658" s="286"/>
      <c r="HS658" s="286"/>
      <c r="HT658" s="286"/>
      <c r="HU658" s="286"/>
      <c r="HV658" s="286"/>
      <c r="HW658" s="286"/>
      <c r="HX658" s="286"/>
      <c r="HY658" s="286"/>
      <c r="HZ658" s="286"/>
      <c r="IA658" s="286"/>
      <c r="IB658" s="286"/>
      <c r="IC658" s="286"/>
      <c r="ID658" s="286"/>
      <c r="IE658" s="286"/>
      <c r="IF658" s="286"/>
      <c r="IG658" s="286"/>
      <c r="IH658" s="286"/>
      <c r="II658" s="286"/>
      <c r="IJ658" s="286"/>
      <c r="IK658" s="286"/>
      <c r="IL658" s="286"/>
      <c r="IM658" s="286"/>
      <c r="IN658" s="286"/>
      <c r="IO658" s="286"/>
      <c r="IP658" s="286"/>
      <c r="IQ658" s="286"/>
      <c r="IR658" s="286"/>
      <c r="IS658" s="286"/>
      <c r="IT658" s="286"/>
      <c r="IU658" s="286"/>
      <c r="IV658" s="286"/>
      <c r="IW658" s="286"/>
      <c r="IX658" s="286"/>
      <c r="IY658" s="286"/>
      <c r="IZ658" s="286"/>
      <c r="JA658" s="286"/>
      <c r="JB658" s="286"/>
      <c r="JC658" s="286"/>
      <c r="JD658" s="286"/>
      <c r="JE658" s="286"/>
      <c r="JF658" s="286"/>
      <c r="JG658" s="286"/>
      <c r="JH658" s="286"/>
      <c r="JI658" s="286"/>
      <c r="JJ658" s="286"/>
      <c r="JK658" s="286"/>
      <c r="JL658" s="286"/>
      <c r="JM658" s="286"/>
      <c r="JN658" s="286"/>
      <c r="JO658" s="286"/>
      <c r="JP658" s="286"/>
      <c r="JQ658" s="286"/>
      <c r="JR658" s="286"/>
      <c r="JS658" s="286"/>
      <c r="JT658" s="286"/>
      <c r="JU658" s="286"/>
      <c r="JV658" s="286"/>
      <c r="JW658" s="286"/>
      <c r="JX658" s="286"/>
      <c r="JY658" s="286"/>
      <c r="JZ658" s="286"/>
      <c r="KA658" s="286"/>
      <c r="KB658" s="286"/>
      <c r="KC658" s="286"/>
      <c r="KD658" s="286"/>
      <c r="KE658" s="286"/>
      <c r="KF658" s="286"/>
      <c r="KG658" s="286"/>
      <c r="KH658" s="286"/>
      <c r="KI658" s="286"/>
      <c r="KJ658" s="286"/>
      <c r="KK658" s="286"/>
      <c r="KL658" s="286"/>
      <c r="KM658" s="286"/>
      <c r="KN658" s="286"/>
      <c r="KO658" s="286"/>
      <c r="KP658" s="286"/>
      <c r="KQ658" s="286"/>
      <c r="KR658" s="286"/>
      <c r="KS658" s="286"/>
      <c r="KT658" s="286"/>
      <c r="KU658" s="286"/>
      <c r="KV658" s="286"/>
      <c r="KW658" s="286"/>
      <c r="KX658" s="286"/>
      <c r="KY658" s="286"/>
      <c r="KZ658" s="286"/>
      <c r="LA658" s="286"/>
      <c r="LB658" s="286"/>
      <c r="LC658" s="286"/>
      <c r="LD658" s="286"/>
      <c r="LE658" s="286"/>
      <c r="LF658" s="286"/>
      <c r="LG658" s="286"/>
      <c r="LH658" s="286"/>
      <c r="LI658" s="286"/>
      <c r="LJ658" s="286"/>
      <c r="LK658" s="286"/>
      <c r="LL658" s="286"/>
      <c r="LM658" s="286"/>
      <c r="LN658" s="286"/>
      <c r="LO658" s="286"/>
      <c r="LP658" s="286"/>
      <c r="LQ658" s="286"/>
      <c r="LR658" s="286"/>
      <c r="LS658" s="286"/>
      <c r="LT658" s="286"/>
      <c r="LU658" s="286"/>
      <c r="LV658" s="286"/>
      <c r="LW658" s="286"/>
      <c r="LX658" s="286"/>
      <c r="LY658" s="286"/>
      <c r="LZ658" s="286"/>
      <c r="MA658" s="286"/>
      <c r="MB658" s="286"/>
      <c r="MC658" s="286"/>
      <c r="MD658" s="286"/>
      <c r="ME658" s="286"/>
      <c r="MF658" s="286"/>
      <c r="MG658" s="286"/>
      <c r="MH658" s="286"/>
      <c r="MI658" s="286"/>
      <c r="MJ658" s="286"/>
      <c r="MK658" s="286"/>
      <c r="ML658" s="286"/>
      <c r="MM658" s="286"/>
      <c r="MN658" s="286"/>
      <c r="MO658" s="286"/>
      <c r="MP658" s="286"/>
      <c r="MQ658" s="286"/>
      <c r="MR658" s="286"/>
      <c r="MS658" s="286"/>
      <c r="MT658" s="286"/>
      <c r="MU658" s="286"/>
      <c r="MV658" s="286"/>
      <c r="MW658" s="286"/>
      <c r="MX658" s="286"/>
      <c r="MY658" s="286"/>
      <c r="MZ658" s="286"/>
      <c r="NA658" s="286"/>
      <c r="NB658" s="286"/>
      <c r="NC658" s="286"/>
      <c r="ND658" s="286"/>
      <c r="NE658" s="286"/>
      <c r="NF658" s="286"/>
      <c r="NG658" s="286"/>
      <c r="NH658" s="286"/>
      <c r="NI658" s="286"/>
      <c r="NJ658" s="286"/>
      <c r="NK658" s="286"/>
      <c r="NL658" s="286"/>
      <c r="NM658" s="286"/>
      <c r="NN658" s="286"/>
      <c r="NO658" s="286"/>
      <c r="NP658" s="286"/>
      <c r="NQ658" s="286"/>
      <c r="NR658" s="286"/>
      <c r="NS658" s="286"/>
      <c r="NT658" s="286"/>
      <c r="NU658" s="286"/>
      <c r="NV658" s="286"/>
      <c r="NW658" s="286"/>
      <c r="NX658" s="286"/>
      <c r="NY658" s="286"/>
      <c r="NZ658" s="286"/>
      <c r="OA658" s="286"/>
      <c r="OB658" s="286"/>
      <c r="OC658" s="286"/>
      <c r="OD658" s="286"/>
      <c r="OE658" s="286"/>
      <c r="OF658" s="286"/>
      <c r="OG658" s="286"/>
      <c r="OH658" s="286"/>
      <c r="OI658" s="286"/>
      <c r="OJ658" s="286"/>
      <c r="OK658" s="286"/>
      <c r="OL658" s="286"/>
      <c r="OM658" s="286"/>
      <c r="ON658" s="286"/>
      <c r="OO658" s="286"/>
      <c r="OP658" s="286"/>
      <c r="OQ658" s="286"/>
      <c r="OR658" s="286"/>
      <c r="OS658" s="286"/>
      <c r="OT658" s="286"/>
      <c r="OU658" s="286"/>
      <c r="OV658" s="286"/>
      <c r="OW658" s="286"/>
      <c r="OX658" s="286"/>
      <c r="OY658" s="286"/>
      <c r="OZ658" s="286"/>
      <c r="PA658" s="286"/>
      <c r="PB658" s="286"/>
      <c r="PC658" s="286"/>
      <c r="PD658" s="286"/>
      <c r="PE658" s="286"/>
      <c r="PF658" s="286"/>
      <c r="PG658" s="286"/>
      <c r="PH658" s="286"/>
      <c r="PI658" s="286"/>
      <c r="PJ658" s="286"/>
      <c r="PK658" s="286"/>
      <c r="PL658" s="286"/>
      <c r="PM658" s="286"/>
      <c r="PN658" s="286"/>
      <c r="PO658" s="286"/>
      <c r="PP658" s="286"/>
      <c r="PQ658" s="286"/>
      <c r="PR658" s="286"/>
      <c r="PS658" s="286"/>
      <c r="PT658" s="286"/>
      <c r="PU658" s="286"/>
      <c r="PV658" s="286"/>
      <c r="PW658" s="286"/>
      <c r="PX658" s="286"/>
      <c r="PY658" s="286"/>
      <c r="PZ658" s="286"/>
      <c r="QA658" s="286"/>
      <c r="QB658" s="286"/>
      <c r="QC658" s="286"/>
      <c r="QD658" s="286"/>
      <c r="QE658" s="286"/>
      <c r="QF658" s="286"/>
      <c r="QG658" s="286"/>
      <c r="QH658" s="286"/>
      <c r="QI658" s="286"/>
      <c r="QJ658" s="286"/>
      <c r="QK658" s="286"/>
      <c r="QL658" s="286"/>
      <c r="QM658" s="286"/>
      <c r="QN658" s="286"/>
      <c r="QO658" s="286"/>
      <c r="QP658" s="286"/>
      <c r="QQ658" s="286"/>
      <c r="QR658" s="286"/>
      <c r="QS658" s="286"/>
      <c r="QT658" s="286"/>
      <c r="QU658" s="286"/>
      <c r="QV658" s="286"/>
      <c r="QW658" s="286"/>
      <c r="QX658" s="286"/>
      <c r="QY658" s="286"/>
      <c r="QZ658" s="286"/>
      <c r="RA658" s="286"/>
      <c r="RB658" s="286"/>
      <c r="RC658" s="286"/>
      <c r="RD658" s="286"/>
      <c r="RE658" s="286"/>
      <c r="RF658" s="286"/>
      <c r="RG658" s="286"/>
      <c r="RH658" s="286"/>
      <c r="RI658" s="286"/>
      <c r="RJ658" s="286"/>
      <c r="RK658" s="286"/>
      <c r="RL658" s="286"/>
      <c r="RM658" s="286"/>
      <c r="RN658" s="286"/>
      <c r="RO658" s="286"/>
      <c r="RP658" s="286"/>
      <c r="RQ658" s="286"/>
      <c r="RR658" s="286"/>
      <c r="RS658" s="286"/>
      <c r="RT658" s="286"/>
      <c r="RU658" s="286"/>
      <c r="RV658" s="286"/>
      <c r="RW658" s="286"/>
      <c r="RX658" s="286"/>
      <c r="RY658" s="286"/>
      <c r="RZ658" s="286"/>
      <c r="SA658" s="286"/>
      <c r="SB658" s="286"/>
      <c r="SC658" s="286"/>
      <c r="SD658" s="286"/>
      <c r="SE658" s="286"/>
      <c r="SF658" s="286"/>
      <c r="SG658" s="286"/>
      <c r="SH658" s="286"/>
      <c r="SI658" s="286"/>
      <c r="SJ658" s="286"/>
      <c r="SK658" s="286"/>
      <c r="SL658" s="286"/>
      <c r="SM658" s="286"/>
      <c r="SN658" s="286"/>
      <c r="SO658" s="286"/>
      <c r="SP658" s="286"/>
      <c r="SQ658" s="286"/>
      <c r="SR658" s="286"/>
      <c r="SS658" s="286"/>
      <c r="ST658" s="286"/>
      <c r="SU658" s="286"/>
      <c r="SV658" s="286"/>
      <c r="SW658" s="286"/>
      <c r="SX658" s="286"/>
      <c r="SY658" s="286"/>
      <c r="SZ658" s="286"/>
      <c r="TA658" s="286"/>
      <c r="TB658" s="286"/>
      <c r="TC658" s="286"/>
      <c r="TD658" s="286"/>
      <c r="TE658" s="286"/>
      <c r="TF658" s="286"/>
      <c r="TG658" s="286"/>
      <c r="TH658" s="286"/>
      <c r="TI658" s="286"/>
      <c r="TJ658" s="286"/>
      <c r="TK658" s="286"/>
      <c r="TL658" s="286"/>
      <c r="TM658" s="286"/>
      <c r="TN658" s="286"/>
      <c r="TO658" s="286"/>
      <c r="TP658" s="286"/>
      <c r="TQ658" s="286"/>
      <c r="TR658" s="286"/>
      <c r="TS658" s="286"/>
      <c r="TT658" s="286"/>
      <c r="TU658" s="286"/>
      <c r="TV658" s="286"/>
      <c r="TW658" s="286"/>
      <c r="TX658" s="286"/>
      <c r="TY658" s="286"/>
      <c r="TZ658" s="286"/>
      <c r="UA658" s="286"/>
      <c r="UB658" s="286"/>
      <c r="UC658" s="286"/>
      <c r="UD658" s="286"/>
      <c r="UE658" s="286"/>
      <c r="UF658" s="286"/>
      <c r="UG658" s="286"/>
      <c r="UH658" s="286"/>
      <c r="UI658" s="286"/>
      <c r="UJ658" s="286"/>
      <c r="UK658" s="286"/>
      <c r="UL658" s="286"/>
      <c r="UM658" s="286"/>
      <c r="UN658" s="286"/>
      <c r="UO658" s="286"/>
      <c r="UP658" s="286"/>
      <c r="UQ658" s="286"/>
      <c r="UR658" s="286"/>
      <c r="US658" s="286"/>
      <c r="UT658" s="286"/>
      <c r="UU658" s="286"/>
      <c r="UV658" s="286"/>
      <c r="UW658" s="286"/>
      <c r="UX658" s="286"/>
      <c r="UY658" s="286"/>
      <c r="UZ658" s="286"/>
      <c r="VA658" s="286"/>
      <c r="VB658" s="286"/>
      <c r="VC658" s="286"/>
      <c r="VD658" s="286"/>
      <c r="VE658" s="286"/>
      <c r="VF658" s="286"/>
      <c r="VG658" s="286"/>
      <c r="VH658" s="286"/>
      <c r="VI658" s="286"/>
      <c r="VJ658" s="286"/>
      <c r="VK658" s="286"/>
      <c r="VL658" s="286"/>
      <c r="VM658" s="286"/>
      <c r="VN658" s="286"/>
      <c r="VO658" s="286"/>
      <c r="VP658" s="286"/>
      <c r="VQ658" s="286"/>
      <c r="VR658" s="286"/>
      <c r="VS658" s="286"/>
      <c r="VT658" s="286"/>
      <c r="VU658" s="286"/>
      <c r="VV658" s="286"/>
      <c r="VW658" s="286"/>
      <c r="VX658" s="286"/>
      <c r="VY658" s="286"/>
      <c r="VZ658" s="286"/>
      <c r="WA658" s="286"/>
      <c r="WB658" s="286"/>
      <c r="WC658" s="286"/>
    </row>
    <row r="659" spans="1:601" s="285" customFormat="1" ht="81.75" customHeight="1">
      <c r="A659" s="1073"/>
      <c r="B659" s="670" t="s">
        <v>1373</v>
      </c>
      <c r="C659" s="650" t="s">
        <v>1374</v>
      </c>
      <c r="D659" s="652" t="s">
        <v>1332</v>
      </c>
      <c r="E659" s="204" t="s">
        <v>1349</v>
      </c>
      <c r="F659" s="296" t="s">
        <v>60</v>
      </c>
      <c r="G659" s="413">
        <v>45292</v>
      </c>
      <c r="H659" s="296" t="s">
        <v>31</v>
      </c>
      <c r="I659" s="442" t="s">
        <v>501</v>
      </c>
      <c r="J659" s="442" t="s">
        <v>501</v>
      </c>
      <c r="K659" s="386" t="s">
        <v>1375</v>
      </c>
      <c r="L659" s="442" t="s">
        <v>35</v>
      </c>
      <c r="M659" s="284">
        <f>M660</f>
        <v>0</v>
      </c>
      <c r="N659" s="284">
        <f t="shared" ref="N659:R659" si="100">N660</f>
        <v>0</v>
      </c>
      <c r="O659" s="284">
        <f t="shared" si="100"/>
        <v>10000</v>
      </c>
      <c r="P659" s="284">
        <f t="shared" si="100"/>
        <v>10000</v>
      </c>
      <c r="Q659" s="284">
        <f t="shared" si="100"/>
        <v>10000</v>
      </c>
      <c r="R659" s="284">
        <f t="shared" si="100"/>
        <v>10000</v>
      </c>
      <c r="S659" s="530"/>
      <c r="BA659" s="286"/>
      <c r="BB659" s="286"/>
      <c r="BC659" s="286"/>
      <c r="BD659" s="286"/>
      <c r="BE659" s="286"/>
      <c r="BF659" s="286"/>
      <c r="BG659" s="286"/>
      <c r="BH659" s="286"/>
      <c r="BI659" s="286"/>
      <c r="BJ659" s="286"/>
      <c r="BK659" s="286"/>
      <c r="BL659" s="286"/>
      <c r="BM659" s="286"/>
      <c r="BN659" s="286"/>
      <c r="BO659" s="286"/>
      <c r="BP659" s="286"/>
      <c r="BQ659" s="286"/>
      <c r="BR659" s="286"/>
      <c r="BS659" s="286"/>
      <c r="BT659" s="286"/>
      <c r="BU659" s="286"/>
      <c r="BV659" s="286"/>
      <c r="BW659" s="286"/>
      <c r="BX659" s="286"/>
      <c r="BY659" s="286"/>
      <c r="BZ659" s="286"/>
      <c r="CA659" s="286"/>
      <c r="CB659" s="286"/>
      <c r="CC659" s="286"/>
      <c r="CD659" s="286"/>
      <c r="CE659" s="286"/>
      <c r="CF659" s="286"/>
      <c r="CG659" s="286"/>
      <c r="CH659" s="286"/>
      <c r="CI659" s="286"/>
      <c r="CJ659" s="286"/>
      <c r="CK659" s="286"/>
      <c r="CL659" s="286"/>
      <c r="CM659" s="286"/>
      <c r="CN659" s="286"/>
      <c r="CO659" s="286"/>
      <c r="CP659" s="286"/>
      <c r="CQ659" s="286"/>
      <c r="CR659" s="286"/>
      <c r="CS659" s="286"/>
      <c r="CT659" s="286"/>
      <c r="CU659" s="286"/>
      <c r="CV659" s="286"/>
      <c r="CW659" s="286"/>
      <c r="CX659" s="286"/>
      <c r="CY659" s="286"/>
      <c r="CZ659" s="286"/>
      <c r="DA659" s="286"/>
      <c r="DB659" s="286"/>
      <c r="DC659" s="286"/>
      <c r="DD659" s="286"/>
      <c r="DE659" s="286"/>
      <c r="DF659" s="286"/>
      <c r="DG659" s="286"/>
      <c r="DH659" s="286"/>
      <c r="DI659" s="286"/>
      <c r="DJ659" s="286"/>
      <c r="DK659" s="286"/>
      <c r="DL659" s="286"/>
      <c r="DM659" s="286"/>
      <c r="DN659" s="286"/>
      <c r="DO659" s="286"/>
      <c r="DP659" s="286"/>
      <c r="DQ659" s="286"/>
      <c r="DR659" s="286"/>
      <c r="DS659" s="286"/>
      <c r="DT659" s="286"/>
      <c r="DU659" s="286"/>
      <c r="DV659" s="286"/>
      <c r="DW659" s="286"/>
      <c r="DX659" s="286"/>
      <c r="DY659" s="286"/>
      <c r="DZ659" s="286"/>
      <c r="EA659" s="286"/>
      <c r="EB659" s="286"/>
      <c r="EC659" s="286"/>
      <c r="ED659" s="286"/>
      <c r="EE659" s="286"/>
      <c r="EF659" s="286"/>
      <c r="EG659" s="286"/>
      <c r="EH659" s="286"/>
      <c r="EI659" s="286"/>
      <c r="EJ659" s="286"/>
      <c r="EK659" s="286"/>
      <c r="EL659" s="286"/>
      <c r="EM659" s="286"/>
      <c r="EN659" s="286"/>
      <c r="EO659" s="286"/>
      <c r="EP659" s="286"/>
      <c r="EQ659" s="286"/>
      <c r="ER659" s="286"/>
      <c r="ES659" s="286"/>
      <c r="ET659" s="286"/>
      <c r="EU659" s="286"/>
      <c r="EV659" s="286"/>
      <c r="EW659" s="286"/>
      <c r="EX659" s="286"/>
      <c r="EY659" s="286"/>
      <c r="EZ659" s="286"/>
      <c r="FA659" s="286"/>
      <c r="FB659" s="286"/>
      <c r="FC659" s="286"/>
      <c r="FD659" s="286"/>
      <c r="FE659" s="286"/>
      <c r="FF659" s="286"/>
      <c r="FG659" s="286"/>
      <c r="FH659" s="286"/>
      <c r="FI659" s="286"/>
      <c r="FJ659" s="286"/>
      <c r="FK659" s="286"/>
      <c r="FL659" s="286"/>
      <c r="FM659" s="286"/>
      <c r="FN659" s="286"/>
      <c r="FO659" s="286"/>
      <c r="FP659" s="286"/>
      <c r="FQ659" s="286"/>
      <c r="FR659" s="286"/>
      <c r="FS659" s="286"/>
      <c r="FT659" s="286"/>
      <c r="FU659" s="286"/>
      <c r="FV659" s="286"/>
      <c r="FW659" s="286"/>
      <c r="FX659" s="286"/>
      <c r="FY659" s="286"/>
      <c r="FZ659" s="286"/>
      <c r="GA659" s="286"/>
      <c r="GB659" s="286"/>
      <c r="GC659" s="286"/>
      <c r="GD659" s="286"/>
      <c r="GE659" s="286"/>
      <c r="GF659" s="286"/>
      <c r="GG659" s="286"/>
      <c r="GH659" s="286"/>
      <c r="GI659" s="286"/>
      <c r="GJ659" s="286"/>
      <c r="GK659" s="286"/>
      <c r="GL659" s="286"/>
      <c r="GM659" s="286"/>
      <c r="GN659" s="286"/>
      <c r="GO659" s="286"/>
      <c r="GP659" s="286"/>
      <c r="GQ659" s="286"/>
      <c r="GR659" s="286"/>
      <c r="GS659" s="286"/>
      <c r="GT659" s="286"/>
      <c r="GU659" s="286"/>
      <c r="GV659" s="286"/>
      <c r="GW659" s="286"/>
      <c r="GX659" s="286"/>
      <c r="GY659" s="286"/>
      <c r="GZ659" s="286"/>
      <c r="HA659" s="286"/>
      <c r="HB659" s="286"/>
      <c r="HC659" s="286"/>
      <c r="HD659" s="286"/>
      <c r="HE659" s="286"/>
      <c r="HF659" s="286"/>
      <c r="HG659" s="286"/>
      <c r="HH659" s="286"/>
      <c r="HI659" s="286"/>
      <c r="HJ659" s="286"/>
      <c r="HK659" s="286"/>
      <c r="HL659" s="286"/>
      <c r="HM659" s="286"/>
      <c r="HN659" s="286"/>
      <c r="HO659" s="286"/>
      <c r="HP659" s="286"/>
      <c r="HQ659" s="286"/>
      <c r="HR659" s="286"/>
      <c r="HS659" s="286"/>
      <c r="HT659" s="286"/>
      <c r="HU659" s="286"/>
      <c r="HV659" s="286"/>
      <c r="HW659" s="286"/>
      <c r="HX659" s="286"/>
      <c r="HY659" s="286"/>
      <c r="HZ659" s="286"/>
      <c r="IA659" s="286"/>
      <c r="IB659" s="286"/>
      <c r="IC659" s="286"/>
      <c r="ID659" s="286"/>
      <c r="IE659" s="286"/>
      <c r="IF659" s="286"/>
      <c r="IG659" s="286"/>
      <c r="IH659" s="286"/>
      <c r="II659" s="286"/>
      <c r="IJ659" s="286"/>
      <c r="IK659" s="286"/>
      <c r="IL659" s="286"/>
      <c r="IM659" s="286"/>
      <c r="IN659" s="286"/>
      <c r="IO659" s="286"/>
      <c r="IP659" s="286"/>
      <c r="IQ659" s="286"/>
      <c r="IR659" s="286"/>
      <c r="IS659" s="286"/>
      <c r="IT659" s="286"/>
      <c r="IU659" s="286"/>
      <c r="IV659" s="286"/>
      <c r="IW659" s="286"/>
      <c r="IX659" s="286"/>
      <c r="IY659" s="286"/>
      <c r="IZ659" s="286"/>
      <c r="JA659" s="286"/>
      <c r="JB659" s="286"/>
      <c r="JC659" s="286"/>
      <c r="JD659" s="286"/>
      <c r="JE659" s="286"/>
      <c r="JF659" s="286"/>
      <c r="JG659" s="286"/>
      <c r="JH659" s="286"/>
      <c r="JI659" s="286"/>
      <c r="JJ659" s="286"/>
      <c r="JK659" s="286"/>
      <c r="JL659" s="286"/>
      <c r="JM659" s="286"/>
      <c r="JN659" s="286"/>
      <c r="JO659" s="286"/>
      <c r="JP659" s="286"/>
      <c r="JQ659" s="286"/>
      <c r="JR659" s="286"/>
      <c r="JS659" s="286"/>
      <c r="JT659" s="286"/>
      <c r="JU659" s="286"/>
      <c r="JV659" s="286"/>
      <c r="JW659" s="286"/>
      <c r="JX659" s="286"/>
      <c r="JY659" s="286"/>
      <c r="JZ659" s="286"/>
      <c r="KA659" s="286"/>
      <c r="KB659" s="286"/>
      <c r="KC659" s="286"/>
      <c r="KD659" s="286"/>
      <c r="KE659" s="286"/>
      <c r="KF659" s="286"/>
      <c r="KG659" s="286"/>
      <c r="KH659" s="286"/>
      <c r="KI659" s="286"/>
      <c r="KJ659" s="286"/>
      <c r="KK659" s="286"/>
      <c r="KL659" s="286"/>
      <c r="KM659" s="286"/>
      <c r="KN659" s="286"/>
      <c r="KO659" s="286"/>
      <c r="KP659" s="286"/>
      <c r="KQ659" s="286"/>
      <c r="KR659" s="286"/>
      <c r="KS659" s="286"/>
      <c r="KT659" s="286"/>
      <c r="KU659" s="286"/>
      <c r="KV659" s="286"/>
      <c r="KW659" s="286"/>
      <c r="KX659" s="286"/>
      <c r="KY659" s="286"/>
      <c r="KZ659" s="286"/>
      <c r="LA659" s="286"/>
      <c r="LB659" s="286"/>
      <c r="LC659" s="286"/>
      <c r="LD659" s="286"/>
      <c r="LE659" s="286"/>
      <c r="LF659" s="286"/>
      <c r="LG659" s="286"/>
      <c r="LH659" s="286"/>
      <c r="LI659" s="286"/>
      <c r="LJ659" s="286"/>
      <c r="LK659" s="286"/>
      <c r="LL659" s="286"/>
      <c r="LM659" s="286"/>
      <c r="LN659" s="286"/>
      <c r="LO659" s="286"/>
      <c r="LP659" s="286"/>
      <c r="LQ659" s="286"/>
      <c r="LR659" s="286"/>
      <c r="LS659" s="286"/>
      <c r="LT659" s="286"/>
      <c r="LU659" s="286"/>
      <c r="LV659" s="286"/>
      <c r="LW659" s="286"/>
      <c r="LX659" s="286"/>
      <c r="LY659" s="286"/>
      <c r="LZ659" s="286"/>
      <c r="MA659" s="286"/>
      <c r="MB659" s="286"/>
      <c r="MC659" s="286"/>
      <c r="MD659" s="286"/>
      <c r="ME659" s="286"/>
      <c r="MF659" s="286"/>
      <c r="MG659" s="286"/>
      <c r="MH659" s="286"/>
      <c r="MI659" s="286"/>
      <c r="MJ659" s="286"/>
      <c r="MK659" s="286"/>
      <c r="ML659" s="286"/>
      <c r="MM659" s="286"/>
      <c r="MN659" s="286"/>
      <c r="MO659" s="286"/>
      <c r="MP659" s="286"/>
      <c r="MQ659" s="286"/>
      <c r="MR659" s="286"/>
      <c r="MS659" s="286"/>
      <c r="MT659" s="286"/>
      <c r="MU659" s="286"/>
      <c r="MV659" s="286"/>
      <c r="MW659" s="286"/>
      <c r="MX659" s="286"/>
      <c r="MY659" s="286"/>
      <c r="MZ659" s="286"/>
      <c r="NA659" s="286"/>
      <c r="NB659" s="286"/>
      <c r="NC659" s="286"/>
      <c r="ND659" s="286"/>
      <c r="NE659" s="286"/>
      <c r="NF659" s="286"/>
      <c r="NG659" s="286"/>
      <c r="NH659" s="286"/>
      <c r="NI659" s="286"/>
      <c r="NJ659" s="286"/>
      <c r="NK659" s="286"/>
      <c r="NL659" s="286"/>
      <c r="NM659" s="286"/>
      <c r="NN659" s="286"/>
      <c r="NO659" s="286"/>
      <c r="NP659" s="286"/>
      <c r="NQ659" s="286"/>
      <c r="NR659" s="286"/>
      <c r="NS659" s="286"/>
      <c r="NT659" s="286"/>
      <c r="NU659" s="286"/>
      <c r="NV659" s="286"/>
      <c r="NW659" s="286"/>
      <c r="NX659" s="286"/>
      <c r="NY659" s="286"/>
      <c r="NZ659" s="286"/>
      <c r="OA659" s="286"/>
      <c r="OB659" s="286"/>
      <c r="OC659" s="286"/>
      <c r="OD659" s="286"/>
      <c r="OE659" s="286"/>
      <c r="OF659" s="286"/>
      <c r="OG659" s="286"/>
      <c r="OH659" s="286"/>
      <c r="OI659" s="286"/>
      <c r="OJ659" s="286"/>
      <c r="OK659" s="286"/>
      <c r="OL659" s="286"/>
      <c r="OM659" s="286"/>
      <c r="ON659" s="286"/>
      <c r="OO659" s="286"/>
      <c r="OP659" s="286"/>
      <c r="OQ659" s="286"/>
      <c r="OR659" s="286"/>
      <c r="OS659" s="286"/>
      <c r="OT659" s="286"/>
      <c r="OU659" s="286"/>
      <c r="OV659" s="286"/>
      <c r="OW659" s="286"/>
      <c r="OX659" s="286"/>
      <c r="OY659" s="286"/>
      <c r="OZ659" s="286"/>
      <c r="PA659" s="286"/>
      <c r="PB659" s="286"/>
      <c r="PC659" s="286"/>
      <c r="PD659" s="286"/>
      <c r="PE659" s="286"/>
      <c r="PF659" s="286"/>
      <c r="PG659" s="286"/>
      <c r="PH659" s="286"/>
      <c r="PI659" s="286"/>
      <c r="PJ659" s="286"/>
      <c r="PK659" s="286"/>
      <c r="PL659" s="286"/>
      <c r="PM659" s="286"/>
      <c r="PN659" s="286"/>
      <c r="PO659" s="286"/>
      <c r="PP659" s="286"/>
      <c r="PQ659" s="286"/>
      <c r="PR659" s="286"/>
      <c r="PS659" s="286"/>
      <c r="PT659" s="286"/>
      <c r="PU659" s="286"/>
      <c r="PV659" s="286"/>
      <c r="PW659" s="286"/>
      <c r="PX659" s="286"/>
      <c r="PY659" s="286"/>
      <c r="PZ659" s="286"/>
      <c r="QA659" s="286"/>
      <c r="QB659" s="286"/>
      <c r="QC659" s="286"/>
      <c r="QD659" s="286"/>
      <c r="QE659" s="286"/>
      <c r="QF659" s="286"/>
      <c r="QG659" s="286"/>
      <c r="QH659" s="286"/>
      <c r="QI659" s="286"/>
      <c r="QJ659" s="286"/>
      <c r="QK659" s="286"/>
      <c r="QL659" s="286"/>
      <c r="QM659" s="286"/>
      <c r="QN659" s="286"/>
      <c r="QO659" s="286"/>
      <c r="QP659" s="286"/>
      <c r="QQ659" s="286"/>
      <c r="QR659" s="286"/>
      <c r="QS659" s="286"/>
      <c r="QT659" s="286"/>
      <c r="QU659" s="286"/>
      <c r="QV659" s="286"/>
      <c r="QW659" s="286"/>
      <c r="QX659" s="286"/>
      <c r="QY659" s="286"/>
      <c r="QZ659" s="286"/>
      <c r="RA659" s="286"/>
      <c r="RB659" s="286"/>
      <c r="RC659" s="286"/>
      <c r="RD659" s="286"/>
      <c r="RE659" s="286"/>
      <c r="RF659" s="286"/>
      <c r="RG659" s="286"/>
      <c r="RH659" s="286"/>
      <c r="RI659" s="286"/>
      <c r="RJ659" s="286"/>
      <c r="RK659" s="286"/>
      <c r="RL659" s="286"/>
      <c r="RM659" s="286"/>
      <c r="RN659" s="286"/>
      <c r="RO659" s="286"/>
      <c r="RP659" s="286"/>
      <c r="RQ659" s="286"/>
      <c r="RR659" s="286"/>
      <c r="RS659" s="286"/>
      <c r="RT659" s="286"/>
      <c r="RU659" s="286"/>
      <c r="RV659" s="286"/>
      <c r="RW659" s="286"/>
      <c r="RX659" s="286"/>
      <c r="RY659" s="286"/>
      <c r="RZ659" s="286"/>
      <c r="SA659" s="286"/>
      <c r="SB659" s="286"/>
      <c r="SC659" s="286"/>
      <c r="SD659" s="286"/>
      <c r="SE659" s="286"/>
      <c r="SF659" s="286"/>
      <c r="SG659" s="286"/>
      <c r="SH659" s="286"/>
      <c r="SI659" s="286"/>
      <c r="SJ659" s="286"/>
      <c r="SK659" s="286"/>
      <c r="SL659" s="286"/>
      <c r="SM659" s="286"/>
      <c r="SN659" s="286"/>
      <c r="SO659" s="286"/>
      <c r="SP659" s="286"/>
      <c r="SQ659" s="286"/>
      <c r="SR659" s="286"/>
      <c r="SS659" s="286"/>
      <c r="ST659" s="286"/>
      <c r="SU659" s="286"/>
      <c r="SV659" s="286"/>
      <c r="SW659" s="286"/>
      <c r="SX659" s="286"/>
      <c r="SY659" s="286"/>
      <c r="SZ659" s="286"/>
      <c r="TA659" s="286"/>
      <c r="TB659" s="286"/>
      <c r="TC659" s="286"/>
      <c r="TD659" s="286"/>
      <c r="TE659" s="286"/>
      <c r="TF659" s="286"/>
      <c r="TG659" s="286"/>
      <c r="TH659" s="286"/>
      <c r="TI659" s="286"/>
      <c r="TJ659" s="286"/>
      <c r="TK659" s="286"/>
      <c r="TL659" s="286"/>
      <c r="TM659" s="286"/>
      <c r="TN659" s="286"/>
      <c r="TO659" s="286"/>
      <c r="TP659" s="286"/>
      <c r="TQ659" s="286"/>
      <c r="TR659" s="286"/>
      <c r="TS659" s="286"/>
      <c r="TT659" s="286"/>
      <c r="TU659" s="286"/>
      <c r="TV659" s="286"/>
      <c r="TW659" s="286"/>
      <c r="TX659" s="286"/>
      <c r="TY659" s="286"/>
      <c r="TZ659" s="286"/>
      <c r="UA659" s="286"/>
      <c r="UB659" s="286"/>
      <c r="UC659" s="286"/>
      <c r="UD659" s="286"/>
      <c r="UE659" s="286"/>
      <c r="UF659" s="286"/>
      <c r="UG659" s="286"/>
      <c r="UH659" s="286"/>
      <c r="UI659" s="286"/>
      <c r="UJ659" s="286"/>
      <c r="UK659" s="286"/>
      <c r="UL659" s="286"/>
      <c r="UM659" s="286"/>
      <c r="UN659" s="286"/>
      <c r="UO659" s="286"/>
      <c r="UP659" s="286"/>
      <c r="UQ659" s="286"/>
      <c r="UR659" s="286"/>
      <c r="US659" s="286"/>
      <c r="UT659" s="286"/>
      <c r="UU659" s="286"/>
      <c r="UV659" s="286"/>
      <c r="UW659" s="286"/>
      <c r="UX659" s="286"/>
      <c r="UY659" s="286"/>
      <c r="UZ659" s="286"/>
      <c r="VA659" s="286"/>
      <c r="VB659" s="286"/>
      <c r="VC659" s="286"/>
      <c r="VD659" s="286"/>
      <c r="VE659" s="286"/>
      <c r="VF659" s="286"/>
      <c r="VG659" s="286"/>
      <c r="VH659" s="286"/>
      <c r="VI659" s="286"/>
      <c r="VJ659" s="286"/>
      <c r="VK659" s="286"/>
      <c r="VL659" s="286"/>
      <c r="VM659" s="286"/>
      <c r="VN659" s="286"/>
      <c r="VO659" s="286"/>
      <c r="VP659" s="286"/>
      <c r="VQ659" s="286"/>
      <c r="VR659" s="286"/>
      <c r="VS659" s="286"/>
      <c r="VT659" s="286"/>
      <c r="VU659" s="286"/>
      <c r="VV659" s="286"/>
      <c r="VW659" s="286"/>
      <c r="VX659" s="286"/>
      <c r="VY659" s="286"/>
      <c r="VZ659" s="286"/>
      <c r="WA659" s="286"/>
      <c r="WB659" s="286"/>
      <c r="WC659" s="286"/>
    </row>
    <row r="660" spans="1:601" s="285" customFormat="1" ht="81.75" customHeight="1">
      <c r="A660" s="1073"/>
      <c r="B660" s="681"/>
      <c r="C660" s="651"/>
      <c r="D660" s="653"/>
      <c r="E660" s="324" t="s">
        <v>1351</v>
      </c>
      <c r="F660" s="317" t="s">
        <v>424</v>
      </c>
      <c r="G660" s="415">
        <v>45467</v>
      </c>
      <c r="H660" s="317" t="s">
        <v>31</v>
      </c>
      <c r="I660" s="382" t="s">
        <v>501</v>
      </c>
      <c r="J660" s="382" t="s">
        <v>501</v>
      </c>
      <c r="K660" s="315" t="s">
        <v>1375</v>
      </c>
      <c r="L660" s="382" t="s">
        <v>43</v>
      </c>
      <c r="M660" s="288"/>
      <c r="N660" s="288"/>
      <c r="O660" s="288">
        <v>10000</v>
      </c>
      <c r="P660" s="289">
        <v>10000</v>
      </c>
      <c r="Q660" s="290">
        <v>10000</v>
      </c>
      <c r="R660" s="288">
        <v>10000</v>
      </c>
      <c r="S660" s="528">
        <v>3</v>
      </c>
      <c r="BA660" s="286"/>
      <c r="BB660" s="286"/>
      <c r="BC660" s="286"/>
      <c r="BD660" s="286"/>
      <c r="BE660" s="286"/>
      <c r="BF660" s="286"/>
      <c r="BG660" s="286"/>
      <c r="BH660" s="286"/>
      <c r="BI660" s="286"/>
      <c r="BJ660" s="286"/>
      <c r="BK660" s="286"/>
      <c r="BL660" s="286"/>
      <c r="BM660" s="286"/>
      <c r="BN660" s="286"/>
      <c r="BO660" s="286"/>
      <c r="BP660" s="286"/>
      <c r="BQ660" s="286"/>
      <c r="BR660" s="286"/>
      <c r="BS660" s="286"/>
      <c r="BT660" s="286"/>
      <c r="BU660" s="286"/>
      <c r="BV660" s="286"/>
      <c r="BW660" s="286"/>
      <c r="BX660" s="286"/>
      <c r="BY660" s="286"/>
      <c r="BZ660" s="286"/>
      <c r="CA660" s="286"/>
      <c r="CB660" s="286"/>
      <c r="CC660" s="286"/>
      <c r="CD660" s="286"/>
      <c r="CE660" s="286"/>
      <c r="CF660" s="286"/>
      <c r="CG660" s="286"/>
      <c r="CH660" s="286"/>
      <c r="CI660" s="286"/>
      <c r="CJ660" s="286"/>
      <c r="CK660" s="286"/>
      <c r="CL660" s="286"/>
      <c r="CM660" s="286"/>
      <c r="CN660" s="286"/>
      <c r="CO660" s="286"/>
      <c r="CP660" s="286"/>
      <c r="CQ660" s="286"/>
      <c r="CR660" s="286"/>
      <c r="CS660" s="286"/>
      <c r="CT660" s="286"/>
      <c r="CU660" s="286"/>
      <c r="CV660" s="286"/>
      <c r="CW660" s="286"/>
      <c r="CX660" s="286"/>
      <c r="CY660" s="286"/>
      <c r="CZ660" s="286"/>
      <c r="DA660" s="286"/>
      <c r="DB660" s="286"/>
      <c r="DC660" s="286"/>
      <c r="DD660" s="286"/>
      <c r="DE660" s="286"/>
      <c r="DF660" s="286"/>
      <c r="DG660" s="286"/>
      <c r="DH660" s="286"/>
      <c r="DI660" s="286"/>
      <c r="DJ660" s="286"/>
      <c r="DK660" s="286"/>
      <c r="DL660" s="286"/>
      <c r="DM660" s="286"/>
      <c r="DN660" s="286"/>
      <c r="DO660" s="286"/>
      <c r="DP660" s="286"/>
      <c r="DQ660" s="286"/>
      <c r="DR660" s="286"/>
      <c r="DS660" s="286"/>
      <c r="DT660" s="286"/>
      <c r="DU660" s="286"/>
      <c r="DV660" s="286"/>
      <c r="DW660" s="286"/>
      <c r="DX660" s="286"/>
      <c r="DY660" s="286"/>
      <c r="DZ660" s="286"/>
      <c r="EA660" s="286"/>
      <c r="EB660" s="286"/>
      <c r="EC660" s="286"/>
      <c r="ED660" s="286"/>
      <c r="EE660" s="286"/>
      <c r="EF660" s="286"/>
      <c r="EG660" s="286"/>
      <c r="EH660" s="286"/>
      <c r="EI660" s="286"/>
      <c r="EJ660" s="286"/>
      <c r="EK660" s="286"/>
      <c r="EL660" s="286"/>
      <c r="EM660" s="286"/>
      <c r="EN660" s="286"/>
      <c r="EO660" s="286"/>
      <c r="EP660" s="286"/>
      <c r="EQ660" s="286"/>
      <c r="ER660" s="286"/>
      <c r="ES660" s="286"/>
      <c r="ET660" s="286"/>
      <c r="EU660" s="286"/>
      <c r="EV660" s="286"/>
      <c r="EW660" s="286"/>
      <c r="EX660" s="286"/>
      <c r="EY660" s="286"/>
      <c r="EZ660" s="286"/>
      <c r="FA660" s="286"/>
      <c r="FB660" s="286"/>
      <c r="FC660" s="286"/>
      <c r="FD660" s="286"/>
      <c r="FE660" s="286"/>
      <c r="FF660" s="286"/>
      <c r="FG660" s="286"/>
      <c r="FH660" s="286"/>
      <c r="FI660" s="286"/>
      <c r="FJ660" s="286"/>
      <c r="FK660" s="286"/>
      <c r="FL660" s="286"/>
      <c r="FM660" s="286"/>
      <c r="FN660" s="286"/>
      <c r="FO660" s="286"/>
      <c r="FP660" s="286"/>
      <c r="FQ660" s="286"/>
      <c r="FR660" s="286"/>
      <c r="FS660" s="286"/>
      <c r="FT660" s="286"/>
      <c r="FU660" s="286"/>
      <c r="FV660" s="286"/>
      <c r="FW660" s="286"/>
      <c r="FX660" s="286"/>
      <c r="FY660" s="286"/>
      <c r="FZ660" s="286"/>
      <c r="GA660" s="286"/>
      <c r="GB660" s="286"/>
      <c r="GC660" s="286"/>
      <c r="GD660" s="286"/>
      <c r="GE660" s="286"/>
      <c r="GF660" s="286"/>
      <c r="GG660" s="286"/>
      <c r="GH660" s="286"/>
      <c r="GI660" s="286"/>
      <c r="GJ660" s="286"/>
      <c r="GK660" s="286"/>
      <c r="GL660" s="286"/>
      <c r="GM660" s="286"/>
      <c r="GN660" s="286"/>
      <c r="GO660" s="286"/>
      <c r="GP660" s="286"/>
      <c r="GQ660" s="286"/>
      <c r="GR660" s="286"/>
      <c r="GS660" s="286"/>
      <c r="GT660" s="286"/>
      <c r="GU660" s="286"/>
      <c r="GV660" s="286"/>
      <c r="GW660" s="286"/>
      <c r="GX660" s="286"/>
      <c r="GY660" s="286"/>
      <c r="GZ660" s="286"/>
      <c r="HA660" s="286"/>
      <c r="HB660" s="286"/>
      <c r="HC660" s="286"/>
      <c r="HD660" s="286"/>
      <c r="HE660" s="286"/>
      <c r="HF660" s="286"/>
      <c r="HG660" s="286"/>
      <c r="HH660" s="286"/>
      <c r="HI660" s="286"/>
      <c r="HJ660" s="286"/>
      <c r="HK660" s="286"/>
      <c r="HL660" s="286"/>
      <c r="HM660" s="286"/>
      <c r="HN660" s="286"/>
      <c r="HO660" s="286"/>
      <c r="HP660" s="286"/>
      <c r="HQ660" s="286"/>
      <c r="HR660" s="286"/>
      <c r="HS660" s="286"/>
      <c r="HT660" s="286"/>
      <c r="HU660" s="286"/>
      <c r="HV660" s="286"/>
      <c r="HW660" s="286"/>
      <c r="HX660" s="286"/>
      <c r="HY660" s="286"/>
      <c r="HZ660" s="286"/>
      <c r="IA660" s="286"/>
      <c r="IB660" s="286"/>
      <c r="IC660" s="286"/>
      <c r="ID660" s="286"/>
      <c r="IE660" s="286"/>
      <c r="IF660" s="286"/>
      <c r="IG660" s="286"/>
      <c r="IH660" s="286"/>
      <c r="II660" s="286"/>
      <c r="IJ660" s="286"/>
      <c r="IK660" s="286"/>
      <c r="IL660" s="286"/>
      <c r="IM660" s="286"/>
      <c r="IN660" s="286"/>
      <c r="IO660" s="286"/>
      <c r="IP660" s="286"/>
      <c r="IQ660" s="286"/>
      <c r="IR660" s="286"/>
      <c r="IS660" s="286"/>
      <c r="IT660" s="286"/>
      <c r="IU660" s="286"/>
      <c r="IV660" s="286"/>
      <c r="IW660" s="286"/>
      <c r="IX660" s="286"/>
      <c r="IY660" s="286"/>
      <c r="IZ660" s="286"/>
      <c r="JA660" s="286"/>
      <c r="JB660" s="286"/>
      <c r="JC660" s="286"/>
      <c r="JD660" s="286"/>
      <c r="JE660" s="286"/>
      <c r="JF660" s="286"/>
      <c r="JG660" s="286"/>
      <c r="JH660" s="286"/>
      <c r="JI660" s="286"/>
      <c r="JJ660" s="286"/>
      <c r="JK660" s="286"/>
      <c r="JL660" s="286"/>
      <c r="JM660" s="286"/>
      <c r="JN660" s="286"/>
      <c r="JO660" s="286"/>
      <c r="JP660" s="286"/>
      <c r="JQ660" s="286"/>
      <c r="JR660" s="286"/>
      <c r="JS660" s="286"/>
      <c r="JT660" s="286"/>
      <c r="JU660" s="286"/>
      <c r="JV660" s="286"/>
      <c r="JW660" s="286"/>
      <c r="JX660" s="286"/>
      <c r="JY660" s="286"/>
      <c r="JZ660" s="286"/>
      <c r="KA660" s="286"/>
      <c r="KB660" s="286"/>
      <c r="KC660" s="286"/>
      <c r="KD660" s="286"/>
      <c r="KE660" s="286"/>
      <c r="KF660" s="286"/>
      <c r="KG660" s="286"/>
      <c r="KH660" s="286"/>
      <c r="KI660" s="286"/>
      <c r="KJ660" s="286"/>
      <c r="KK660" s="286"/>
      <c r="KL660" s="286"/>
      <c r="KM660" s="286"/>
      <c r="KN660" s="286"/>
      <c r="KO660" s="286"/>
      <c r="KP660" s="286"/>
      <c r="KQ660" s="286"/>
      <c r="KR660" s="286"/>
      <c r="KS660" s="286"/>
      <c r="KT660" s="286"/>
      <c r="KU660" s="286"/>
      <c r="KV660" s="286"/>
      <c r="KW660" s="286"/>
      <c r="KX660" s="286"/>
      <c r="KY660" s="286"/>
      <c r="KZ660" s="286"/>
      <c r="LA660" s="286"/>
      <c r="LB660" s="286"/>
      <c r="LC660" s="286"/>
      <c r="LD660" s="286"/>
      <c r="LE660" s="286"/>
      <c r="LF660" s="286"/>
      <c r="LG660" s="286"/>
      <c r="LH660" s="286"/>
      <c r="LI660" s="286"/>
      <c r="LJ660" s="286"/>
      <c r="LK660" s="286"/>
      <c r="LL660" s="286"/>
      <c r="LM660" s="286"/>
      <c r="LN660" s="286"/>
      <c r="LO660" s="286"/>
      <c r="LP660" s="286"/>
      <c r="LQ660" s="286"/>
      <c r="LR660" s="286"/>
      <c r="LS660" s="286"/>
      <c r="LT660" s="286"/>
      <c r="LU660" s="286"/>
      <c r="LV660" s="286"/>
      <c r="LW660" s="286"/>
      <c r="LX660" s="286"/>
      <c r="LY660" s="286"/>
      <c r="LZ660" s="286"/>
      <c r="MA660" s="286"/>
      <c r="MB660" s="286"/>
      <c r="MC660" s="286"/>
      <c r="MD660" s="286"/>
      <c r="ME660" s="286"/>
      <c r="MF660" s="286"/>
      <c r="MG660" s="286"/>
      <c r="MH660" s="286"/>
      <c r="MI660" s="286"/>
      <c r="MJ660" s="286"/>
      <c r="MK660" s="286"/>
      <c r="ML660" s="286"/>
      <c r="MM660" s="286"/>
      <c r="MN660" s="286"/>
      <c r="MO660" s="286"/>
      <c r="MP660" s="286"/>
      <c r="MQ660" s="286"/>
      <c r="MR660" s="286"/>
      <c r="MS660" s="286"/>
      <c r="MT660" s="286"/>
      <c r="MU660" s="286"/>
      <c r="MV660" s="286"/>
      <c r="MW660" s="286"/>
      <c r="MX660" s="286"/>
      <c r="MY660" s="286"/>
      <c r="MZ660" s="286"/>
      <c r="NA660" s="286"/>
      <c r="NB660" s="286"/>
      <c r="NC660" s="286"/>
      <c r="ND660" s="286"/>
      <c r="NE660" s="286"/>
      <c r="NF660" s="286"/>
      <c r="NG660" s="286"/>
      <c r="NH660" s="286"/>
      <c r="NI660" s="286"/>
      <c r="NJ660" s="286"/>
      <c r="NK660" s="286"/>
      <c r="NL660" s="286"/>
      <c r="NM660" s="286"/>
      <c r="NN660" s="286"/>
      <c r="NO660" s="286"/>
      <c r="NP660" s="286"/>
      <c r="NQ660" s="286"/>
      <c r="NR660" s="286"/>
      <c r="NS660" s="286"/>
      <c r="NT660" s="286"/>
      <c r="NU660" s="286"/>
      <c r="NV660" s="286"/>
      <c r="NW660" s="286"/>
      <c r="NX660" s="286"/>
      <c r="NY660" s="286"/>
      <c r="NZ660" s="286"/>
      <c r="OA660" s="286"/>
      <c r="OB660" s="286"/>
      <c r="OC660" s="286"/>
      <c r="OD660" s="286"/>
      <c r="OE660" s="286"/>
      <c r="OF660" s="286"/>
      <c r="OG660" s="286"/>
      <c r="OH660" s="286"/>
      <c r="OI660" s="286"/>
      <c r="OJ660" s="286"/>
      <c r="OK660" s="286"/>
      <c r="OL660" s="286"/>
      <c r="OM660" s="286"/>
      <c r="ON660" s="286"/>
      <c r="OO660" s="286"/>
      <c r="OP660" s="286"/>
      <c r="OQ660" s="286"/>
      <c r="OR660" s="286"/>
      <c r="OS660" s="286"/>
      <c r="OT660" s="286"/>
      <c r="OU660" s="286"/>
      <c r="OV660" s="286"/>
      <c r="OW660" s="286"/>
      <c r="OX660" s="286"/>
      <c r="OY660" s="286"/>
      <c r="OZ660" s="286"/>
      <c r="PA660" s="286"/>
      <c r="PB660" s="286"/>
      <c r="PC660" s="286"/>
      <c r="PD660" s="286"/>
      <c r="PE660" s="286"/>
      <c r="PF660" s="286"/>
      <c r="PG660" s="286"/>
      <c r="PH660" s="286"/>
      <c r="PI660" s="286"/>
      <c r="PJ660" s="286"/>
      <c r="PK660" s="286"/>
      <c r="PL660" s="286"/>
      <c r="PM660" s="286"/>
      <c r="PN660" s="286"/>
      <c r="PO660" s="286"/>
      <c r="PP660" s="286"/>
      <c r="PQ660" s="286"/>
      <c r="PR660" s="286"/>
      <c r="PS660" s="286"/>
      <c r="PT660" s="286"/>
      <c r="PU660" s="286"/>
      <c r="PV660" s="286"/>
      <c r="PW660" s="286"/>
      <c r="PX660" s="286"/>
      <c r="PY660" s="286"/>
      <c r="PZ660" s="286"/>
      <c r="QA660" s="286"/>
      <c r="QB660" s="286"/>
      <c r="QC660" s="286"/>
      <c r="QD660" s="286"/>
      <c r="QE660" s="286"/>
      <c r="QF660" s="286"/>
      <c r="QG660" s="286"/>
      <c r="QH660" s="286"/>
      <c r="QI660" s="286"/>
      <c r="QJ660" s="286"/>
      <c r="QK660" s="286"/>
      <c r="QL660" s="286"/>
      <c r="QM660" s="286"/>
      <c r="QN660" s="286"/>
      <c r="QO660" s="286"/>
      <c r="QP660" s="286"/>
      <c r="QQ660" s="286"/>
      <c r="QR660" s="286"/>
      <c r="QS660" s="286"/>
      <c r="QT660" s="286"/>
      <c r="QU660" s="286"/>
      <c r="QV660" s="286"/>
      <c r="QW660" s="286"/>
      <c r="QX660" s="286"/>
      <c r="QY660" s="286"/>
      <c r="QZ660" s="286"/>
      <c r="RA660" s="286"/>
      <c r="RB660" s="286"/>
      <c r="RC660" s="286"/>
      <c r="RD660" s="286"/>
      <c r="RE660" s="286"/>
      <c r="RF660" s="286"/>
      <c r="RG660" s="286"/>
      <c r="RH660" s="286"/>
      <c r="RI660" s="286"/>
      <c r="RJ660" s="286"/>
      <c r="RK660" s="286"/>
      <c r="RL660" s="286"/>
      <c r="RM660" s="286"/>
      <c r="RN660" s="286"/>
      <c r="RO660" s="286"/>
      <c r="RP660" s="286"/>
      <c r="RQ660" s="286"/>
      <c r="RR660" s="286"/>
      <c r="RS660" s="286"/>
      <c r="RT660" s="286"/>
      <c r="RU660" s="286"/>
      <c r="RV660" s="286"/>
      <c r="RW660" s="286"/>
      <c r="RX660" s="286"/>
      <c r="RY660" s="286"/>
      <c r="RZ660" s="286"/>
      <c r="SA660" s="286"/>
      <c r="SB660" s="286"/>
      <c r="SC660" s="286"/>
      <c r="SD660" s="286"/>
      <c r="SE660" s="286"/>
      <c r="SF660" s="286"/>
      <c r="SG660" s="286"/>
      <c r="SH660" s="286"/>
      <c r="SI660" s="286"/>
      <c r="SJ660" s="286"/>
      <c r="SK660" s="286"/>
      <c r="SL660" s="286"/>
      <c r="SM660" s="286"/>
      <c r="SN660" s="286"/>
      <c r="SO660" s="286"/>
      <c r="SP660" s="286"/>
      <c r="SQ660" s="286"/>
      <c r="SR660" s="286"/>
      <c r="SS660" s="286"/>
      <c r="ST660" s="286"/>
      <c r="SU660" s="286"/>
      <c r="SV660" s="286"/>
      <c r="SW660" s="286"/>
      <c r="SX660" s="286"/>
      <c r="SY660" s="286"/>
      <c r="SZ660" s="286"/>
      <c r="TA660" s="286"/>
      <c r="TB660" s="286"/>
      <c r="TC660" s="286"/>
      <c r="TD660" s="286"/>
      <c r="TE660" s="286"/>
      <c r="TF660" s="286"/>
      <c r="TG660" s="286"/>
      <c r="TH660" s="286"/>
      <c r="TI660" s="286"/>
      <c r="TJ660" s="286"/>
      <c r="TK660" s="286"/>
      <c r="TL660" s="286"/>
      <c r="TM660" s="286"/>
      <c r="TN660" s="286"/>
      <c r="TO660" s="286"/>
      <c r="TP660" s="286"/>
      <c r="TQ660" s="286"/>
      <c r="TR660" s="286"/>
      <c r="TS660" s="286"/>
      <c r="TT660" s="286"/>
      <c r="TU660" s="286"/>
      <c r="TV660" s="286"/>
      <c r="TW660" s="286"/>
      <c r="TX660" s="286"/>
      <c r="TY660" s="286"/>
      <c r="TZ660" s="286"/>
      <c r="UA660" s="286"/>
      <c r="UB660" s="286"/>
      <c r="UC660" s="286"/>
      <c r="UD660" s="286"/>
      <c r="UE660" s="286"/>
      <c r="UF660" s="286"/>
      <c r="UG660" s="286"/>
      <c r="UH660" s="286"/>
      <c r="UI660" s="286"/>
      <c r="UJ660" s="286"/>
      <c r="UK660" s="286"/>
      <c r="UL660" s="286"/>
      <c r="UM660" s="286"/>
      <c r="UN660" s="286"/>
      <c r="UO660" s="286"/>
      <c r="UP660" s="286"/>
      <c r="UQ660" s="286"/>
      <c r="UR660" s="286"/>
      <c r="US660" s="286"/>
      <c r="UT660" s="286"/>
      <c r="UU660" s="286"/>
      <c r="UV660" s="286"/>
      <c r="UW660" s="286"/>
      <c r="UX660" s="286"/>
      <c r="UY660" s="286"/>
      <c r="UZ660" s="286"/>
      <c r="VA660" s="286"/>
      <c r="VB660" s="286"/>
      <c r="VC660" s="286"/>
      <c r="VD660" s="286"/>
      <c r="VE660" s="286"/>
      <c r="VF660" s="286"/>
      <c r="VG660" s="286"/>
      <c r="VH660" s="286"/>
      <c r="VI660" s="286"/>
      <c r="VJ660" s="286"/>
      <c r="VK660" s="286"/>
      <c r="VL660" s="286"/>
      <c r="VM660" s="286"/>
      <c r="VN660" s="286"/>
      <c r="VO660" s="286"/>
      <c r="VP660" s="286"/>
      <c r="VQ660" s="286"/>
      <c r="VR660" s="286"/>
      <c r="VS660" s="286"/>
      <c r="VT660" s="286"/>
      <c r="VU660" s="286"/>
      <c r="VV660" s="286"/>
      <c r="VW660" s="286"/>
      <c r="VX660" s="286"/>
      <c r="VY660" s="286"/>
      <c r="VZ660" s="286"/>
      <c r="WA660" s="286"/>
      <c r="WB660" s="286"/>
      <c r="WC660" s="286"/>
    </row>
    <row r="661" spans="1:601" s="285" customFormat="1" ht="81.75" customHeight="1">
      <c r="A661" s="1073"/>
      <c r="B661" s="670" t="s">
        <v>1376</v>
      </c>
      <c r="C661" s="650" t="s">
        <v>1377</v>
      </c>
      <c r="D661" s="652" t="s">
        <v>1332</v>
      </c>
      <c r="E661" s="204" t="s">
        <v>1349</v>
      </c>
      <c r="F661" s="296" t="s">
        <v>60</v>
      </c>
      <c r="G661" s="413">
        <v>45292</v>
      </c>
      <c r="H661" s="296" t="s">
        <v>31</v>
      </c>
      <c r="I661" s="442" t="s">
        <v>501</v>
      </c>
      <c r="J661" s="442" t="s">
        <v>501</v>
      </c>
      <c r="K661" s="386" t="s">
        <v>1375</v>
      </c>
      <c r="L661" s="442" t="s">
        <v>35</v>
      </c>
      <c r="M661" s="284">
        <f>M662</f>
        <v>0</v>
      </c>
      <c r="N661" s="284">
        <f t="shared" ref="N661:R661" si="101">N662</f>
        <v>0</v>
      </c>
      <c r="O661" s="284">
        <f t="shared" si="101"/>
        <v>10000</v>
      </c>
      <c r="P661" s="284">
        <f t="shared" si="101"/>
        <v>10000</v>
      </c>
      <c r="Q661" s="284">
        <f t="shared" si="101"/>
        <v>10000</v>
      </c>
      <c r="R661" s="284">
        <f t="shared" si="101"/>
        <v>10000</v>
      </c>
      <c r="S661" s="530"/>
      <c r="BA661" s="286"/>
      <c r="BB661" s="286"/>
      <c r="BC661" s="286"/>
      <c r="BD661" s="286"/>
      <c r="BE661" s="286"/>
      <c r="BF661" s="286"/>
      <c r="BG661" s="286"/>
      <c r="BH661" s="286"/>
      <c r="BI661" s="286"/>
      <c r="BJ661" s="286"/>
      <c r="BK661" s="286"/>
      <c r="BL661" s="286"/>
      <c r="BM661" s="286"/>
      <c r="BN661" s="286"/>
      <c r="BO661" s="286"/>
      <c r="BP661" s="286"/>
      <c r="BQ661" s="286"/>
      <c r="BR661" s="286"/>
      <c r="BS661" s="286"/>
      <c r="BT661" s="286"/>
      <c r="BU661" s="286"/>
      <c r="BV661" s="286"/>
      <c r="BW661" s="286"/>
      <c r="BX661" s="286"/>
      <c r="BY661" s="286"/>
      <c r="BZ661" s="286"/>
      <c r="CA661" s="286"/>
      <c r="CB661" s="286"/>
      <c r="CC661" s="286"/>
      <c r="CD661" s="286"/>
      <c r="CE661" s="286"/>
      <c r="CF661" s="286"/>
      <c r="CG661" s="286"/>
      <c r="CH661" s="286"/>
      <c r="CI661" s="286"/>
      <c r="CJ661" s="286"/>
      <c r="CK661" s="286"/>
      <c r="CL661" s="286"/>
      <c r="CM661" s="286"/>
      <c r="CN661" s="286"/>
      <c r="CO661" s="286"/>
      <c r="CP661" s="286"/>
      <c r="CQ661" s="286"/>
      <c r="CR661" s="286"/>
      <c r="CS661" s="286"/>
      <c r="CT661" s="286"/>
      <c r="CU661" s="286"/>
      <c r="CV661" s="286"/>
      <c r="CW661" s="286"/>
      <c r="CX661" s="286"/>
      <c r="CY661" s="286"/>
      <c r="CZ661" s="286"/>
      <c r="DA661" s="286"/>
      <c r="DB661" s="286"/>
      <c r="DC661" s="286"/>
      <c r="DD661" s="286"/>
      <c r="DE661" s="286"/>
      <c r="DF661" s="286"/>
      <c r="DG661" s="286"/>
      <c r="DH661" s="286"/>
      <c r="DI661" s="286"/>
      <c r="DJ661" s="286"/>
      <c r="DK661" s="286"/>
      <c r="DL661" s="286"/>
      <c r="DM661" s="286"/>
      <c r="DN661" s="286"/>
      <c r="DO661" s="286"/>
      <c r="DP661" s="286"/>
      <c r="DQ661" s="286"/>
      <c r="DR661" s="286"/>
      <c r="DS661" s="286"/>
      <c r="DT661" s="286"/>
      <c r="DU661" s="286"/>
      <c r="DV661" s="286"/>
      <c r="DW661" s="286"/>
      <c r="DX661" s="286"/>
      <c r="DY661" s="286"/>
      <c r="DZ661" s="286"/>
      <c r="EA661" s="286"/>
      <c r="EB661" s="286"/>
      <c r="EC661" s="286"/>
      <c r="ED661" s="286"/>
      <c r="EE661" s="286"/>
      <c r="EF661" s="286"/>
      <c r="EG661" s="286"/>
      <c r="EH661" s="286"/>
      <c r="EI661" s="286"/>
      <c r="EJ661" s="286"/>
      <c r="EK661" s="286"/>
      <c r="EL661" s="286"/>
      <c r="EM661" s="286"/>
      <c r="EN661" s="286"/>
      <c r="EO661" s="286"/>
      <c r="EP661" s="286"/>
      <c r="EQ661" s="286"/>
      <c r="ER661" s="286"/>
      <c r="ES661" s="286"/>
      <c r="ET661" s="286"/>
      <c r="EU661" s="286"/>
      <c r="EV661" s="286"/>
      <c r="EW661" s="286"/>
      <c r="EX661" s="286"/>
      <c r="EY661" s="286"/>
      <c r="EZ661" s="286"/>
      <c r="FA661" s="286"/>
      <c r="FB661" s="286"/>
      <c r="FC661" s="286"/>
      <c r="FD661" s="286"/>
      <c r="FE661" s="286"/>
      <c r="FF661" s="286"/>
      <c r="FG661" s="286"/>
      <c r="FH661" s="286"/>
      <c r="FI661" s="286"/>
      <c r="FJ661" s="286"/>
      <c r="FK661" s="286"/>
      <c r="FL661" s="286"/>
      <c r="FM661" s="286"/>
      <c r="FN661" s="286"/>
      <c r="FO661" s="286"/>
      <c r="FP661" s="286"/>
      <c r="FQ661" s="286"/>
      <c r="FR661" s="286"/>
      <c r="FS661" s="286"/>
      <c r="FT661" s="286"/>
      <c r="FU661" s="286"/>
      <c r="FV661" s="286"/>
      <c r="FW661" s="286"/>
      <c r="FX661" s="286"/>
      <c r="FY661" s="286"/>
      <c r="FZ661" s="286"/>
      <c r="GA661" s="286"/>
      <c r="GB661" s="286"/>
      <c r="GC661" s="286"/>
      <c r="GD661" s="286"/>
      <c r="GE661" s="286"/>
      <c r="GF661" s="286"/>
      <c r="GG661" s="286"/>
      <c r="GH661" s="286"/>
      <c r="GI661" s="286"/>
      <c r="GJ661" s="286"/>
      <c r="GK661" s="286"/>
      <c r="GL661" s="286"/>
      <c r="GM661" s="286"/>
      <c r="GN661" s="286"/>
      <c r="GO661" s="286"/>
      <c r="GP661" s="286"/>
      <c r="GQ661" s="286"/>
      <c r="GR661" s="286"/>
      <c r="GS661" s="286"/>
      <c r="GT661" s="286"/>
      <c r="GU661" s="286"/>
      <c r="GV661" s="286"/>
      <c r="GW661" s="286"/>
      <c r="GX661" s="286"/>
      <c r="GY661" s="286"/>
      <c r="GZ661" s="286"/>
      <c r="HA661" s="286"/>
      <c r="HB661" s="286"/>
      <c r="HC661" s="286"/>
      <c r="HD661" s="286"/>
      <c r="HE661" s="286"/>
      <c r="HF661" s="286"/>
      <c r="HG661" s="286"/>
      <c r="HH661" s="286"/>
      <c r="HI661" s="286"/>
      <c r="HJ661" s="286"/>
      <c r="HK661" s="286"/>
      <c r="HL661" s="286"/>
      <c r="HM661" s="286"/>
      <c r="HN661" s="286"/>
      <c r="HO661" s="286"/>
      <c r="HP661" s="286"/>
      <c r="HQ661" s="286"/>
      <c r="HR661" s="286"/>
      <c r="HS661" s="286"/>
      <c r="HT661" s="286"/>
      <c r="HU661" s="286"/>
      <c r="HV661" s="286"/>
      <c r="HW661" s="286"/>
      <c r="HX661" s="286"/>
      <c r="HY661" s="286"/>
      <c r="HZ661" s="286"/>
      <c r="IA661" s="286"/>
      <c r="IB661" s="286"/>
      <c r="IC661" s="286"/>
      <c r="ID661" s="286"/>
      <c r="IE661" s="286"/>
      <c r="IF661" s="286"/>
      <c r="IG661" s="286"/>
      <c r="IH661" s="286"/>
      <c r="II661" s="286"/>
      <c r="IJ661" s="286"/>
      <c r="IK661" s="286"/>
      <c r="IL661" s="286"/>
      <c r="IM661" s="286"/>
      <c r="IN661" s="286"/>
      <c r="IO661" s="286"/>
      <c r="IP661" s="286"/>
      <c r="IQ661" s="286"/>
      <c r="IR661" s="286"/>
      <c r="IS661" s="286"/>
      <c r="IT661" s="286"/>
      <c r="IU661" s="286"/>
      <c r="IV661" s="286"/>
      <c r="IW661" s="286"/>
      <c r="IX661" s="286"/>
      <c r="IY661" s="286"/>
      <c r="IZ661" s="286"/>
      <c r="JA661" s="286"/>
      <c r="JB661" s="286"/>
      <c r="JC661" s="286"/>
      <c r="JD661" s="286"/>
      <c r="JE661" s="286"/>
      <c r="JF661" s="286"/>
      <c r="JG661" s="286"/>
      <c r="JH661" s="286"/>
      <c r="JI661" s="286"/>
      <c r="JJ661" s="286"/>
      <c r="JK661" s="286"/>
      <c r="JL661" s="286"/>
      <c r="JM661" s="286"/>
      <c r="JN661" s="286"/>
      <c r="JO661" s="286"/>
      <c r="JP661" s="286"/>
      <c r="JQ661" s="286"/>
      <c r="JR661" s="286"/>
      <c r="JS661" s="286"/>
      <c r="JT661" s="286"/>
      <c r="JU661" s="286"/>
      <c r="JV661" s="286"/>
      <c r="JW661" s="286"/>
      <c r="JX661" s="286"/>
      <c r="JY661" s="286"/>
      <c r="JZ661" s="286"/>
      <c r="KA661" s="286"/>
      <c r="KB661" s="286"/>
      <c r="KC661" s="286"/>
      <c r="KD661" s="286"/>
      <c r="KE661" s="286"/>
      <c r="KF661" s="286"/>
      <c r="KG661" s="286"/>
      <c r="KH661" s="286"/>
      <c r="KI661" s="286"/>
      <c r="KJ661" s="286"/>
      <c r="KK661" s="286"/>
      <c r="KL661" s="286"/>
      <c r="KM661" s="286"/>
      <c r="KN661" s="286"/>
      <c r="KO661" s="286"/>
      <c r="KP661" s="286"/>
      <c r="KQ661" s="286"/>
      <c r="KR661" s="286"/>
      <c r="KS661" s="286"/>
      <c r="KT661" s="286"/>
      <c r="KU661" s="286"/>
      <c r="KV661" s="286"/>
      <c r="KW661" s="286"/>
      <c r="KX661" s="286"/>
      <c r="KY661" s="286"/>
      <c r="KZ661" s="286"/>
      <c r="LA661" s="286"/>
      <c r="LB661" s="286"/>
      <c r="LC661" s="286"/>
      <c r="LD661" s="286"/>
      <c r="LE661" s="286"/>
      <c r="LF661" s="286"/>
      <c r="LG661" s="286"/>
      <c r="LH661" s="286"/>
      <c r="LI661" s="286"/>
      <c r="LJ661" s="286"/>
      <c r="LK661" s="286"/>
      <c r="LL661" s="286"/>
      <c r="LM661" s="286"/>
      <c r="LN661" s="286"/>
      <c r="LO661" s="286"/>
      <c r="LP661" s="286"/>
      <c r="LQ661" s="286"/>
      <c r="LR661" s="286"/>
      <c r="LS661" s="286"/>
      <c r="LT661" s="286"/>
      <c r="LU661" s="286"/>
      <c r="LV661" s="286"/>
      <c r="LW661" s="286"/>
      <c r="LX661" s="286"/>
      <c r="LY661" s="286"/>
      <c r="LZ661" s="286"/>
      <c r="MA661" s="286"/>
      <c r="MB661" s="286"/>
      <c r="MC661" s="286"/>
      <c r="MD661" s="286"/>
      <c r="ME661" s="286"/>
      <c r="MF661" s="286"/>
      <c r="MG661" s="286"/>
      <c r="MH661" s="286"/>
      <c r="MI661" s="286"/>
      <c r="MJ661" s="286"/>
      <c r="MK661" s="286"/>
      <c r="ML661" s="286"/>
      <c r="MM661" s="286"/>
      <c r="MN661" s="286"/>
      <c r="MO661" s="286"/>
      <c r="MP661" s="286"/>
      <c r="MQ661" s="286"/>
      <c r="MR661" s="286"/>
      <c r="MS661" s="286"/>
      <c r="MT661" s="286"/>
      <c r="MU661" s="286"/>
      <c r="MV661" s="286"/>
      <c r="MW661" s="286"/>
      <c r="MX661" s="286"/>
      <c r="MY661" s="286"/>
      <c r="MZ661" s="286"/>
      <c r="NA661" s="286"/>
      <c r="NB661" s="286"/>
      <c r="NC661" s="286"/>
      <c r="ND661" s="286"/>
      <c r="NE661" s="286"/>
      <c r="NF661" s="286"/>
      <c r="NG661" s="286"/>
      <c r="NH661" s="286"/>
      <c r="NI661" s="286"/>
      <c r="NJ661" s="286"/>
      <c r="NK661" s="286"/>
      <c r="NL661" s="286"/>
      <c r="NM661" s="286"/>
      <c r="NN661" s="286"/>
      <c r="NO661" s="286"/>
      <c r="NP661" s="286"/>
      <c r="NQ661" s="286"/>
      <c r="NR661" s="286"/>
      <c r="NS661" s="286"/>
      <c r="NT661" s="286"/>
      <c r="NU661" s="286"/>
      <c r="NV661" s="286"/>
      <c r="NW661" s="286"/>
      <c r="NX661" s="286"/>
      <c r="NY661" s="286"/>
      <c r="NZ661" s="286"/>
      <c r="OA661" s="286"/>
      <c r="OB661" s="286"/>
      <c r="OC661" s="286"/>
      <c r="OD661" s="286"/>
      <c r="OE661" s="286"/>
      <c r="OF661" s="286"/>
      <c r="OG661" s="286"/>
      <c r="OH661" s="286"/>
      <c r="OI661" s="286"/>
      <c r="OJ661" s="286"/>
      <c r="OK661" s="286"/>
      <c r="OL661" s="286"/>
      <c r="OM661" s="286"/>
      <c r="ON661" s="286"/>
      <c r="OO661" s="286"/>
      <c r="OP661" s="286"/>
      <c r="OQ661" s="286"/>
      <c r="OR661" s="286"/>
      <c r="OS661" s="286"/>
      <c r="OT661" s="286"/>
      <c r="OU661" s="286"/>
      <c r="OV661" s="286"/>
      <c r="OW661" s="286"/>
      <c r="OX661" s="286"/>
      <c r="OY661" s="286"/>
      <c r="OZ661" s="286"/>
      <c r="PA661" s="286"/>
      <c r="PB661" s="286"/>
      <c r="PC661" s="286"/>
      <c r="PD661" s="286"/>
      <c r="PE661" s="286"/>
      <c r="PF661" s="286"/>
      <c r="PG661" s="286"/>
      <c r="PH661" s="286"/>
      <c r="PI661" s="286"/>
      <c r="PJ661" s="286"/>
      <c r="PK661" s="286"/>
      <c r="PL661" s="286"/>
      <c r="PM661" s="286"/>
      <c r="PN661" s="286"/>
      <c r="PO661" s="286"/>
      <c r="PP661" s="286"/>
      <c r="PQ661" s="286"/>
      <c r="PR661" s="286"/>
      <c r="PS661" s="286"/>
      <c r="PT661" s="286"/>
      <c r="PU661" s="286"/>
      <c r="PV661" s="286"/>
      <c r="PW661" s="286"/>
      <c r="PX661" s="286"/>
      <c r="PY661" s="286"/>
      <c r="PZ661" s="286"/>
      <c r="QA661" s="286"/>
      <c r="QB661" s="286"/>
      <c r="QC661" s="286"/>
      <c r="QD661" s="286"/>
      <c r="QE661" s="286"/>
      <c r="QF661" s="286"/>
      <c r="QG661" s="286"/>
      <c r="QH661" s="286"/>
      <c r="QI661" s="286"/>
      <c r="QJ661" s="286"/>
      <c r="QK661" s="286"/>
      <c r="QL661" s="286"/>
      <c r="QM661" s="286"/>
      <c r="QN661" s="286"/>
      <c r="QO661" s="286"/>
      <c r="QP661" s="286"/>
      <c r="QQ661" s="286"/>
      <c r="QR661" s="286"/>
      <c r="QS661" s="286"/>
      <c r="QT661" s="286"/>
      <c r="QU661" s="286"/>
      <c r="QV661" s="286"/>
      <c r="QW661" s="286"/>
      <c r="QX661" s="286"/>
      <c r="QY661" s="286"/>
      <c r="QZ661" s="286"/>
      <c r="RA661" s="286"/>
      <c r="RB661" s="286"/>
      <c r="RC661" s="286"/>
      <c r="RD661" s="286"/>
      <c r="RE661" s="286"/>
      <c r="RF661" s="286"/>
      <c r="RG661" s="286"/>
      <c r="RH661" s="286"/>
      <c r="RI661" s="286"/>
      <c r="RJ661" s="286"/>
      <c r="RK661" s="286"/>
      <c r="RL661" s="286"/>
      <c r="RM661" s="286"/>
      <c r="RN661" s="286"/>
      <c r="RO661" s="286"/>
      <c r="RP661" s="286"/>
      <c r="RQ661" s="286"/>
      <c r="RR661" s="286"/>
      <c r="RS661" s="286"/>
      <c r="RT661" s="286"/>
      <c r="RU661" s="286"/>
      <c r="RV661" s="286"/>
      <c r="RW661" s="286"/>
      <c r="RX661" s="286"/>
      <c r="RY661" s="286"/>
      <c r="RZ661" s="286"/>
      <c r="SA661" s="286"/>
      <c r="SB661" s="286"/>
      <c r="SC661" s="286"/>
      <c r="SD661" s="286"/>
      <c r="SE661" s="286"/>
      <c r="SF661" s="286"/>
      <c r="SG661" s="286"/>
      <c r="SH661" s="286"/>
      <c r="SI661" s="286"/>
      <c r="SJ661" s="286"/>
      <c r="SK661" s="286"/>
      <c r="SL661" s="286"/>
      <c r="SM661" s="286"/>
      <c r="SN661" s="286"/>
      <c r="SO661" s="286"/>
      <c r="SP661" s="286"/>
      <c r="SQ661" s="286"/>
      <c r="SR661" s="286"/>
      <c r="SS661" s="286"/>
      <c r="ST661" s="286"/>
      <c r="SU661" s="286"/>
      <c r="SV661" s="286"/>
      <c r="SW661" s="286"/>
      <c r="SX661" s="286"/>
      <c r="SY661" s="286"/>
      <c r="SZ661" s="286"/>
      <c r="TA661" s="286"/>
      <c r="TB661" s="286"/>
      <c r="TC661" s="286"/>
      <c r="TD661" s="286"/>
      <c r="TE661" s="286"/>
      <c r="TF661" s="286"/>
      <c r="TG661" s="286"/>
      <c r="TH661" s="286"/>
      <c r="TI661" s="286"/>
      <c r="TJ661" s="286"/>
      <c r="TK661" s="286"/>
      <c r="TL661" s="286"/>
      <c r="TM661" s="286"/>
      <c r="TN661" s="286"/>
      <c r="TO661" s="286"/>
      <c r="TP661" s="286"/>
      <c r="TQ661" s="286"/>
      <c r="TR661" s="286"/>
      <c r="TS661" s="286"/>
      <c r="TT661" s="286"/>
      <c r="TU661" s="286"/>
      <c r="TV661" s="286"/>
      <c r="TW661" s="286"/>
      <c r="TX661" s="286"/>
      <c r="TY661" s="286"/>
      <c r="TZ661" s="286"/>
      <c r="UA661" s="286"/>
      <c r="UB661" s="286"/>
      <c r="UC661" s="286"/>
      <c r="UD661" s="286"/>
      <c r="UE661" s="286"/>
      <c r="UF661" s="286"/>
      <c r="UG661" s="286"/>
      <c r="UH661" s="286"/>
      <c r="UI661" s="286"/>
      <c r="UJ661" s="286"/>
      <c r="UK661" s="286"/>
      <c r="UL661" s="286"/>
      <c r="UM661" s="286"/>
      <c r="UN661" s="286"/>
      <c r="UO661" s="286"/>
      <c r="UP661" s="286"/>
      <c r="UQ661" s="286"/>
      <c r="UR661" s="286"/>
      <c r="US661" s="286"/>
      <c r="UT661" s="286"/>
      <c r="UU661" s="286"/>
      <c r="UV661" s="286"/>
      <c r="UW661" s="286"/>
      <c r="UX661" s="286"/>
      <c r="UY661" s="286"/>
      <c r="UZ661" s="286"/>
      <c r="VA661" s="286"/>
      <c r="VB661" s="286"/>
      <c r="VC661" s="286"/>
      <c r="VD661" s="286"/>
      <c r="VE661" s="286"/>
      <c r="VF661" s="286"/>
      <c r="VG661" s="286"/>
      <c r="VH661" s="286"/>
      <c r="VI661" s="286"/>
      <c r="VJ661" s="286"/>
      <c r="VK661" s="286"/>
      <c r="VL661" s="286"/>
      <c r="VM661" s="286"/>
      <c r="VN661" s="286"/>
      <c r="VO661" s="286"/>
      <c r="VP661" s="286"/>
      <c r="VQ661" s="286"/>
      <c r="VR661" s="286"/>
      <c r="VS661" s="286"/>
      <c r="VT661" s="286"/>
      <c r="VU661" s="286"/>
      <c r="VV661" s="286"/>
      <c r="VW661" s="286"/>
      <c r="VX661" s="286"/>
      <c r="VY661" s="286"/>
      <c r="VZ661" s="286"/>
      <c r="WA661" s="286"/>
      <c r="WB661" s="286"/>
      <c r="WC661" s="286"/>
    </row>
    <row r="662" spans="1:601" s="285" customFormat="1" ht="81.75" customHeight="1">
      <c r="A662" s="1073"/>
      <c r="B662" s="681"/>
      <c r="C662" s="651"/>
      <c r="D662" s="653"/>
      <c r="E662" s="324" t="s">
        <v>1351</v>
      </c>
      <c r="F662" s="443" t="s">
        <v>60</v>
      </c>
      <c r="G662" s="415">
        <v>45467</v>
      </c>
      <c r="H662" s="317" t="s">
        <v>31</v>
      </c>
      <c r="I662" s="382" t="s">
        <v>501</v>
      </c>
      <c r="J662" s="382" t="s">
        <v>501</v>
      </c>
      <c r="K662" s="315" t="s">
        <v>1375</v>
      </c>
      <c r="L662" s="382" t="s">
        <v>43</v>
      </c>
      <c r="M662" s="288"/>
      <c r="N662" s="288"/>
      <c r="O662" s="288">
        <v>10000</v>
      </c>
      <c r="P662" s="289">
        <v>10000</v>
      </c>
      <c r="Q662" s="290">
        <v>10000</v>
      </c>
      <c r="R662" s="288">
        <v>10000</v>
      </c>
      <c r="S662" s="528">
        <v>3</v>
      </c>
      <c r="BA662" s="286"/>
      <c r="BB662" s="286"/>
      <c r="BC662" s="286"/>
      <c r="BD662" s="286"/>
      <c r="BE662" s="286"/>
      <c r="BF662" s="286"/>
      <c r="BG662" s="286"/>
      <c r="BH662" s="286"/>
      <c r="BI662" s="286"/>
      <c r="BJ662" s="286"/>
      <c r="BK662" s="286"/>
      <c r="BL662" s="286"/>
      <c r="BM662" s="286"/>
      <c r="BN662" s="286"/>
      <c r="BO662" s="286"/>
      <c r="BP662" s="286"/>
      <c r="BQ662" s="286"/>
      <c r="BR662" s="286"/>
      <c r="BS662" s="286"/>
      <c r="BT662" s="286"/>
      <c r="BU662" s="286"/>
      <c r="BV662" s="286"/>
      <c r="BW662" s="286"/>
      <c r="BX662" s="286"/>
      <c r="BY662" s="286"/>
      <c r="BZ662" s="286"/>
      <c r="CA662" s="286"/>
      <c r="CB662" s="286"/>
      <c r="CC662" s="286"/>
      <c r="CD662" s="286"/>
      <c r="CE662" s="286"/>
      <c r="CF662" s="286"/>
      <c r="CG662" s="286"/>
      <c r="CH662" s="286"/>
      <c r="CI662" s="286"/>
      <c r="CJ662" s="286"/>
      <c r="CK662" s="286"/>
      <c r="CL662" s="286"/>
      <c r="CM662" s="286"/>
      <c r="CN662" s="286"/>
      <c r="CO662" s="286"/>
      <c r="CP662" s="286"/>
      <c r="CQ662" s="286"/>
      <c r="CR662" s="286"/>
      <c r="CS662" s="286"/>
      <c r="CT662" s="286"/>
      <c r="CU662" s="286"/>
      <c r="CV662" s="286"/>
      <c r="CW662" s="286"/>
      <c r="CX662" s="286"/>
      <c r="CY662" s="286"/>
      <c r="CZ662" s="286"/>
      <c r="DA662" s="286"/>
      <c r="DB662" s="286"/>
      <c r="DC662" s="286"/>
      <c r="DD662" s="286"/>
      <c r="DE662" s="286"/>
      <c r="DF662" s="286"/>
      <c r="DG662" s="286"/>
      <c r="DH662" s="286"/>
      <c r="DI662" s="286"/>
      <c r="DJ662" s="286"/>
      <c r="DK662" s="286"/>
      <c r="DL662" s="286"/>
      <c r="DM662" s="286"/>
      <c r="DN662" s="286"/>
      <c r="DO662" s="286"/>
      <c r="DP662" s="286"/>
      <c r="DQ662" s="286"/>
      <c r="DR662" s="286"/>
      <c r="DS662" s="286"/>
      <c r="DT662" s="286"/>
      <c r="DU662" s="286"/>
      <c r="DV662" s="286"/>
      <c r="DW662" s="286"/>
      <c r="DX662" s="286"/>
      <c r="DY662" s="286"/>
      <c r="DZ662" s="286"/>
      <c r="EA662" s="286"/>
      <c r="EB662" s="286"/>
      <c r="EC662" s="286"/>
      <c r="ED662" s="286"/>
      <c r="EE662" s="286"/>
      <c r="EF662" s="286"/>
      <c r="EG662" s="286"/>
      <c r="EH662" s="286"/>
      <c r="EI662" s="286"/>
      <c r="EJ662" s="286"/>
      <c r="EK662" s="286"/>
      <c r="EL662" s="286"/>
      <c r="EM662" s="286"/>
      <c r="EN662" s="286"/>
      <c r="EO662" s="286"/>
      <c r="EP662" s="286"/>
      <c r="EQ662" s="286"/>
      <c r="ER662" s="286"/>
      <c r="ES662" s="286"/>
      <c r="ET662" s="286"/>
      <c r="EU662" s="286"/>
      <c r="EV662" s="286"/>
      <c r="EW662" s="286"/>
      <c r="EX662" s="286"/>
      <c r="EY662" s="286"/>
      <c r="EZ662" s="286"/>
      <c r="FA662" s="286"/>
      <c r="FB662" s="286"/>
      <c r="FC662" s="286"/>
      <c r="FD662" s="286"/>
      <c r="FE662" s="286"/>
      <c r="FF662" s="286"/>
      <c r="FG662" s="286"/>
      <c r="FH662" s="286"/>
      <c r="FI662" s="286"/>
      <c r="FJ662" s="286"/>
      <c r="FK662" s="286"/>
      <c r="FL662" s="286"/>
      <c r="FM662" s="286"/>
      <c r="FN662" s="286"/>
      <c r="FO662" s="286"/>
      <c r="FP662" s="286"/>
      <c r="FQ662" s="286"/>
      <c r="FR662" s="286"/>
      <c r="FS662" s="286"/>
      <c r="FT662" s="286"/>
      <c r="FU662" s="286"/>
      <c r="FV662" s="286"/>
      <c r="FW662" s="286"/>
      <c r="FX662" s="286"/>
      <c r="FY662" s="286"/>
      <c r="FZ662" s="286"/>
      <c r="GA662" s="286"/>
      <c r="GB662" s="286"/>
      <c r="GC662" s="286"/>
      <c r="GD662" s="286"/>
      <c r="GE662" s="286"/>
      <c r="GF662" s="286"/>
      <c r="GG662" s="286"/>
      <c r="GH662" s="286"/>
      <c r="GI662" s="286"/>
      <c r="GJ662" s="286"/>
      <c r="GK662" s="286"/>
      <c r="GL662" s="286"/>
      <c r="GM662" s="286"/>
      <c r="GN662" s="286"/>
      <c r="GO662" s="286"/>
      <c r="GP662" s="286"/>
      <c r="GQ662" s="286"/>
      <c r="GR662" s="286"/>
      <c r="GS662" s="286"/>
      <c r="GT662" s="286"/>
      <c r="GU662" s="286"/>
      <c r="GV662" s="286"/>
      <c r="GW662" s="286"/>
      <c r="GX662" s="286"/>
      <c r="GY662" s="286"/>
      <c r="GZ662" s="286"/>
      <c r="HA662" s="286"/>
      <c r="HB662" s="286"/>
      <c r="HC662" s="286"/>
      <c r="HD662" s="286"/>
      <c r="HE662" s="286"/>
      <c r="HF662" s="286"/>
      <c r="HG662" s="286"/>
      <c r="HH662" s="286"/>
      <c r="HI662" s="286"/>
      <c r="HJ662" s="286"/>
      <c r="HK662" s="286"/>
      <c r="HL662" s="286"/>
      <c r="HM662" s="286"/>
      <c r="HN662" s="286"/>
      <c r="HO662" s="286"/>
      <c r="HP662" s="286"/>
      <c r="HQ662" s="286"/>
      <c r="HR662" s="286"/>
      <c r="HS662" s="286"/>
      <c r="HT662" s="286"/>
      <c r="HU662" s="286"/>
      <c r="HV662" s="286"/>
      <c r="HW662" s="286"/>
      <c r="HX662" s="286"/>
      <c r="HY662" s="286"/>
      <c r="HZ662" s="286"/>
      <c r="IA662" s="286"/>
      <c r="IB662" s="286"/>
      <c r="IC662" s="286"/>
      <c r="ID662" s="286"/>
      <c r="IE662" s="286"/>
      <c r="IF662" s="286"/>
      <c r="IG662" s="286"/>
      <c r="IH662" s="286"/>
      <c r="II662" s="286"/>
      <c r="IJ662" s="286"/>
      <c r="IK662" s="286"/>
      <c r="IL662" s="286"/>
      <c r="IM662" s="286"/>
      <c r="IN662" s="286"/>
      <c r="IO662" s="286"/>
      <c r="IP662" s="286"/>
      <c r="IQ662" s="286"/>
      <c r="IR662" s="286"/>
      <c r="IS662" s="286"/>
      <c r="IT662" s="286"/>
      <c r="IU662" s="286"/>
      <c r="IV662" s="286"/>
      <c r="IW662" s="286"/>
      <c r="IX662" s="286"/>
      <c r="IY662" s="286"/>
      <c r="IZ662" s="286"/>
      <c r="JA662" s="286"/>
      <c r="JB662" s="286"/>
      <c r="JC662" s="286"/>
      <c r="JD662" s="286"/>
      <c r="JE662" s="286"/>
      <c r="JF662" s="286"/>
      <c r="JG662" s="286"/>
      <c r="JH662" s="286"/>
      <c r="JI662" s="286"/>
      <c r="JJ662" s="286"/>
      <c r="JK662" s="286"/>
      <c r="JL662" s="286"/>
      <c r="JM662" s="286"/>
      <c r="JN662" s="286"/>
      <c r="JO662" s="286"/>
      <c r="JP662" s="286"/>
      <c r="JQ662" s="286"/>
      <c r="JR662" s="286"/>
      <c r="JS662" s="286"/>
      <c r="JT662" s="286"/>
      <c r="JU662" s="286"/>
      <c r="JV662" s="286"/>
      <c r="JW662" s="286"/>
      <c r="JX662" s="286"/>
      <c r="JY662" s="286"/>
      <c r="JZ662" s="286"/>
      <c r="KA662" s="286"/>
      <c r="KB662" s="286"/>
      <c r="KC662" s="286"/>
      <c r="KD662" s="286"/>
      <c r="KE662" s="286"/>
      <c r="KF662" s="286"/>
      <c r="KG662" s="286"/>
      <c r="KH662" s="286"/>
      <c r="KI662" s="286"/>
      <c r="KJ662" s="286"/>
      <c r="KK662" s="286"/>
      <c r="KL662" s="286"/>
      <c r="KM662" s="286"/>
      <c r="KN662" s="286"/>
      <c r="KO662" s="286"/>
      <c r="KP662" s="286"/>
      <c r="KQ662" s="286"/>
      <c r="KR662" s="286"/>
      <c r="KS662" s="286"/>
      <c r="KT662" s="286"/>
      <c r="KU662" s="286"/>
      <c r="KV662" s="286"/>
      <c r="KW662" s="286"/>
      <c r="KX662" s="286"/>
      <c r="KY662" s="286"/>
      <c r="KZ662" s="286"/>
      <c r="LA662" s="286"/>
      <c r="LB662" s="286"/>
      <c r="LC662" s="286"/>
      <c r="LD662" s="286"/>
      <c r="LE662" s="286"/>
      <c r="LF662" s="286"/>
      <c r="LG662" s="286"/>
      <c r="LH662" s="286"/>
      <c r="LI662" s="286"/>
      <c r="LJ662" s="286"/>
      <c r="LK662" s="286"/>
      <c r="LL662" s="286"/>
      <c r="LM662" s="286"/>
      <c r="LN662" s="286"/>
      <c r="LO662" s="286"/>
      <c r="LP662" s="286"/>
      <c r="LQ662" s="286"/>
      <c r="LR662" s="286"/>
      <c r="LS662" s="286"/>
      <c r="LT662" s="286"/>
      <c r="LU662" s="286"/>
      <c r="LV662" s="286"/>
      <c r="LW662" s="286"/>
      <c r="LX662" s="286"/>
      <c r="LY662" s="286"/>
      <c r="LZ662" s="286"/>
      <c r="MA662" s="286"/>
      <c r="MB662" s="286"/>
      <c r="MC662" s="286"/>
      <c r="MD662" s="286"/>
      <c r="ME662" s="286"/>
      <c r="MF662" s="286"/>
      <c r="MG662" s="286"/>
      <c r="MH662" s="286"/>
      <c r="MI662" s="286"/>
      <c r="MJ662" s="286"/>
      <c r="MK662" s="286"/>
      <c r="ML662" s="286"/>
      <c r="MM662" s="286"/>
      <c r="MN662" s="286"/>
      <c r="MO662" s="286"/>
      <c r="MP662" s="286"/>
      <c r="MQ662" s="286"/>
      <c r="MR662" s="286"/>
      <c r="MS662" s="286"/>
      <c r="MT662" s="286"/>
      <c r="MU662" s="286"/>
      <c r="MV662" s="286"/>
      <c r="MW662" s="286"/>
      <c r="MX662" s="286"/>
      <c r="MY662" s="286"/>
      <c r="MZ662" s="286"/>
      <c r="NA662" s="286"/>
      <c r="NB662" s="286"/>
      <c r="NC662" s="286"/>
      <c r="ND662" s="286"/>
      <c r="NE662" s="286"/>
      <c r="NF662" s="286"/>
      <c r="NG662" s="286"/>
      <c r="NH662" s="286"/>
      <c r="NI662" s="286"/>
      <c r="NJ662" s="286"/>
      <c r="NK662" s="286"/>
      <c r="NL662" s="286"/>
      <c r="NM662" s="286"/>
      <c r="NN662" s="286"/>
      <c r="NO662" s="286"/>
      <c r="NP662" s="286"/>
      <c r="NQ662" s="286"/>
      <c r="NR662" s="286"/>
      <c r="NS662" s="286"/>
      <c r="NT662" s="286"/>
      <c r="NU662" s="286"/>
      <c r="NV662" s="286"/>
      <c r="NW662" s="286"/>
      <c r="NX662" s="286"/>
      <c r="NY662" s="286"/>
      <c r="NZ662" s="286"/>
      <c r="OA662" s="286"/>
      <c r="OB662" s="286"/>
      <c r="OC662" s="286"/>
      <c r="OD662" s="286"/>
      <c r="OE662" s="286"/>
      <c r="OF662" s="286"/>
      <c r="OG662" s="286"/>
      <c r="OH662" s="286"/>
      <c r="OI662" s="286"/>
      <c r="OJ662" s="286"/>
      <c r="OK662" s="286"/>
      <c r="OL662" s="286"/>
      <c r="OM662" s="286"/>
      <c r="ON662" s="286"/>
      <c r="OO662" s="286"/>
      <c r="OP662" s="286"/>
      <c r="OQ662" s="286"/>
      <c r="OR662" s="286"/>
      <c r="OS662" s="286"/>
      <c r="OT662" s="286"/>
      <c r="OU662" s="286"/>
      <c r="OV662" s="286"/>
      <c r="OW662" s="286"/>
      <c r="OX662" s="286"/>
      <c r="OY662" s="286"/>
      <c r="OZ662" s="286"/>
      <c r="PA662" s="286"/>
      <c r="PB662" s="286"/>
      <c r="PC662" s="286"/>
      <c r="PD662" s="286"/>
      <c r="PE662" s="286"/>
      <c r="PF662" s="286"/>
      <c r="PG662" s="286"/>
      <c r="PH662" s="286"/>
      <c r="PI662" s="286"/>
      <c r="PJ662" s="286"/>
      <c r="PK662" s="286"/>
      <c r="PL662" s="286"/>
      <c r="PM662" s="286"/>
      <c r="PN662" s="286"/>
      <c r="PO662" s="286"/>
      <c r="PP662" s="286"/>
      <c r="PQ662" s="286"/>
      <c r="PR662" s="286"/>
      <c r="PS662" s="286"/>
      <c r="PT662" s="286"/>
      <c r="PU662" s="286"/>
      <c r="PV662" s="286"/>
      <c r="PW662" s="286"/>
      <c r="PX662" s="286"/>
      <c r="PY662" s="286"/>
      <c r="PZ662" s="286"/>
      <c r="QA662" s="286"/>
      <c r="QB662" s="286"/>
      <c r="QC662" s="286"/>
      <c r="QD662" s="286"/>
      <c r="QE662" s="286"/>
      <c r="QF662" s="286"/>
      <c r="QG662" s="286"/>
      <c r="QH662" s="286"/>
      <c r="QI662" s="286"/>
      <c r="QJ662" s="286"/>
      <c r="QK662" s="286"/>
      <c r="QL662" s="286"/>
      <c r="QM662" s="286"/>
      <c r="QN662" s="286"/>
      <c r="QO662" s="286"/>
      <c r="QP662" s="286"/>
      <c r="QQ662" s="286"/>
      <c r="QR662" s="286"/>
      <c r="QS662" s="286"/>
      <c r="QT662" s="286"/>
      <c r="QU662" s="286"/>
      <c r="QV662" s="286"/>
      <c r="QW662" s="286"/>
      <c r="QX662" s="286"/>
      <c r="QY662" s="286"/>
      <c r="QZ662" s="286"/>
      <c r="RA662" s="286"/>
      <c r="RB662" s="286"/>
      <c r="RC662" s="286"/>
      <c r="RD662" s="286"/>
      <c r="RE662" s="286"/>
      <c r="RF662" s="286"/>
      <c r="RG662" s="286"/>
      <c r="RH662" s="286"/>
      <c r="RI662" s="286"/>
      <c r="RJ662" s="286"/>
      <c r="RK662" s="286"/>
      <c r="RL662" s="286"/>
      <c r="RM662" s="286"/>
      <c r="RN662" s="286"/>
      <c r="RO662" s="286"/>
      <c r="RP662" s="286"/>
      <c r="RQ662" s="286"/>
      <c r="RR662" s="286"/>
      <c r="RS662" s="286"/>
      <c r="RT662" s="286"/>
      <c r="RU662" s="286"/>
      <c r="RV662" s="286"/>
      <c r="RW662" s="286"/>
      <c r="RX662" s="286"/>
      <c r="RY662" s="286"/>
      <c r="RZ662" s="286"/>
      <c r="SA662" s="286"/>
      <c r="SB662" s="286"/>
      <c r="SC662" s="286"/>
      <c r="SD662" s="286"/>
      <c r="SE662" s="286"/>
      <c r="SF662" s="286"/>
      <c r="SG662" s="286"/>
      <c r="SH662" s="286"/>
      <c r="SI662" s="286"/>
      <c r="SJ662" s="286"/>
      <c r="SK662" s="286"/>
      <c r="SL662" s="286"/>
      <c r="SM662" s="286"/>
      <c r="SN662" s="286"/>
      <c r="SO662" s="286"/>
      <c r="SP662" s="286"/>
      <c r="SQ662" s="286"/>
      <c r="SR662" s="286"/>
      <c r="SS662" s="286"/>
      <c r="ST662" s="286"/>
      <c r="SU662" s="286"/>
      <c r="SV662" s="286"/>
      <c r="SW662" s="286"/>
      <c r="SX662" s="286"/>
      <c r="SY662" s="286"/>
      <c r="SZ662" s="286"/>
      <c r="TA662" s="286"/>
      <c r="TB662" s="286"/>
      <c r="TC662" s="286"/>
      <c r="TD662" s="286"/>
      <c r="TE662" s="286"/>
      <c r="TF662" s="286"/>
      <c r="TG662" s="286"/>
      <c r="TH662" s="286"/>
      <c r="TI662" s="286"/>
      <c r="TJ662" s="286"/>
      <c r="TK662" s="286"/>
      <c r="TL662" s="286"/>
      <c r="TM662" s="286"/>
      <c r="TN662" s="286"/>
      <c r="TO662" s="286"/>
      <c r="TP662" s="286"/>
      <c r="TQ662" s="286"/>
      <c r="TR662" s="286"/>
      <c r="TS662" s="286"/>
      <c r="TT662" s="286"/>
      <c r="TU662" s="286"/>
      <c r="TV662" s="286"/>
      <c r="TW662" s="286"/>
      <c r="TX662" s="286"/>
      <c r="TY662" s="286"/>
      <c r="TZ662" s="286"/>
      <c r="UA662" s="286"/>
      <c r="UB662" s="286"/>
      <c r="UC662" s="286"/>
      <c r="UD662" s="286"/>
      <c r="UE662" s="286"/>
      <c r="UF662" s="286"/>
      <c r="UG662" s="286"/>
      <c r="UH662" s="286"/>
      <c r="UI662" s="286"/>
      <c r="UJ662" s="286"/>
      <c r="UK662" s="286"/>
      <c r="UL662" s="286"/>
      <c r="UM662" s="286"/>
      <c r="UN662" s="286"/>
      <c r="UO662" s="286"/>
      <c r="UP662" s="286"/>
      <c r="UQ662" s="286"/>
      <c r="UR662" s="286"/>
      <c r="US662" s="286"/>
      <c r="UT662" s="286"/>
      <c r="UU662" s="286"/>
      <c r="UV662" s="286"/>
      <c r="UW662" s="286"/>
      <c r="UX662" s="286"/>
      <c r="UY662" s="286"/>
      <c r="UZ662" s="286"/>
      <c r="VA662" s="286"/>
      <c r="VB662" s="286"/>
      <c r="VC662" s="286"/>
      <c r="VD662" s="286"/>
      <c r="VE662" s="286"/>
      <c r="VF662" s="286"/>
      <c r="VG662" s="286"/>
      <c r="VH662" s="286"/>
      <c r="VI662" s="286"/>
      <c r="VJ662" s="286"/>
      <c r="VK662" s="286"/>
      <c r="VL662" s="286"/>
      <c r="VM662" s="286"/>
      <c r="VN662" s="286"/>
      <c r="VO662" s="286"/>
      <c r="VP662" s="286"/>
      <c r="VQ662" s="286"/>
      <c r="VR662" s="286"/>
      <c r="VS662" s="286"/>
      <c r="VT662" s="286"/>
      <c r="VU662" s="286"/>
      <c r="VV662" s="286"/>
      <c r="VW662" s="286"/>
      <c r="VX662" s="286"/>
      <c r="VY662" s="286"/>
      <c r="VZ662" s="286"/>
      <c r="WA662" s="286"/>
      <c r="WB662" s="286"/>
      <c r="WC662" s="286"/>
    </row>
    <row r="663" spans="1:601" s="285" customFormat="1" ht="81.75" customHeight="1">
      <c r="A663" s="1073"/>
      <c r="B663" s="670" t="s">
        <v>1378</v>
      </c>
      <c r="C663" s="650" t="s">
        <v>1379</v>
      </c>
      <c r="D663" s="652" t="s">
        <v>1332</v>
      </c>
      <c r="E663" s="325" t="s">
        <v>1349</v>
      </c>
      <c r="F663" s="296" t="s">
        <v>60</v>
      </c>
      <c r="G663" s="413">
        <v>45292</v>
      </c>
      <c r="H663" s="296" t="s">
        <v>31</v>
      </c>
      <c r="I663" s="442" t="s">
        <v>501</v>
      </c>
      <c r="J663" s="442" t="s">
        <v>501</v>
      </c>
      <c r="K663" s="386" t="s">
        <v>1375</v>
      </c>
      <c r="L663" s="442" t="s">
        <v>35</v>
      </c>
      <c r="M663" s="284">
        <f>M664</f>
        <v>0</v>
      </c>
      <c r="N663" s="284">
        <f t="shared" ref="N663:R663" si="102">N664</f>
        <v>0</v>
      </c>
      <c r="O663" s="284">
        <f t="shared" si="102"/>
        <v>10000</v>
      </c>
      <c r="P663" s="284">
        <f t="shared" si="102"/>
        <v>10000</v>
      </c>
      <c r="Q663" s="284">
        <f t="shared" si="102"/>
        <v>10000</v>
      </c>
      <c r="R663" s="284">
        <f t="shared" si="102"/>
        <v>10000</v>
      </c>
      <c r="S663" s="530"/>
      <c r="BA663" s="286"/>
      <c r="BB663" s="286"/>
      <c r="BC663" s="286"/>
      <c r="BD663" s="286"/>
      <c r="BE663" s="286"/>
      <c r="BF663" s="286"/>
      <c r="BG663" s="286"/>
      <c r="BH663" s="286"/>
      <c r="BI663" s="286"/>
      <c r="BJ663" s="286"/>
      <c r="BK663" s="286"/>
      <c r="BL663" s="286"/>
      <c r="BM663" s="286"/>
      <c r="BN663" s="286"/>
      <c r="BO663" s="286"/>
      <c r="BP663" s="286"/>
      <c r="BQ663" s="286"/>
      <c r="BR663" s="286"/>
      <c r="BS663" s="286"/>
      <c r="BT663" s="286"/>
      <c r="BU663" s="286"/>
      <c r="BV663" s="286"/>
      <c r="BW663" s="286"/>
      <c r="BX663" s="286"/>
      <c r="BY663" s="286"/>
      <c r="BZ663" s="286"/>
      <c r="CA663" s="286"/>
      <c r="CB663" s="286"/>
      <c r="CC663" s="286"/>
      <c r="CD663" s="286"/>
      <c r="CE663" s="286"/>
      <c r="CF663" s="286"/>
      <c r="CG663" s="286"/>
      <c r="CH663" s="286"/>
      <c r="CI663" s="286"/>
      <c r="CJ663" s="286"/>
      <c r="CK663" s="286"/>
      <c r="CL663" s="286"/>
      <c r="CM663" s="286"/>
      <c r="CN663" s="286"/>
      <c r="CO663" s="286"/>
      <c r="CP663" s="286"/>
      <c r="CQ663" s="286"/>
      <c r="CR663" s="286"/>
      <c r="CS663" s="286"/>
      <c r="CT663" s="286"/>
      <c r="CU663" s="286"/>
      <c r="CV663" s="286"/>
      <c r="CW663" s="286"/>
      <c r="CX663" s="286"/>
      <c r="CY663" s="286"/>
      <c r="CZ663" s="286"/>
      <c r="DA663" s="286"/>
      <c r="DB663" s="286"/>
      <c r="DC663" s="286"/>
      <c r="DD663" s="286"/>
      <c r="DE663" s="286"/>
      <c r="DF663" s="286"/>
      <c r="DG663" s="286"/>
      <c r="DH663" s="286"/>
      <c r="DI663" s="286"/>
      <c r="DJ663" s="286"/>
      <c r="DK663" s="286"/>
      <c r="DL663" s="286"/>
      <c r="DM663" s="286"/>
      <c r="DN663" s="286"/>
      <c r="DO663" s="286"/>
      <c r="DP663" s="286"/>
      <c r="DQ663" s="286"/>
      <c r="DR663" s="286"/>
      <c r="DS663" s="286"/>
      <c r="DT663" s="286"/>
      <c r="DU663" s="286"/>
      <c r="DV663" s="286"/>
      <c r="DW663" s="286"/>
      <c r="DX663" s="286"/>
      <c r="DY663" s="286"/>
      <c r="DZ663" s="286"/>
      <c r="EA663" s="286"/>
      <c r="EB663" s="286"/>
      <c r="EC663" s="286"/>
      <c r="ED663" s="286"/>
      <c r="EE663" s="286"/>
      <c r="EF663" s="286"/>
      <c r="EG663" s="286"/>
      <c r="EH663" s="286"/>
      <c r="EI663" s="286"/>
      <c r="EJ663" s="286"/>
      <c r="EK663" s="286"/>
      <c r="EL663" s="286"/>
      <c r="EM663" s="286"/>
      <c r="EN663" s="286"/>
      <c r="EO663" s="286"/>
      <c r="EP663" s="286"/>
      <c r="EQ663" s="286"/>
      <c r="ER663" s="286"/>
      <c r="ES663" s="286"/>
      <c r="ET663" s="286"/>
      <c r="EU663" s="286"/>
      <c r="EV663" s="286"/>
      <c r="EW663" s="286"/>
      <c r="EX663" s="286"/>
      <c r="EY663" s="286"/>
      <c r="EZ663" s="286"/>
      <c r="FA663" s="286"/>
      <c r="FB663" s="286"/>
      <c r="FC663" s="286"/>
      <c r="FD663" s="286"/>
      <c r="FE663" s="286"/>
      <c r="FF663" s="286"/>
      <c r="FG663" s="286"/>
      <c r="FH663" s="286"/>
      <c r="FI663" s="286"/>
      <c r="FJ663" s="286"/>
      <c r="FK663" s="286"/>
      <c r="FL663" s="286"/>
      <c r="FM663" s="286"/>
      <c r="FN663" s="286"/>
      <c r="FO663" s="286"/>
      <c r="FP663" s="286"/>
      <c r="FQ663" s="286"/>
      <c r="FR663" s="286"/>
      <c r="FS663" s="286"/>
      <c r="FT663" s="286"/>
      <c r="FU663" s="286"/>
      <c r="FV663" s="286"/>
      <c r="FW663" s="286"/>
      <c r="FX663" s="286"/>
      <c r="FY663" s="286"/>
      <c r="FZ663" s="286"/>
      <c r="GA663" s="286"/>
      <c r="GB663" s="286"/>
      <c r="GC663" s="286"/>
      <c r="GD663" s="286"/>
      <c r="GE663" s="286"/>
      <c r="GF663" s="286"/>
      <c r="GG663" s="286"/>
      <c r="GH663" s="286"/>
      <c r="GI663" s="286"/>
      <c r="GJ663" s="286"/>
      <c r="GK663" s="286"/>
      <c r="GL663" s="286"/>
      <c r="GM663" s="286"/>
      <c r="GN663" s="286"/>
      <c r="GO663" s="286"/>
      <c r="GP663" s="286"/>
      <c r="GQ663" s="286"/>
      <c r="GR663" s="286"/>
      <c r="GS663" s="286"/>
      <c r="GT663" s="286"/>
      <c r="GU663" s="286"/>
      <c r="GV663" s="286"/>
      <c r="GW663" s="286"/>
      <c r="GX663" s="286"/>
      <c r="GY663" s="286"/>
      <c r="GZ663" s="286"/>
      <c r="HA663" s="286"/>
      <c r="HB663" s="286"/>
      <c r="HC663" s="286"/>
      <c r="HD663" s="286"/>
      <c r="HE663" s="286"/>
      <c r="HF663" s="286"/>
      <c r="HG663" s="286"/>
      <c r="HH663" s="286"/>
      <c r="HI663" s="286"/>
      <c r="HJ663" s="286"/>
      <c r="HK663" s="286"/>
      <c r="HL663" s="286"/>
      <c r="HM663" s="286"/>
      <c r="HN663" s="286"/>
      <c r="HO663" s="286"/>
      <c r="HP663" s="286"/>
      <c r="HQ663" s="286"/>
      <c r="HR663" s="286"/>
      <c r="HS663" s="286"/>
      <c r="HT663" s="286"/>
      <c r="HU663" s="286"/>
      <c r="HV663" s="286"/>
      <c r="HW663" s="286"/>
      <c r="HX663" s="286"/>
      <c r="HY663" s="286"/>
      <c r="HZ663" s="286"/>
      <c r="IA663" s="286"/>
      <c r="IB663" s="286"/>
      <c r="IC663" s="286"/>
      <c r="ID663" s="286"/>
      <c r="IE663" s="286"/>
      <c r="IF663" s="286"/>
      <c r="IG663" s="286"/>
      <c r="IH663" s="286"/>
      <c r="II663" s="286"/>
      <c r="IJ663" s="286"/>
      <c r="IK663" s="286"/>
      <c r="IL663" s="286"/>
      <c r="IM663" s="286"/>
      <c r="IN663" s="286"/>
      <c r="IO663" s="286"/>
      <c r="IP663" s="286"/>
      <c r="IQ663" s="286"/>
      <c r="IR663" s="286"/>
      <c r="IS663" s="286"/>
      <c r="IT663" s="286"/>
      <c r="IU663" s="286"/>
      <c r="IV663" s="286"/>
      <c r="IW663" s="286"/>
      <c r="IX663" s="286"/>
      <c r="IY663" s="286"/>
      <c r="IZ663" s="286"/>
      <c r="JA663" s="286"/>
      <c r="JB663" s="286"/>
      <c r="JC663" s="286"/>
      <c r="JD663" s="286"/>
      <c r="JE663" s="286"/>
      <c r="JF663" s="286"/>
      <c r="JG663" s="286"/>
      <c r="JH663" s="286"/>
      <c r="JI663" s="286"/>
      <c r="JJ663" s="286"/>
      <c r="JK663" s="286"/>
      <c r="JL663" s="286"/>
      <c r="JM663" s="286"/>
      <c r="JN663" s="286"/>
      <c r="JO663" s="286"/>
      <c r="JP663" s="286"/>
      <c r="JQ663" s="286"/>
      <c r="JR663" s="286"/>
      <c r="JS663" s="286"/>
      <c r="JT663" s="286"/>
      <c r="JU663" s="286"/>
      <c r="JV663" s="286"/>
      <c r="JW663" s="286"/>
      <c r="JX663" s="286"/>
      <c r="JY663" s="286"/>
      <c r="JZ663" s="286"/>
      <c r="KA663" s="286"/>
      <c r="KB663" s="286"/>
      <c r="KC663" s="286"/>
      <c r="KD663" s="286"/>
      <c r="KE663" s="286"/>
      <c r="KF663" s="286"/>
      <c r="KG663" s="286"/>
      <c r="KH663" s="286"/>
      <c r="KI663" s="286"/>
      <c r="KJ663" s="286"/>
      <c r="KK663" s="286"/>
      <c r="KL663" s="286"/>
      <c r="KM663" s="286"/>
      <c r="KN663" s="286"/>
      <c r="KO663" s="286"/>
      <c r="KP663" s="286"/>
      <c r="KQ663" s="286"/>
      <c r="KR663" s="286"/>
      <c r="KS663" s="286"/>
      <c r="KT663" s="286"/>
      <c r="KU663" s="286"/>
      <c r="KV663" s="286"/>
      <c r="KW663" s="286"/>
      <c r="KX663" s="286"/>
      <c r="KY663" s="286"/>
      <c r="KZ663" s="286"/>
      <c r="LA663" s="286"/>
      <c r="LB663" s="286"/>
      <c r="LC663" s="286"/>
      <c r="LD663" s="286"/>
      <c r="LE663" s="286"/>
      <c r="LF663" s="286"/>
      <c r="LG663" s="286"/>
      <c r="LH663" s="286"/>
      <c r="LI663" s="286"/>
      <c r="LJ663" s="286"/>
      <c r="LK663" s="286"/>
      <c r="LL663" s="286"/>
      <c r="LM663" s="286"/>
      <c r="LN663" s="286"/>
      <c r="LO663" s="286"/>
      <c r="LP663" s="286"/>
      <c r="LQ663" s="286"/>
      <c r="LR663" s="286"/>
      <c r="LS663" s="286"/>
      <c r="LT663" s="286"/>
      <c r="LU663" s="286"/>
      <c r="LV663" s="286"/>
      <c r="LW663" s="286"/>
      <c r="LX663" s="286"/>
      <c r="LY663" s="286"/>
      <c r="LZ663" s="286"/>
      <c r="MA663" s="286"/>
      <c r="MB663" s="286"/>
      <c r="MC663" s="286"/>
      <c r="MD663" s="286"/>
      <c r="ME663" s="286"/>
      <c r="MF663" s="286"/>
      <c r="MG663" s="286"/>
      <c r="MH663" s="286"/>
      <c r="MI663" s="286"/>
      <c r="MJ663" s="286"/>
      <c r="MK663" s="286"/>
      <c r="ML663" s="286"/>
      <c r="MM663" s="286"/>
      <c r="MN663" s="286"/>
      <c r="MO663" s="286"/>
      <c r="MP663" s="286"/>
      <c r="MQ663" s="286"/>
      <c r="MR663" s="286"/>
      <c r="MS663" s="286"/>
      <c r="MT663" s="286"/>
      <c r="MU663" s="286"/>
      <c r="MV663" s="286"/>
      <c r="MW663" s="286"/>
      <c r="MX663" s="286"/>
      <c r="MY663" s="286"/>
      <c r="MZ663" s="286"/>
      <c r="NA663" s="286"/>
      <c r="NB663" s="286"/>
      <c r="NC663" s="286"/>
      <c r="ND663" s="286"/>
      <c r="NE663" s="286"/>
      <c r="NF663" s="286"/>
      <c r="NG663" s="286"/>
      <c r="NH663" s="286"/>
      <c r="NI663" s="286"/>
      <c r="NJ663" s="286"/>
      <c r="NK663" s="286"/>
      <c r="NL663" s="286"/>
      <c r="NM663" s="286"/>
      <c r="NN663" s="286"/>
      <c r="NO663" s="286"/>
      <c r="NP663" s="286"/>
      <c r="NQ663" s="286"/>
      <c r="NR663" s="286"/>
      <c r="NS663" s="286"/>
      <c r="NT663" s="286"/>
      <c r="NU663" s="286"/>
      <c r="NV663" s="286"/>
      <c r="NW663" s="286"/>
      <c r="NX663" s="286"/>
      <c r="NY663" s="286"/>
      <c r="NZ663" s="286"/>
      <c r="OA663" s="286"/>
      <c r="OB663" s="286"/>
      <c r="OC663" s="286"/>
      <c r="OD663" s="286"/>
      <c r="OE663" s="286"/>
      <c r="OF663" s="286"/>
      <c r="OG663" s="286"/>
      <c r="OH663" s="286"/>
      <c r="OI663" s="286"/>
      <c r="OJ663" s="286"/>
      <c r="OK663" s="286"/>
      <c r="OL663" s="286"/>
      <c r="OM663" s="286"/>
      <c r="ON663" s="286"/>
      <c r="OO663" s="286"/>
      <c r="OP663" s="286"/>
      <c r="OQ663" s="286"/>
      <c r="OR663" s="286"/>
      <c r="OS663" s="286"/>
      <c r="OT663" s="286"/>
      <c r="OU663" s="286"/>
      <c r="OV663" s="286"/>
      <c r="OW663" s="286"/>
      <c r="OX663" s="286"/>
      <c r="OY663" s="286"/>
      <c r="OZ663" s="286"/>
      <c r="PA663" s="286"/>
      <c r="PB663" s="286"/>
      <c r="PC663" s="286"/>
      <c r="PD663" s="286"/>
      <c r="PE663" s="286"/>
      <c r="PF663" s="286"/>
      <c r="PG663" s="286"/>
      <c r="PH663" s="286"/>
      <c r="PI663" s="286"/>
      <c r="PJ663" s="286"/>
      <c r="PK663" s="286"/>
      <c r="PL663" s="286"/>
      <c r="PM663" s="286"/>
      <c r="PN663" s="286"/>
      <c r="PO663" s="286"/>
      <c r="PP663" s="286"/>
      <c r="PQ663" s="286"/>
      <c r="PR663" s="286"/>
      <c r="PS663" s="286"/>
      <c r="PT663" s="286"/>
      <c r="PU663" s="286"/>
      <c r="PV663" s="286"/>
      <c r="PW663" s="286"/>
      <c r="PX663" s="286"/>
      <c r="PY663" s="286"/>
      <c r="PZ663" s="286"/>
      <c r="QA663" s="286"/>
      <c r="QB663" s="286"/>
      <c r="QC663" s="286"/>
      <c r="QD663" s="286"/>
      <c r="QE663" s="286"/>
      <c r="QF663" s="286"/>
      <c r="QG663" s="286"/>
      <c r="QH663" s="286"/>
      <c r="QI663" s="286"/>
      <c r="QJ663" s="286"/>
      <c r="QK663" s="286"/>
      <c r="QL663" s="286"/>
      <c r="QM663" s="286"/>
      <c r="QN663" s="286"/>
      <c r="QO663" s="286"/>
      <c r="QP663" s="286"/>
      <c r="QQ663" s="286"/>
      <c r="QR663" s="286"/>
      <c r="QS663" s="286"/>
      <c r="QT663" s="286"/>
      <c r="QU663" s="286"/>
      <c r="QV663" s="286"/>
      <c r="QW663" s="286"/>
      <c r="QX663" s="286"/>
      <c r="QY663" s="286"/>
      <c r="QZ663" s="286"/>
      <c r="RA663" s="286"/>
      <c r="RB663" s="286"/>
      <c r="RC663" s="286"/>
      <c r="RD663" s="286"/>
      <c r="RE663" s="286"/>
      <c r="RF663" s="286"/>
      <c r="RG663" s="286"/>
      <c r="RH663" s="286"/>
      <c r="RI663" s="286"/>
      <c r="RJ663" s="286"/>
      <c r="RK663" s="286"/>
      <c r="RL663" s="286"/>
      <c r="RM663" s="286"/>
      <c r="RN663" s="286"/>
      <c r="RO663" s="286"/>
      <c r="RP663" s="286"/>
      <c r="RQ663" s="286"/>
      <c r="RR663" s="286"/>
      <c r="RS663" s="286"/>
      <c r="RT663" s="286"/>
      <c r="RU663" s="286"/>
      <c r="RV663" s="286"/>
      <c r="RW663" s="286"/>
      <c r="RX663" s="286"/>
      <c r="RY663" s="286"/>
      <c r="RZ663" s="286"/>
      <c r="SA663" s="286"/>
      <c r="SB663" s="286"/>
      <c r="SC663" s="286"/>
      <c r="SD663" s="286"/>
      <c r="SE663" s="286"/>
      <c r="SF663" s="286"/>
      <c r="SG663" s="286"/>
      <c r="SH663" s="286"/>
      <c r="SI663" s="286"/>
      <c r="SJ663" s="286"/>
      <c r="SK663" s="286"/>
      <c r="SL663" s="286"/>
      <c r="SM663" s="286"/>
      <c r="SN663" s="286"/>
      <c r="SO663" s="286"/>
      <c r="SP663" s="286"/>
      <c r="SQ663" s="286"/>
      <c r="SR663" s="286"/>
      <c r="SS663" s="286"/>
      <c r="ST663" s="286"/>
      <c r="SU663" s="286"/>
      <c r="SV663" s="286"/>
      <c r="SW663" s="286"/>
      <c r="SX663" s="286"/>
      <c r="SY663" s="286"/>
      <c r="SZ663" s="286"/>
      <c r="TA663" s="286"/>
      <c r="TB663" s="286"/>
      <c r="TC663" s="286"/>
      <c r="TD663" s="286"/>
      <c r="TE663" s="286"/>
      <c r="TF663" s="286"/>
      <c r="TG663" s="286"/>
      <c r="TH663" s="286"/>
      <c r="TI663" s="286"/>
      <c r="TJ663" s="286"/>
      <c r="TK663" s="286"/>
      <c r="TL663" s="286"/>
      <c r="TM663" s="286"/>
      <c r="TN663" s="286"/>
      <c r="TO663" s="286"/>
      <c r="TP663" s="286"/>
      <c r="TQ663" s="286"/>
      <c r="TR663" s="286"/>
      <c r="TS663" s="286"/>
      <c r="TT663" s="286"/>
      <c r="TU663" s="286"/>
      <c r="TV663" s="286"/>
      <c r="TW663" s="286"/>
      <c r="TX663" s="286"/>
      <c r="TY663" s="286"/>
      <c r="TZ663" s="286"/>
      <c r="UA663" s="286"/>
      <c r="UB663" s="286"/>
      <c r="UC663" s="286"/>
      <c r="UD663" s="286"/>
      <c r="UE663" s="286"/>
      <c r="UF663" s="286"/>
      <c r="UG663" s="286"/>
      <c r="UH663" s="286"/>
      <c r="UI663" s="286"/>
      <c r="UJ663" s="286"/>
      <c r="UK663" s="286"/>
      <c r="UL663" s="286"/>
      <c r="UM663" s="286"/>
      <c r="UN663" s="286"/>
      <c r="UO663" s="286"/>
      <c r="UP663" s="286"/>
      <c r="UQ663" s="286"/>
      <c r="UR663" s="286"/>
      <c r="US663" s="286"/>
      <c r="UT663" s="286"/>
      <c r="UU663" s="286"/>
      <c r="UV663" s="286"/>
      <c r="UW663" s="286"/>
      <c r="UX663" s="286"/>
      <c r="UY663" s="286"/>
      <c r="UZ663" s="286"/>
      <c r="VA663" s="286"/>
      <c r="VB663" s="286"/>
      <c r="VC663" s="286"/>
      <c r="VD663" s="286"/>
      <c r="VE663" s="286"/>
      <c r="VF663" s="286"/>
      <c r="VG663" s="286"/>
      <c r="VH663" s="286"/>
      <c r="VI663" s="286"/>
      <c r="VJ663" s="286"/>
      <c r="VK663" s="286"/>
      <c r="VL663" s="286"/>
      <c r="VM663" s="286"/>
      <c r="VN663" s="286"/>
      <c r="VO663" s="286"/>
      <c r="VP663" s="286"/>
      <c r="VQ663" s="286"/>
      <c r="VR663" s="286"/>
      <c r="VS663" s="286"/>
      <c r="VT663" s="286"/>
      <c r="VU663" s="286"/>
      <c r="VV663" s="286"/>
      <c r="VW663" s="286"/>
      <c r="VX663" s="286"/>
      <c r="VY663" s="286"/>
      <c r="VZ663" s="286"/>
      <c r="WA663" s="286"/>
      <c r="WB663" s="286"/>
      <c r="WC663" s="286"/>
    </row>
    <row r="664" spans="1:601" s="285" customFormat="1" ht="81.75" customHeight="1">
      <c r="A664" s="1073"/>
      <c r="B664" s="681"/>
      <c r="C664" s="651"/>
      <c r="D664" s="653"/>
      <c r="E664" s="324" t="s">
        <v>1351</v>
      </c>
      <c r="F664" s="317" t="s">
        <v>60</v>
      </c>
      <c r="G664" s="415">
        <v>45467</v>
      </c>
      <c r="H664" s="317" t="s">
        <v>31</v>
      </c>
      <c r="I664" s="382" t="s">
        <v>501</v>
      </c>
      <c r="J664" s="382" t="s">
        <v>501</v>
      </c>
      <c r="K664" s="315" t="s">
        <v>1375</v>
      </c>
      <c r="L664" s="382" t="s">
        <v>43</v>
      </c>
      <c r="M664" s="288"/>
      <c r="N664" s="288"/>
      <c r="O664" s="288">
        <v>10000</v>
      </c>
      <c r="P664" s="289">
        <v>10000</v>
      </c>
      <c r="Q664" s="290">
        <v>10000</v>
      </c>
      <c r="R664" s="288">
        <v>10000</v>
      </c>
      <c r="S664" s="528">
        <v>3</v>
      </c>
      <c r="BA664" s="286"/>
      <c r="BB664" s="286"/>
      <c r="BC664" s="286"/>
      <c r="BD664" s="286"/>
      <c r="BE664" s="286"/>
      <c r="BF664" s="286"/>
      <c r="BG664" s="286"/>
      <c r="BH664" s="286"/>
      <c r="BI664" s="286"/>
      <c r="BJ664" s="286"/>
      <c r="BK664" s="286"/>
      <c r="BL664" s="286"/>
      <c r="BM664" s="286"/>
      <c r="BN664" s="286"/>
      <c r="BO664" s="286"/>
      <c r="BP664" s="286"/>
      <c r="BQ664" s="286"/>
      <c r="BR664" s="286"/>
      <c r="BS664" s="286"/>
      <c r="BT664" s="286"/>
      <c r="BU664" s="286"/>
      <c r="BV664" s="286"/>
      <c r="BW664" s="286"/>
      <c r="BX664" s="286"/>
      <c r="BY664" s="286"/>
      <c r="BZ664" s="286"/>
      <c r="CA664" s="286"/>
      <c r="CB664" s="286"/>
      <c r="CC664" s="286"/>
      <c r="CD664" s="286"/>
      <c r="CE664" s="286"/>
      <c r="CF664" s="286"/>
      <c r="CG664" s="286"/>
      <c r="CH664" s="286"/>
      <c r="CI664" s="286"/>
      <c r="CJ664" s="286"/>
      <c r="CK664" s="286"/>
      <c r="CL664" s="286"/>
      <c r="CM664" s="286"/>
      <c r="CN664" s="286"/>
      <c r="CO664" s="286"/>
      <c r="CP664" s="286"/>
      <c r="CQ664" s="286"/>
      <c r="CR664" s="286"/>
      <c r="CS664" s="286"/>
      <c r="CT664" s="286"/>
      <c r="CU664" s="286"/>
      <c r="CV664" s="286"/>
      <c r="CW664" s="286"/>
      <c r="CX664" s="286"/>
      <c r="CY664" s="286"/>
      <c r="CZ664" s="286"/>
      <c r="DA664" s="286"/>
      <c r="DB664" s="286"/>
      <c r="DC664" s="286"/>
      <c r="DD664" s="286"/>
      <c r="DE664" s="286"/>
      <c r="DF664" s="286"/>
      <c r="DG664" s="286"/>
      <c r="DH664" s="286"/>
      <c r="DI664" s="286"/>
      <c r="DJ664" s="286"/>
      <c r="DK664" s="286"/>
      <c r="DL664" s="286"/>
      <c r="DM664" s="286"/>
      <c r="DN664" s="286"/>
      <c r="DO664" s="286"/>
      <c r="DP664" s="286"/>
      <c r="DQ664" s="286"/>
      <c r="DR664" s="286"/>
      <c r="DS664" s="286"/>
      <c r="DT664" s="286"/>
      <c r="DU664" s="286"/>
      <c r="DV664" s="286"/>
      <c r="DW664" s="286"/>
      <c r="DX664" s="286"/>
      <c r="DY664" s="286"/>
      <c r="DZ664" s="286"/>
      <c r="EA664" s="286"/>
      <c r="EB664" s="286"/>
      <c r="EC664" s="286"/>
      <c r="ED664" s="286"/>
      <c r="EE664" s="286"/>
      <c r="EF664" s="286"/>
      <c r="EG664" s="286"/>
      <c r="EH664" s="286"/>
      <c r="EI664" s="286"/>
      <c r="EJ664" s="286"/>
      <c r="EK664" s="286"/>
      <c r="EL664" s="286"/>
      <c r="EM664" s="286"/>
      <c r="EN664" s="286"/>
      <c r="EO664" s="286"/>
      <c r="EP664" s="286"/>
      <c r="EQ664" s="286"/>
      <c r="ER664" s="286"/>
      <c r="ES664" s="286"/>
      <c r="ET664" s="286"/>
      <c r="EU664" s="286"/>
      <c r="EV664" s="286"/>
      <c r="EW664" s="286"/>
      <c r="EX664" s="286"/>
      <c r="EY664" s="286"/>
      <c r="EZ664" s="286"/>
      <c r="FA664" s="286"/>
      <c r="FB664" s="286"/>
      <c r="FC664" s="286"/>
      <c r="FD664" s="286"/>
      <c r="FE664" s="286"/>
      <c r="FF664" s="286"/>
      <c r="FG664" s="286"/>
      <c r="FH664" s="286"/>
      <c r="FI664" s="286"/>
      <c r="FJ664" s="286"/>
      <c r="FK664" s="286"/>
      <c r="FL664" s="286"/>
      <c r="FM664" s="286"/>
      <c r="FN664" s="286"/>
      <c r="FO664" s="286"/>
      <c r="FP664" s="286"/>
      <c r="FQ664" s="286"/>
      <c r="FR664" s="286"/>
      <c r="FS664" s="286"/>
      <c r="FT664" s="286"/>
      <c r="FU664" s="286"/>
      <c r="FV664" s="286"/>
      <c r="FW664" s="286"/>
      <c r="FX664" s="286"/>
      <c r="FY664" s="286"/>
      <c r="FZ664" s="286"/>
      <c r="GA664" s="286"/>
      <c r="GB664" s="286"/>
      <c r="GC664" s="286"/>
      <c r="GD664" s="286"/>
      <c r="GE664" s="286"/>
      <c r="GF664" s="286"/>
      <c r="GG664" s="286"/>
      <c r="GH664" s="286"/>
      <c r="GI664" s="286"/>
      <c r="GJ664" s="286"/>
      <c r="GK664" s="286"/>
      <c r="GL664" s="286"/>
      <c r="GM664" s="286"/>
      <c r="GN664" s="286"/>
      <c r="GO664" s="286"/>
      <c r="GP664" s="286"/>
      <c r="GQ664" s="286"/>
      <c r="GR664" s="286"/>
      <c r="GS664" s="286"/>
      <c r="GT664" s="286"/>
      <c r="GU664" s="286"/>
      <c r="GV664" s="286"/>
      <c r="GW664" s="286"/>
      <c r="GX664" s="286"/>
      <c r="GY664" s="286"/>
      <c r="GZ664" s="286"/>
      <c r="HA664" s="286"/>
      <c r="HB664" s="286"/>
      <c r="HC664" s="286"/>
      <c r="HD664" s="286"/>
      <c r="HE664" s="286"/>
      <c r="HF664" s="286"/>
      <c r="HG664" s="286"/>
      <c r="HH664" s="286"/>
      <c r="HI664" s="286"/>
      <c r="HJ664" s="286"/>
      <c r="HK664" s="286"/>
      <c r="HL664" s="286"/>
      <c r="HM664" s="286"/>
      <c r="HN664" s="286"/>
      <c r="HO664" s="286"/>
      <c r="HP664" s="286"/>
      <c r="HQ664" s="286"/>
      <c r="HR664" s="286"/>
      <c r="HS664" s="286"/>
      <c r="HT664" s="286"/>
      <c r="HU664" s="286"/>
      <c r="HV664" s="286"/>
      <c r="HW664" s="286"/>
      <c r="HX664" s="286"/>
      <c r="HY664" s="286"/>
      <c r="HZ664" s="286"/>
      <c r="IA664" s="286"/>
      <c r="IB664" s="286"/>
      <c r="IC664" s="286"/>
      <c r="ID664" s="286"/>
      <c r="IE664" s="286"/>
      <c r="IF664" s="286"/>
      <c r="IG664" s="286"/>
      <c r="IH664" s="286"/>
      <c r="II664" s="286"/>
      <c r="IJ664" s="286"/>
      <c r="IK664" s="286"/>
      <c r="IL664" s="286"/>
      <c r="IM664" s="286"/>
      <c r="IN664" s="286"/>
      <c r="IO664" s="286"/>
      <c r="IP664" s="286"/>
      <c r="IQ664" s="286"/>
      <c r="IR664" s="286"/>
      <c r="IS664" s="286"/>
      <c r="IT664" s="286"/>
      <c r="IU664" s="286"/>
      <c r="IV664" s="286"/>
      <c r="IW664" s="286"/>
      <c r="IX664" s="286"/>
      <c r="IY664" s="286"/>
      <c r="IZ664" s="286"/>
      <c r="JA664" s="286"/>
      <c r="JB664" s="286"/>
      <c r="JC664" s="286"/>
      <c r="JD664" s="286"/>
      <c r="JE664" s="286"/>
      <c r="JF664" s="286"/>
      <c r="JG664" s="286"/>
      <c r="JH664" s="286"/>
      <c r="JI664" s="286"/>
      <c r="JJ664" s="286"/>
      <c r="JK664" s="286"/>
      <c r="JL664" s="286"/>
      <c r="JM664" s="286"/>
      <c r="JN664" s="286"/>
      <c r="JO664" s="286"/>
      <c r="JP664" s="286"/>
      <c r="JQ664" s="286"/>
      <c r="JR664" s="286"/>
      <c r="JS664" s="286"/>
      <c r="JT664" s="286"/>
      <c r="JU664" s="286"/>
      <c r="JV664" s="286"/>
      <c r="JW664" s="286"/>
      <c r="JX664" s="286"/>
      <c r="JY664" s="286"/>
      <c r="JZ664" s="286"/>
      <c r="KA664" s="286"/>
      <c r="KB664" s="286"/>
      <c r="KC664" s="286"/>
      <c r="KD664" s="286"/>
      <c r="KE664" s="286"/>
      <c r="KF664" s="286"/>
      <c r="KG664" s="286"/>
      <c r="KH664" s="286"/>
      <c r="KI664" s="286"/>
      <c r="KJ664" s="286"/>
      <c r="KK664" s="286"/>
      <c r="KL664" s="286"/>
      <c r="KM664" s="286"/>
      <c r="KN664" s="286"/>
      <c r="KO664" s="286"/>
      <c r="KP664" s="286"/>
      <c r="KQ664" s="286"/>
      <c r="KR664" s="286"/>
      <c r="KS664" s="286"/>
      <c r="KT664" s="286"/>
      <c r="KU664" s="286"/>
      <c r="KV664" s="286"/>
      <c r="KW664" s="286"/>
      <c r="KX664" s="286"/>
      <c r="KY664" s="286"/>
      <c r="KZ664" s="286"/>
      <c r="LA664" s="286"/>
      <c r="LB664" s="286"/>
      <c r="LC664" s="286"/>
      <c r="LD664" s="286"/>
      <c r="LE664" s="286"/>
      <c r="LF664" s="286"/>
      <c r="LG664" s="286"/>
      <c r="LH664" s="286"/>
      <c r="LI664" s="286"/>
      <c r="LJ664" s="286"/>
      <c r="LK664" s="286"/>
      <c r="LL664" s="286"/>
      <c r="LM664" s="286"/>
      <c r="LN664" s="286"/>
      <c r="LO664" s="286"/>
      <c r="LP664" s="286"/>
      <c r="LQ664" s="286"/>
      <c r="LR664" s="286"/>
      <c r="LS664" s="286"/>
      <c r="LT664" s="286"/>
      <c r="LU664" s="286"/>
      <c r="LV664" s="286"/>
      <c r="LW664" s="286"/>
      <c r="LX664" s="286"/>
      <c r="LY664" s="286"/>
      <c r="LZ664" s="286"/>
      <c r="MA664" s="286"/>
      <c r="MB664" s="286"/>
      <c r="MC664" s="286"/>
      <c r="MD664" s="286"/>
      <c r="ME664" s="286"/>
      <c r="MF664" s="286"/>
      <c r="MG664" s="286"/>
      <c r="MH664" s="286"/>
      <c r="MI664" s="286"/>
      <c r="MJ664" s="286"/>
      <c r="MK664" s="286"/>
      <c r="ML664" s="286"/>
      <c r="MM664" s="286"/>
      <c r="MN664" s="286"/>
      <c r="MO664" s="286"/>
      <c r="MP664" s="286"/>
      <c r="MQ664" s="286"/>
      <c r="MR664" s="286"/>
      <c r="MS664" s="286"/>
      <c r="MT664" s="286"/>
      <c r="MU664" s="286"/>
      <c r="MV664" s="286"/>
      <c r="MW664" s="286"/>
      <c r="MX664" s="286"/>
      <c r="MY664" s="286"/>
      <c r="MZ664" s="286"/>
      <c r="NA664" s="286"/>
      <c r="NB664" s="286"/>
      <c r="NC664" s="286"/>
      <c r="ND664" s="286"/>
      <c r="NE664" s="286"/>
      <c r="NF664" s="286"/>
      <c r="NG664" s="286"/>
      <c r="NH664" s="286"/>
      <c r="NI664" s="286"/>
      <c r="NJ664" s="286"/>
      <c r="NK664" s="286"/>
      <c r="NL664" s="286"/>
      <c r="NM664" s="286"/>
      <c r="NN664" s="286"/>
      <c r="NO664" s="286"/>
      <c r="NP664" s="286"/>
      <c r="NQ664" s="286"/>
      <c r="NR664" s="286"/>
      <c r="NS664" s="286"/>
      <c r="NT664" s="286"/>
      <c r="NU664" s="286"/>
      <c r="NV664" s="286"/>
      <c r="NW664" s="286"/>
      <c r="NX664" s="286"/>
      <c r="NY664" s="286"/>
      <c r="NZ664" s="286"/>
      <c r="OA664" s="286"/>
      <c r="OB664" s="286"/>
      <c r="OC664" s="286"/>
      <c r="OD664" s="286"/>
      <c r="OE664" s="286"/>
      <c r="OF664" s="286"/>
      <c r="OG664" s="286"/>
      <c r="OH664" s="286"/>
      <c r="OI664" s="286"/>
      <c r="OJ664" s="286"/>
      <c r="OK664" s="286"/>
      <c r="OL664" s="286"/>
      <c r="OM664" s="286"/>
      <c r="ON664" s="286"/>
      <c r="OO664" s="286"/>
      <c r="OP664" s="286"/>
      <c r="OQ664" s="286"/>
      <c r="OR664" s="286"/>
      <c r="OS664" s="286"/>
      <c r="OT664" s="286"/>
      <c r="OU664" s="286"/>
      <c r="OV664" s="286"/>
      <c r="OW664" s="286"/>
      <c r="OX664" s="286"/>
      <c r="OY664" s="286"/>
      <c r="OZ664" s="286"/>
      <c r="PA664" s="286"/>
      <c r="PB664" s="286"/>
      <c r="PC664" s="286"/>
      <c r="PD664" s="286"/>
      <c r="PE664" s="286"/>
      <c r="PF664" s="286"/>
      <c r="PG664" s="286"/>
      <c r="PH664" s="286"/>
      <c r="PI664" s="286"/>
      <c r="PJ664" s="286"/>
      <c r="PK664" s="286"/>
      <c r="PL664" s="286"/>
      <c r="PM664" s="286"/>
      <c r="PN664" s="286"/>
      <c r="PO664" s="286"/>
      <c r="PP664" s="286"/>
      <c r="PQ664" s="286"/>
      <c r="PR664" s="286"/>
      <c r="PS664" s="286"/>
      <c r="PT664" s="286"/>
      <c r="PU664" s="286"/>
      <c r="PV664" s="286"/>
      <c r="PW664" s="286"/>
      <c r="PX664" s="286"/>
      <c r="PY664" s="286"/>
      <c r="PZ664" s="286"/>
      <c r="QA664" s="286"/>
      <c r="QB664" s="286"/>
      <c r="QC664" s="286"/>
      <c r="QD664" s="286"/>
      <c r="QE664" s="286"/>
      <c r="QF664" s="286"/>
      <c r="QG664" s="286"/>
      <c r="QH664" s="286"/>
      <c r="QI664" s="286"/>
      <c r="QJ664" s="286"/>
      <c r="QK664" s="286"/>
      <c r="QL664" s="286"/>
      <c r="QM664" s="286"/>
      <c r="QN664" s="286"/>
      <c r="QO664" s="286"/>
      <c r="QP664" s="286"/>
      <c r="QQ664" s="286"/>
      <c r="QR664" s="286"/>
      <c r="QS664" s="286"/>
      <c r="QT664" s="286"/>
      <c r="QU664" s="286"/>
      <c r="QV664" s="286"/>
      <c r="QW664" s="286"/>
      <c r="QX664" s="286"/>
      <c r="QY664" s="286"/>
      <c r="QZ664" s="286"/>
      <c r="RA664" s="286"/>
      <c r="RB664" s="286"/>
      <c r="RC664" s="286"/>
      <c r="RD664" s="286"/>
      <c r="RE664" s="286"/>
      <c r="RF664" s="286"/>
      <c r="RG664" s="286"/>
      <c r="RH664" s="286"/>
      <c r="RI664" s="286"/>
      <c r="RJ664" s="286"/>
      <c r="RK664" s="286"/>
      <c r="RL664" s="286"/>
      <c r="RM664" s="286"/>
      <c r="RN664" s="286"/>
      <c r="RO664" s="286"/>
      <c r="RP664" s="286"/>
      <c r="RQ664" s="286"/>
      <c r="RR664" s="286"/>
      <c r="RS664" s="286"/>
      <c r="RT664" s="286"/>
      <c r="RU664" s="286"/>
      <c r="RV664" s="286"/>
      <c r="RW664" s="286"/>
      <c r="RX664" s="286"/>
      <c r="RY664" s="286"/>
      <c r="RZ664" s="286"/>
      <c r="SA664" s="286"/>
      <c r="SB664" s="286"/>
      <c r="SC664" s="286"/>
      <c r="SD664" s="286"/>
      <c r="SE664" s="286"/>
      <c r="SF664" s="286"/>
      <c r="SG664" s="286"/>
      <c r="SH664" s="286"/>
      <c r="SI664" s="286"/>
      <c r="SJ664" s="286"/>
      <c r="SK664" s="286"/>
      <c r="SL664" s="286"/>
      <c r="SM664" s="286"/>
      <c r="SN664" s="286"/>
      <c r="SO664" s="286"/>
      <c r="SP664" s="286"/>
      <c r="SQ664" s="286"/>
      <c r="SR664" s="286"/>
      <c r="SS664" s="286"/>
      <c r="ST664" s="286"/>
      <c r="SU664" s="286"/>
      <c r="SV664" s="286"/>
      <c r="SW664" s="286"/>
      <c r="SX664" s="286"/>
      <c r="SY664" s="286"/>
      <c r="SZ664" s="286"/>
      <c r="TA664" s="286"/>
      <c r="TB664" s="286"/>
      <c r="TC664" s="286"/>
      <c r="TD664" s="286"/>
      <c r="TE664" s="286"/>
      <c r="TF664" s="286"/>
      <c r="TG664" s="286"/>
      <c r="TH664" s="286"/>
      <c r="TI664" s="286"/>
      <c r="TJ664" s="286"/>
      <c r="TK664" s="286"/>
      <c r="TL664" s="286"/>
      <c r="TM664" s="286"/>
      <c r="TN664" s="286"/>
      <c r="TO664" s="286"/>
      <c r="TP664" s="286"/>
      <c r="TQ664" s="286"/>
      <c r="TR664" s="286"/>
      <c r="TS664" s="286"/>
      <c r="TT664" s="286"/>
      <c r="TU664" s="286"/>
      <c r="TV664" s="286"/>
      <c r="TW664" s="286"/>
      <c r="TX664" s="286"/>
      <c r="TY664" s="286"/>
      <c r="TZ664" s="286"/>
      <c r="UA664" s="286"/>
      <c r="UB664" s="286"/>
      <c r="UC664" s="286"/>
      <c r="UD664" s="286"/>
      <c r="UE664" s="286"/>
      <c r="UF664" s="286"/>
      <c r="UG664" s="286"/>
      <c r="UH664" s="286"/>
      <c r="UI664" s="286"/>
      <c r="UJ664" s="286"/>
      <c r="UK664" s="286"/>
      <c r="UL664" s="286"/>
      <c r="UM664" s="286"/>
      <c r="UN664" s="286"/>
      <c r="UO664" s="286"/>
      <c r="UP664" s="286"/>
      <c r="UQ664" s="286"/>
      <c r="UR664" s="286"/>
      <c r="US664" s="286"/>
      <c r="UT664" s="286"/>
      <c r="UU664" s="286"/>
      <c r="UV664" s="286"/>
      <c r="UW664" s="286"/>
      <c r="UX664" s="286"/>
      <c r="UY664" s="286"/>
      <c r="UZ664" s="286"/>
      <c r="VA664" s="286"/>
      <c r="VB664" s="286"/>
      <c r="VC664" s="286"/>
      <c r="VD664" s="286"/>
      <c r="VE664" s="286"/>
      <c r="VF664" s="286"/>
      <c r="VG664" s="286"/>
      <c r="VH664" s="286"/>
      <c r="VI664" s="286"/>
      <c r="VJ664" s="286"/>
      <c r="VK664" s="286"/>
      <c r="VL664" s="286"/>
      <c r="VM664" s="286"/>
      <c r="VN664" s="286"/>
      <c r="VO664" s="286"/>
      <c r="VP664" s="286"/>
      <c r="VQ664" s="286"/>
      <c r="VR664" s="286"/>
      <c r="VS664" s="286"/>
      <c r="VT664" s="286"/>
      <c r="VU664" s="286"/>
      <c r="VV664" s="286"/>
      <c r="VW664" s="286"/>
      <c r="VX664" s="286"/>
      <c r="VY664" s="286"/>
      <c r="VZ664" s="286"/>
      <c r="WA664" s="286"/>
      <c r="WB664" s="286"/>
      <c r="WC664" s="286"/>
    </row>
    <row r="665" spans="1:601" s="285" customFormat="1" ht="75.75" customHeight="1">
      <c r="A665" s="1073"/>
      <c r="B665" s="670" t="s">
        <v>1380</v>
      </c>
      <c r="C665" s="650" t="s">
        <v>1381</v>
      </c>
      <c r="D665" s="652" t="s">
        <v>1332</v>
      </c>
      <c r="E665" s="719" t="s">
        <v>1382</v>
      </c>
      <c r="F665" s="652" t="s">
        <v>60</v>
      </c>
      <c r="G665" s="679">
        <v>43901</v>
      </c>
      <c r="H665" s="652" t="s">
        <v>31</v>
      </c>
      <c r="I665" s="386" t="s">
        <v>501</v>
      </c>
      <c r="J665" s="386" t="s">
        <v>501</v>
      </c>
      <c r="K665" s="386" t="s">
        <v>939</v>
      </c>
      <c r="L665" s="386" t="s">
        <v>35</v>
      </c>
      <c r="M665" s="284">
        <f t="shared" ref="M665:N665" si="103">M666</f>
        <v>15000</v>
      </c>
      <c r="N665" s="284">
        <f t="shared" si="103"/>
        <v>15000</v>
      </c>
      <c r="O665" s="284">
        <f>O666+O667</f>
        <v>15000</v>
      </c>
      <c r="P665" s="284">
        <f>P666+P667</f>
        <v>15000</v>
      </c>
      <c r="Q665" s="284">
        <f t="shared" ref="Q665:R665" si="104">Q666+Q667</f>
        <v>15000</v>
      </c>
      <c r="R665" s="284">
        <f t="shared" si="104"/>
        <v>15000</v>
      </c>
      <c r="S665" s="542"/>
      <c r="BA665" s="286"/>
      <c r="BB665" s="286"/>
      <c r="BC665" s="286"/>
      <c r="BD665" s="286"/>
      <c r="BE665" s="286"/>
      <c r="BF665" s="286"/>
      <c r="BG665" s="286"/>
      <c r="BH665" s="286"/>
      <c r="BI665" s="286"/>
      <c r="BJ665" s="286"/>
      <c r="BK665" s="286"/>
      <c r="BL665" s="286"/>
      <c r="BM665" s="286"/>
      <c r="BN665" s="286"/>
      <c r="BO665" s="286"/>
      <c r="BP665" s="286"/>
      <c r="BQ665" s="286"/>
      <c r="BR665" s="286"/>
      <c r="BS665" s="286"/>
      <c r="BT665" s="286"/>
      <c r="BU665" s="286"/>
      <c r="BV665" s="286"/>
      <c r="BW665" s="286"/>
      <c r="BX665" s="286"/>
      <c r="BY665" s="286"/>
      <c r="BZ665" s="286"/>
      <c r="CA665" s="286"/>
      <c r="CB665" s="286"/>
      <c r="CC665" s="286"/>
      <c r="CD665" s="286"/>
      <c r="CE665" s="286"/>
      <c r="CF665" s="286"/>
      <c r="CG665" s="286"/>
      <c r="CH665" s="286"/>
      <c r="CI665" s="286"/>
      <c r="CJ665" s="286"/>
      <c r="CK665" s="286"/>
      <c r="CL665" s="286"/>
      <c r="CM665" s="286"/>
      <c r="CN665" s="286"/>
      <c r="CO665" s="286"/>
      <c r="CP665" s="286"/>
      <c r="CQ665" s="286"/>
      <c r="CR665" s="286"/>
      <c r="CS665" s="286"/>
      <c r="CT665" s="286"/>
      <c r="CU665" s="286"/>
      <c r="CV665" s="286"/>
      <c r="CW665" s="286"/>
      <c r="CX665" s="286"/>
      <c r="CY665" s="286"/>
      <c r="CZ665" s="286"/>
      <c r="DA665" s="286"/>
      <c r="DB665" s="286"/>
      <c r="DC665" s="286"/>
      <c r="DD665" s="286"/>
      <c r="DE665" s="286"/>
      <c r="DF665" s="286"/>
      <c r="DG665" s="286"/>
      <c r="DH665" s="286"/>
      <c r="DI665" s="286"/>
      <c r="DJ665" s="286"/>
      <c r="DK665" s="286"/>
      <c r="DL665" s="286"/>
      <c r="DM665" s="286"/>
      <c r="DN665" s="286"/>
      <c r="DO665" s="286"/>
      <c r="DP665" s="286"/>
      <c r="DQ665" s="286"/>
      <c r="DR665" s="286"/>
      <c r="DS665" s="286"/>
      <c r="DT665" s="286"/>
      <c r="DU665" s="286"/>
      <c r="DV665" s="286"/>
      <c r="DW665" s="286"/>
      <c r="DX665" s="286"/>
      <c r="DY665" s="286"/>
      <c r="DZ665" s="286"/>
      <c r="EA665" s="286"/>
      <c r="EB665" s="286"/>
      <c r="EC665" s="286"/>
      <c r="ED665" s="286"/>
      <c r="EE665" s="286"/>
      <c r="EF665" s="286"/>
      <c r="EG665" s="286"/>
      <c r="EH665" s="286"/>
      <c r="EI665" s="286"/>
      <c r="EJ665" s="286"/>
      <c r="EK665" s="286"/>
      <c r="EL665" s="286"/>
      <c r="EM665" s="286"/>
      <c r="EN665" s="286"/>
      <c r="EO665" s="286"/>
      <c r="EP665" s="286"/>
      <c r="EQ665" s="286"/>
      <c r="ER665" s="286"/>
      <c r="ES665" s="286"/>
      <c r="ET665" s="286"/>
      <c r="EU665" s="286"/>
      <c r="EV665" s="286"/>
      <c r="EW665" s="286"/>
      <c r="EX665" s="286"/>
      <c r="EY665" s="286"/>
      <c r="EZ665" s="286"/>
      <c r="FA665" s="286"/>
      <c r="FB665" s="286"/>
      <c r="FC665" s="286"/>
      <c r="FD665" s="286"/>
      <c r="FE665" s="286"/>
      <c r="FF665" s="286"/>
      <c r="FG665" s="286"/>
      <c r="FH665" s="286"/>
      <c r="FI665" s="286"/>
      <c r="FJ665" s="286"/>
      <c r="FK665" s="286"/>
      <c r="FL665" s="286"/>
      <c r="FM665" s="286"/>
      <c r="FN665" s="286"/>
      <c r="FO665" s="286"/>
      <c r="FP665" s="286"/>
      <c r="FQ665" s="286"/>
      <c r="FR665" s="286"/>
      <c r="FS665" s="286"/>
      <c r="FT665" s="286"/>
      <c r="FU665" s="286"/>
      <c r="FV665" s="286"/>
      <c r="FW665" s="286"/>
      <c r="FX665" s="286"/>
      <c r="FY665" s="286"/>
      <c r="FZ665" s="286"/>
      <c r="GA665" s="286"/>
      <c r="GB665" s="286"/>
      <c r="GC665" s="286"/>
      <c r="GD665" s="286"/>
      <c r="GE665" s="286"/>
      <c r="GF665" s="286"/>
      <c r="GG665" s="286"/>
      <c r="GH665" s="286"/>
      <c r="GI665" s="286"/>
      <c r="GJ665" s="286"/>
      <c r="GK665" s="286"/>
      <c r="GL665" s="286"/>
      <c r="GM665" s="286"/>
      <c r="GN665" s="286"/>
      <c r="GO665" s="286"/>
      <c r="GP665" s="286"/>
      <c r="GQ665" s="286"/>
      <c r="GR665" s="286"/>
      <c r="GS665" s="286"/>
      <c r="GT665" s="286"/>
      <c r="GU665" s="286"/>
      <c r="GV665" s="286"/>
      <c r="GW665" s="286"/>
      <c r="GX665" s="286"/>
      <c r="GY665" s="286"/>
      <c r="GZ665" s="286"/>
      <c r="HA665" s="286"/>
      <c r="HB665" s="286"/>
      <c r="HC665" s="286"/>
      <c r="HD665" s="286"/>
      <c r="HE665" s="286"/>
      <c r="HF665" s="286"/>
      <c r="HG665" s="286"/>
      <c r="HH665" s="286"/>
      <c r="HI665" s="286"/>
      <c r="HJ665" s="286"/>
      <c r="HK665" s="286"/>
      <c r="HL665" s="286"/>
      <c r="HM665" s="286"/>
      <c r="HN665" s="286"/>
      <c r="HO665" s="286"/>
      <c r="HP665" s="286"/>
      <c r="HQ665" s="286"/>
      <c r="HR665" s="286"/>
      <c r="HS665" s="286"/>
      <c r="HT665" s="286"/>
      <c r="HU665" s="286"/>
      <c r="HV665" s="286"/>
      <c r="HW665" s="286"/>
      <c r="HX665" s="286"/>
      <c r="HY665" s="286"/>
      <c r="HZ665" s="286"/>
      <c r="IA665" s="286"/>
      <c r="IB665" s="286"/>
      <c r="IC665" s="286"/>
      <c r="ID665" s="286"/>
      <c r="IE665" s="286"/>
      <c r="IF665" s="286"/>
      <c r="IG665" s="286"/>
      <c r="IH665" s="286"/>
      <c r="II665" s="286"/>
      <c r="IJ665" s="286"/>
      <c r="IK665" s="286"/>
      <c r="IL665" s="286"/>
      <c r="IM665" s="286"/>
      <c r="IN665" s="286"/>
      <c r="IO665" s="286"/>
      <c r="IP665" s="286"/>
      <c r="IQ665" s="286"/>
      <c r="IR665" s="286"/>
      <c r="IS665" s="286"/>
      <c r="IT665" s="286"/>
      <c r="IU665" s="286"/>
      <c r="IV665" s="286"/>
      <c r="IW665" s="286"/>
      <c r="IX665" s="286"/>
      <c r="IY665" s="286"/>
      <c r="IZ665" s="286"/>
      <c r="JA665" s="286"/>
      <c r="JB665" s="286"/>
      <c r="JC665" s="286"/>
      <c r="JD665" s="286"/>
      <c r="JE665" s="286"/>
      <c r="JF665" s="286"/>
      <c r="JG665" s="286"/>
      <c r="JH665" s="286"/>
      <c r="JI665" s="286"/>
      <c r="JJ665" s="286"/>
      <c r="JK665" s="286"/>
      <c r="JL665" s="286"/>
      <c r="JM665" s="286"/>
      <c r="JN665" s="286"/>
      <c r="JO665" s="286"/>
      <c r="JP665" s="286"/>
      <c r="JQ665" s="286"/>
      <c r="JR665" s="286"/>
      <c r="JS665" s="286"/>
      <c r="JT665" s="286"/>
      <c r="JU665" s="286"/>
      <c r="JV665" s="286"/>
      <c r="JW665" s="286"/>
      <c r="JX665" s="286"/>
      <c r="JY665" s="286"/>
      <c r="JZ665" s="286"/>
      <c r="KA665" s="286"/>
      <c r="KB665" s="286"/>
      <c r="KC665" s="286"/>
      <c r="KD665" s="286"/>
      <c r="KE665" s="286"/>
      <c r="KF665" s="286"/>
      <c r="KG665" s="286"/>
      <c r="KH665" s="286"/>
      <c r="KI665" s="286"/>
      <c r="KJ665" s="286"/>
      <c r="KK665" s="286"/>
      <c r="KL665" s="286"/>
      <c r="KM665" s="286"/>
      <c r="KN665" s="286"/>
      <c r="KO665" s="286"/>
      <c r="KP665" s="286"/>
      <c r="KQ665" s="286"/>
      <c r="KR665" s="286"/>
      <c r="KS665" s="286"/>
      <c r="KT665" s="286"/>
      <c r="KU665" s="286"/>
      <c r="KV665" s="286"/>
      <c r="KW665" s="286"/>
      <c r="KX665" s="286"/>
      <c r="KY665" s="286"/>
      <c r="KZ665" s="286"/>
      <c r="LA665" s="286"/>
      <c r="LB665" s="286"/>
      <c r="LC665" s="286"/>
      <c r="LD665" s="286"/>
      <c r="LE665" s="286"/>
      <c r="LF665" s="286"/>
      <c r="LG665" s="286"/>
      <c r="LH665" s="286"/>
      <c r="LI665" s="286"/>
      <c r="LJ665" s="286"/>
      <c r="LK665" s="286"/>
      <c r="LL665" s="286"/>
      <c r="LM665" s="286"/>
      <c r="LN665" s="286"/>
      <c r="LO665" s="286"/>
      <c r="LP665" s="286"/>
      <c r="LQ665" s="286"/>
      <c r="LR665" s="286"/>
      <c r="LS665" s="286"/>
      <c r="LT665" s="286"/>
      <c r="LU665" s="286"/>
      <c r="LV665" s="286"/>
      <c r="LW665" s="286"/>
      <c r="LX665" s="286"/>
      <c r="LY665" s="286"/>
      <c r="LZ665" s="286"/>
      <c r="MA665" s="286"/>
      <c r="MB665" s="286"/>
      <c r="MC665" s="286"/>
      <c r="MD665" s="286"/>
      <c r="ME665" s="286"/>
      <c r="MF665" s="286"/>
      <c r="MG665" s="286"/>
      <c r="MH665" s="286"/>
      <c r="MI665" s="286"/>
      <c r="MJ665" s="286"/>
      <c r="MK665" s="286"/>
      <c r="ML665" s="286"/>
      <c r="MM665" s="286"/>
      <c r="MN665" s="286"/>
      <c r="MO665" s="286"/>
      <c r="MP665" s="286"/>
      <c r="MQ665" s="286"/>
      <c r="MR665" s="286"/>
      <c r="MS665" s="286"/>
      <c r="MT665" s="286"/>
      <c r="MU665" s="286"/>
      <c r="MV665" s="286"/>
      <c r="MW665" s="286"/>
      <c r="MX665" s="286"/>
      <c r="MY665" s="286"/>
      <c r="MZ665" s="286"/>
      <c r="NA665" s="286"/>
      <c r="NB665" s="286"/>
      <c r="NC665" s="286"/>
      <c r="ND665" s="286"/>
      <c r="NE665" s="286"/>
      <c r="NF665" s="286"/>
      <c r="NG665" s="286"/>
      <c r="NH665" s="286"/>
      <c r="NI665" s="286"/>
      <c r="NJ665" s="286"/>
      <c r="NK665" s="286"/>
      <c r="NL665" s="286"/>
      <c r="NM665" s="286"/>
      <c r="NN665" s="286"/>
      <c r="NO665" s="286"/>
      <c r="NP665" s="286"/>
      <c r="NQ665" s="286"/>
      <c r="NR665" s="286"/>
      <c r="NS665" s="286"/>
      <c r="NT665" s="286"/>
      <c r="NU665" s="286"/>
      <c r="NV665" s="286"/>
      <c r="NW665" s="286"/>
      <c r="NX665" s="286"/>
      <c r="NY665" s="286"/>
      <c r="NZ665" s="286"/>
      <c r="OA665" s="286"/>
      <c r="OB665" s="286"/>
      <c r="OC665" s="286"/>
      <c r="OD665" s="286"/>
      <c r="OE665" s="286"/>
      <c r="OF665" s="286"/>
      <c r="OG665" s="286"/>
      <c r="OH665" s="286"/>
      <c r="OI665" s="286"/>
      <c r="OJ665" s="286"/>
      <c r="OK665" s="286"/>
      <c r="OL665" s="286"/>
      <c r="OM665" s="286"/>
      <c r="ON665" s="286"/>
      <c r="OO665" s="286"/>
      <c r="OP665" s="286"/>
      <c r="OQ665" s="286"/>
      <c r="OR665" s="286"/>
      <c r="OS665" s="286"/>
      <c r="OT665" s="286"/>
      <c r="OU665" s="286"/>
      <c r="OV665" s="286"/>
      <c r="OW665" s="286"/>
      <c r="OX665" s="286"/>
      <c r="OY665" s="286"/>
      <c r="OZ665" s="286"/>
      <c r="PA665" s="286"/>
      <c r="PB665" s="286"/>
      <c r="PC665" s="286"/>
      <c r="PD665" s="286"/>
      <c r="PE665" s="286"/>
      <c r="PF665" s="286"/>
      <c r="PG665" s="286"/>
      <c r="PH665" s="286"/>
      <c r="PI665" s="286"/>
      <c r="PJ665" s="286"/>
      <c r="PK665" s="286"/>
      <c r="PL665" s="286"/>
      <c r="PM665" s="286"/>
      <c r="PN665" s="286"/>
      <c r="PO665" s="286"/>
      <c r="PP665" s="286"/>
      <c r="PQ665" s="286"/>
      <c r="PR665" s="286"/>
      <c r="PS665" s="286"/>
      <c r="PT665" s="286"/>
      <c r="PU665" s="286"/>
      <c r="PV665" s="286"/>
      <c r="PW665" s="286"/>
      <c r="PX665" s="286"/>
      <c r="PY665" s="286"/>
      <c r="PZ665" s="286"/>
      <c r="QA665" s="286"/>
      <c r="QB665" s="286"/>
      <c r="QC665" s="286"/>
      <c r="QD665" s="286"/>
      <c r="QE665" s="286"/>
      <c r="QF665" s="286"/>
      <c r="QG665" s="286"/>
      <c r="QH665" s="286"/>
      <c r="QI665" s="286"/>
      <c r="QJ665" s="286"/>
      <c r="QK665" s="286"/>
      <c r="QL665" s="286"/>
      <c r="QM665" s="286"/>
      <c r="QN665" s="286"/>
      <c r="QO665" s="286"/>
      <c r="QP665" s="286"/>
      <c r="QQ665" s="286"/>
      <c r="QR665" s="286"/>
      <c r="QS665" s="286"/>
      <c r="QT665" s="286"/>
      <c r="QU665" s="286"/>
      <c r="QV665" s="286"/>
      <c r="QW665" s="286"/>
      <c r="QX665" s="286"/>
      <c r="QY665" s="286"/>
      <c r="QZ665" s="286"/>
      <c r="RA665" s="286"/>
      <c r="RB665" s="286"/>
      <c r="RC665" s="286"/>
      <c r="RD665" s="286"/>
      <c r="RE665" s="286"/>
      <c r="RF665" s="286"/>
      <c r="RG665" s="286"/>
      <c r="RH665" s="286"/>
      <c r="RI665" s="286"/>
      <c r="RJ665" s="286"/>
      <c r="RK665" s="286"/>
      <c r="RL665" s="286"/>
      <c r="RM665" s="286"/>
      <c r="RN665" s="286"/>
      <c r="RO665" s="286"/>
      <c r="RP665" s="286"/>
      <c r="RQ665" s="286"/>
      <c r="RR665" s="286"/>
      <c r="RS665" s="286"/>
      <c r="RT665" s="286"/>
      <c r="RU665" s="286"/>
      <c r="RV665" s="286"/>
      <c r="RW665" s="286"/>
      <c r="RX665" s="286"/>
      <c r="RY665" s="286"/>
      <c r="RZ665" s="286"/>
      <c r="SA665" s="286"/>
      <c r="SB665" s="286"/>
      <c r="SC665" s="286"/>
      <c r="SD665" s="286"/>
      <c r="SE665" s="286"/>
      <c r="SF665" s="286"/>
      <c r="SG665" s="286"/>
      <c r="SH665" s="286"/>
      <c r="SI665" s="286"/>
      <c r="SJ665" s="286"/>
      <c r="SK665" s="286"/>
      <c r="SL665" s="286"/>
      <c r="SM665" s="286"/>
      <c r="SN665" s="286"/>
      <c r="SO665" s="286"/>
      <c r="SP665" s="286"/>
      <c r="SQ665" s="286"/>
      <c r="SR665" s="286"/>
      <c r="SS665" s="286"/>
      <c r="ST665" s="286"/>
      <c r="SU665" s="286"/>
      <c r="SV665" s="286"/>
      <c r="SW665" s="286"/>
      <c r="SX665" s="286"/>
      <c r="SY665" s="286"/>
      <c r="SZ665" s="286"/>
      <c r="TA665" s="286"/>
      <c r="TB665" s="286"/>
      <c r="TC665" s="286"/>
      <c r="TD665" s="286"/>
      <c r="TE665" s="286"/>
      <c r="TF665" s="286"/>
      <c r="TG665" s="286"/>
      <c r="TH665" s="286"/>
      <c r="TI665" s="286"/>
      <c r="TJ665" s="286"/>
      <c r="TK665" s="286"/>
      <c r="TL665" s="286"/>
      <c r="TM665" s="286"/>
      <c r="TN665" s="286"/>
      <c r="TO665" s="286"/>
      <c r="TP665" s="286"/>
      <c r="TQ665" s="286"/>
      <c r="TR665" s="286"/>
      <c r="TS665" s="286"/>
      <c r="TT665" s="286"/>
      <c r="TU665" s="286"/>
      <c r="TV665" s="286"/>
      <c r="TW665" s="286"/>
      <c r="TX665" s="286"/>
      <c r="TY665" s="286"/>
      <c r="TZ665" s="286"/>
      <c r="UA665" s="286"/>
      <c r="UB665" s="286"/>
      <c r="UC665" s="286"/>
      <c r="UD665" s="286"/>
      <c r="UE665" s="286"/>
      <c r="UF665" s="286"/>
      <c r="UG665" s="286"/>
      <c r="UH665" s="286"/>
      <c r="UI665" s="286"/>
      <c r="UJ665" s="286"/>
      <c r="UK665" s="286"/>
      <c r="UL665" s="286"/>
      <c r="UM665" s="286"/>
      <c r="UN665" s="286"/>
      <c r="UO665" s="286"/>
      <c r="UP665" s="286"/>
      <c r="UQ665" s="286"/>
      <c r="UR665" s="286"/>
      <c r="US665" s="286"/>
      <c r="UT665" s="286"/>
      <c r="UU665" s="286"/>
      <c r="UV665" s="286"/>
      <c r="UW665" s="286"/>
      <c r="UX665" s="286"/>
      <c r="UY665" s="286"/>
      <c r="UZ665" s="286"/>
      <c r="VA665" s="286"/>
      <c r="VB665" s="286"/>
      <c r="VC665" s="286"/>
      <c r="VD665" s="286"/>
      <c r="VE665" s="286"/>
      <c r="VF665" s="286"/>
      <c r="VG665" s="286"/>
      <c r="VH665" s="286"/>
      <c r="VI665" s="286"/>
      <c r="VJ665" s="286"/>
      <c r="VK665" s="286"/>
      <c r="VL665" s="286"/>
      <c r="VM665" s="286"/>
      <c r="VN665" s="286"/>
      <c r="VO665" s="286"/>
      <c r="VP665" s="286"/>
      <c r="VQ665" s="286"/>
      <c r="VR665" s="286"/>
      <c r="VS665" s="286"/>
      <c r="VT665" s="286"/>
      <c r="VU665" s="286"/>
      <c r="VV665" s="286"/>
      <c r="VW665" s="286"/>
      <c r="VX665" s="286"/>
      <c r="VY665" s="286"/>
      <c r="VZ665" s="286"/>
      <c r="WA665" s="286"/>
      <c r="WB665" s="286"/>
      <c r="WC665" s="286"/>
    </row>
    <row r="666" spans="1:601" s="285" customFormat="1" ht="100.5" customHeight="1">
      <c r="A666" s="1073"/>
      <c r="B666" s="680"/>
      <c r="C666" s="669"/>
      <c r="D666" s="671"/>
      <c r="E666" s="720"/>
      <c r="F666" s="653"/>
      <c r="G666" s="653"/>
      <c r="H666" s="653"/>
      <c r="I666" s="315" t="s">
        <v>501</v>
      </c>
      <c r="J666" s="315" t="s">
        <v>501</v>
      </c>
      <c r="K666" s="315" t="s">
        <v>1383</v>
      </c>
      <c r="L666" s="315" t="s">
        <v>642</v>
      </c>
      <c r="M666" s="288">
        <v>15000</v>
      </c>
      <c r="N666" s="288">
        <v>15000</v>
      </c>
      <c r="O666" s="288"/>
      <c r="P666" s="292"/>
      <c r="Q666" s="288"/>
      <c r="R666" s="288"/>
      <c r="S666" s="530">
        <v>3</v>
      </c>
      <c r="BA666" s="286"/>
      <c r="BB666" s="286"/>
      <c r="BC666" s="286"/>
      <c r="BD666" s="286"/>
      <c r="BE666" s="286"/>
      <c r="BF666" s="286"/>
      <c r="BG666" s="286"/>
      <c r="BH666" s="286"/>
      <c r="BI666" s="286"/>
      <c r="BJ666" s="286"/>
      <c r="BK666" s="286"/>
      <c r="BL666" s="286"/>
      <c r="BM666" s="286"/>
      <c r="BN666" s="286"/>
      <c r="BO666" s="286"/>
      <c r="BP666" s="286"/>
      <c r="BQ666" s="286"/>
      <c r="BR666" s="286"/>
      <c r="BS666" s="286"/>
      <c r="BT666" s="286"/>
      <c r="BU666" s="286"/>
      <c r="BV666" s="286"/>
      <c r="BW666" s="286"/>
      <c r="BX666" s="286"/>
      <c r="BY666" s="286"/>
      <c r="BZ666" s="286"/>
      <c r="CA666" s="286"/>
      <c r="CB666" s="286"/>
      <c r="CC666" s="286"/>
      <c r="CD666" s="286"/>
      <c r="CE666" s="286"/>
      <c r="CF666" s="286"/>
      <c r="CG666" s="286"/>
      <c r="CH666" s="286"/>
      <c r="CI666" s="286"/>
      <c r="CJ666" s="286"/>
      <c r="CK666" s="286"/>
      <c r="CL666" s="286"/>
      <c r="CM666" s="286"/>
      <c r="CN666" s="286"/>
      <c r="CO666" s="286"/>
      <c r="CP666" s="286"/>
      <c r="CQ666" s="286"/>
      <c r="CR666" s="286"/>
      <c r="CS666" s="286"/>
      <c r="CT666" s="286"/>
      <c r="CU666" s="286"/>
      <c r="CV666" s="286"/>
      <c r="CW666" s="286"/>
      <c r="CX666" s="286"/>
      <c r="CY666" s="286"/>
      <c r="CZ666" s="286"/>
      <c r="DA666" s="286"/>
      <c r="DB666" s="286"/>
      <c r="DC666" s="286"/>
      <c r="DD666" s="286"/>
      <c r="DE666" s="286"/>
      <c r="DF666" s="286"/>
      <c r="DG666" s="286"/>
      <c r="DH666" s="286"/>
      <c r="DI666" s="286"/>
      <c r="DJ666" s="286"/>
      <c r="DK666" s="286"/>
      <c r="DL666" s="286"/>
      <c r="DM666" s="286"/>
      <c r="DN666" s="286"/>
      <c r="DO666" s="286"/>
      <c r="DP666" s="286"/>
      <c r="DQ666" s="286"/>
      <c r="DR666" s="286"/>
      <c r="DS666" s="286"/>
      <c r="DT666" s="286"/>
      <c r="DU666" s="286"/>
      <c r="DV666" s="286"/>
      <c r="DW666" s="286"/>
      <c r="DX666" s="286"/>
      <c r="DY666" s="286"/>
      <c r="DZ666" s="286"/>
      <c r="EA666" s="286"/>
      <c r="EB666" s="286"/>
      <c r="EC666" s="286"/>
      <c r="ED666" s="286"/>
      <c r="EE666" s="286"/>
      <c r="EF666" s="286"/>
      <c r="EG666" s="286"/>
      <c r="EH666" s="286"/>
      <c r="EI666" s="286"/>
      <c r="EJ666" s="286"/>
      <c r="EK666" s="286"/>
      <c r="EL666" s="286"/>
      <c r="EM666" s="286"/>
      <c r="EN666" s="286"/>
      <c r="EO666" s="286"/>
      <c r="EP666" s="286"/>
      <c r="EQ666" s="286"/>
      <c r="ER666" s="286"/>
      <c r="ES666" s="286"/>
      <c r="ET666" s="286"/>
      <c r="EU666" s="286"/>
      <c r="EV666" s="286"/>
      <c r="EW666" s="286"/>
      <c r="EX666" s="286"/>
      <c r="EY666" s="286"/>
      <c r="EZ666" s="286"/>
      <c r="FA666" s="286"/>
      <c r="FB666" s="286"/>
      <c r="FC666" s="286"/>
      <c r="FD666" s="286"/>
      <c r="FE666" s="286"/>
      <c r="FF666" s="286"/>
      <c r="FG666" s="286"/>
      <c r="FH666" s="286"/>
      <c r="FI666" s="286"/>
      <c r="FJ666" s="286"/>
      <c r="FK666" s="286"/>
      <c r="FL666" s="286"/>
      <c r="FM666" s="286"/>
      <c r="FN666" s="286"/>
      <c r="FO666" s="286"/>
      <c r="FP666" s="286"/>
      <c r="FQ666" s="286"/>
      <c r="FR666" s="286"/>
      <c r="FS666" s="286"/>
      <c r="FT666" s="286"/>
      <c r="FU666" s="286"/>
      <c r="FV666" s="286"/>
      <c r="FW666" s="286"/>
      <c r="FX666" s="286"/>
      <c r="FY666" s="286"/>
      <c r="FZ666" s="286"/>
      <c r="GA666" s="286"/>
      <c r="GB666" s="286"/>
      <c r="GC666" s="286"/>
      <c r="GD666" s="286"/>
      <c r="GE666" s="286"/>
      <c r="GF666" s="286"/>
      <c r="GG666" s="286"/>
      <c r="GH666" s="286"/>
      <c r="GI666" s="286"/>
      <c r="GJ666" s="286"/>
      <c r="GK666" s="286"/>
      <c r="GL666" s="286"/>
      <c r="GM666" s="286"/>
      <c r="GN666" s="286"/>
      <c r="GO666" s="286"/>
      <c r="GP666" s="286"/>
      <c r="GQ666" s="286"/>
      <c r="GR666" s="286"/>
      <c r="GS666" s="286"/>
      <c r="GT666" s="286"/>
      <c r="GU666" s="286"/>
      <c r="GV666" s="286"/>
      <c r="GW666" s="286"/>
      <c r="GX666" s="286"/>
      <c r="GY666" s="286"/>
      <c r="GZ666" s="286"/>
      <c r="HA666" s="286"/>
      <c r="HB666" s="286"/>
      <c r="HC666" s="286"/>
      <c r="HD666" s="286"/>
      <c r="HE666" s="286"/>
      <c r="HF666" s="286"/>
      <c r="HG666" s="286"/>
      <c r="HH666" s="286"/>
      <c r="HI666" s="286"/>
      <c r="HJ666" s="286"/>
      <c r="HK666" s="286"/>
      <c r="HL666" s="286"/>
      <c r="HM666" s="286"/>
      <c r="HN666" s="286"/>
      <c r="HO666" s="286"/>
      <c r="HP666" s="286"/>
      <c r="HQ666" s="286"/>
      <c r="HR666" s="286"/>
      <c r="HS666" s="286"/>
      <c r="HT666" s="286"/>
      <c r="HU666" s="286"/>
      <c r="HV666" s="286"/>
      <c r="HW666" s="286"/>
      <c r="HX666" s="286"/>
      <c r="HY666" s="286"/>
      <c r="HZ666" s="286"/>
      <c r="IA666" s="286"/>
      <c r="IB666" s="286"/>
      <c r="IC666" s="286"/>
      <c r="ID666" s="286"/>
      <c r="IE666" s="286"/>
      <c r="IF666" s="286"/>
      <c r="IG666" s="286"/>
      <c r="IH666" s="286"/>
      <c r="II666" s="286"/>
      <c r="IJ666" s="286"/>
      <c r="IK666" s="286"/>
      <c r="IL666" s="286"/>
      <c r="IM666" s="286"/>
      <c r="IN666" s="286"/>
      <c r="IO666" s="286"/>
      <c r="IP666" s="286"/>
      <c r="IQ666" s="286"/>
      <c r="IR666" s="286"/>
      <c r="IS666" s="286"/>
      <c r="IT666" s="286"/>
      <c r="IU666" s="286"/>
      <c r="IV666" s="286"/>
      <c r="IW666" s="286"/>
      <c r="IX666" s="286"/>
      <c r="IY666" s="286"/>
      <c r="IZ666" s="286"/>
      <c r="JA666" s="286"/>
      <c r="JB666" s="286"/>
      <c r="JC666" s="286"/>
      <c r="JD666" s="286"/>
      <c r="JE666" s="286"/>
      <c r="JF666" s="286"/>
      <c r="JG666" s="286"/>
      <c r="JH666" s="286"/>
      <c r="JI666" s="286"/>
      <c r="JJ666" s="286"/>
      <c r="JK666" s="286"/>
      <c r="JL666" s="286"/>
      <c r="JM666" s="286"/>
      <c r="JN666" s="286"/>
      <c r="JO666" s="286"/>
      <c r="JP666" s="286"/>
      <c r="JQ666" s="286"/>
      <c r="JR666" s="286"/>
      <c r="JS666" s="286"/>
      <c r="JT666" s="286"/>
      <c r="JU666" s="286"/>
      <c r="JV666" s="286"/>
      <c r="JW666" s="286"/>
      <c r="JX666" s="286"/>
      <c r="JY666" s="286"/>
      <c r="JZ666" s="286"/>
      <c r="KA666" s="286"/>
      <c r="KB666" s="286"/>
      <c r="KC666" s="286"/>
      <c r="KD666" s="286"/>
      <c r="KE666" s="286"/>
      <c r="KF666" s="286"/>
      <c r="KG666" s="286"/>
      <c r="KH666" s="286"/>
      <c r="KI666" s="286"/>
      <c r="KJ666" s="286"/>
      <c r="KK666" s="286"/>
      <c r="KL666" s="286"/>
      <c r="KM666" s="286"/>
      <c r="KN666" s="286"/>
      <c r="KO666" s="286"/>
      <c r="KP666" s="286"/>
      <c r="KQ666" s="286"/>
      <c r="KR666" s="286"/>
      <c r="KS666" s="286"/>
      <c r="KT666" s="286"/>
      <c r="KU666" s="286"/>
      <c r="KV666" s="286"/>
      <c r="KW666" s="286"/>
      <c r="KX666" s="286"/>
      <c r="KY666" s="286"/>
      <c r="KZ666" s="286"/>
      <c r="LA666" s="286"/>
      <c r="LB666" s="286"/>
      <c r="LC666" s="286"/>
      <c r="LD666" s="286"/>
      <c r="LE666" s="286"/>
      <c r="LF666" s="286"/>
      <c r="LG666" s="286"/>
      <c r="LH666" s="286"/>
      <c r="LI666" s="286"/>
      <c r="LJ666" s="286"/>
      <c r="LK666" s="286"/>
      <c r="LL666" s="286"/>
      <c r="LM666" s="286"/>
      <c r="LN666" s="286"/>
      <c r="LO666" s="286"/>
      <c r="LP666" s="286"/>
      <c r="LQ666" s="286"/>
      <c r="LR666" s="286"/>
      <c r="LS666" s="286"/>
      <c r="LT666" s="286"/>
      <c r="LU666" s="286"/>
      <c r="LV666" s="286"/>
      <c r="LW666" s="286"/>
      <c r="LX666" s="286"/>
      <c r="LY666" s="286"/>
      <c r="LZ666" s="286"/>
      <c r="MA666" s="286"/>
      <c r="MB666" s="286"/>
      <c r="MC666" s="286"/>
      <c r="MD666" s="286"/>
      <c r="ME666" s="286"/>
      <c r="MF666" s="286"/>
      <c r="MG666" s="286"/>
      <c r="MH666" s="286"/>
      <c r="MI666" s="286"/>
      <c r="MJ666" s="286"/>
      <c r="MK666" s="286"/>
      <c r="ML666" s="286"/>
      <c r="MM666" s="286"/>
      <c r="MN666" s="286"/>
      <c r="MO666" s="286"/>
      <c r="MP666" s="286"/>
      <c r="MQ666" s="286"/>
      <c r="MR666" s="286"/>
      <c r="MS666" s="286"/>
      <c r="MT666" s="286"/>
      <c r="MU666" s="286"/>
      <c r="MV666" s="286"/>
      <c r="MW666" s="286"/>
      <c r="MX666" s="286"/>
      <c r="MY666" s="286"/>
      <c r="MZ666" s="286"/>
      <c r="NA666" s="286"/>
      <c r="NB666" s="286"/>
      <c r="NC666" s="286"/>
      <c r="ND666" s="286"/>
      <c r="NE666" s="286"/>
      <c r="NF666" s="286"/>
      <c r="NG666" s="286"/>
      <c r="NH666" s="286"/>
      <c r="NI666" s="286"/>
      <c r="NJ666" s="286"/>
      <c r="NK666" s="286"/>
      <c r="NL666" s="286"/>
      <c r="NM666" s="286"/>
      <c r="NN666" s="286"/>
      <c r="NO666" s="286"/>
      <c r="NP666" s="286"/>
      <c r="NQ666" s="286"/>
      <c r="NR666" s="286"/>
      <c r="NS666" s="286"/>
      <c r="NT666" s="286"/>
      <c r="NU666" s="286"/>
      <c r="NV666" s="286"/>
      <c r="NW666" s="286"/>
      <c r="NX666" s="286"/>
      <c r="NY666" s="286"/>
      <c r="NZ666" s="286"/>
      <c r="OA666" s="286"/>
      <c r="OB666" s="286"/>
      <c r="OC666" s="286"/>
      <c r="OD666" s="286"/>
      <c r="OE666" s="286"/>
      <c r="OF666" s="286"/>
      <c r="OG666" s="286"/>
      <c r="OH666" s="286"/>
      <c r="OI666" s="286"/>
      <c r="OJ666" s="286"/>
      <c r="OK666" s="286"/>
      <c r="OL666" s="286"/>
      <c r="OM666" s="286"/>
      <c r="ON666" s="286"/>
      <c r="OO666" s="286"/>
      <c r="OP666" s="286"/>
      <c r="OQ666" s="286"/>
      <c r="OR666" s="286"/>
      <c r="OS666" s="286"/>
      <c r="OT666" s="286"/>
      <c r="OU666" s="286"/>
      <c r="OV666" s="286"/>
      <c r="OW666" s="286"/>
      <c r="OX666" s="286"/>
      <c r="OY666" s="286"/>
      <c r="OZ666" s="286"/>
      <c r="PA666" s="286"/>
      <c r="PB666" s="286"/>
      <c r="PC666" s="286"/>
      <c r="PD666" s="286"/>
      <c r="PE666" s="286"/>
      <c r="PF666" s="286"/>
      <c r="PG666" s="286"/>
      <c r="PH666" s="286"/>
      <c r="PI666" s="286"/>
      <c r="PJ666" s="286"/>
      <c r="PK666" s="286"/>
      <c r="PL666" s="286"/>
      <c r="PM666" s="286"/>
      <c r="PN666" s="286"/>
      <c r="PO666" s="286"/>
      <c r="PP666" s="286"/>
      <c r="PQ666" s="286"/>
      <c r="PR666" s="286"/>
      <c r="PS666" s="286"/>
      <c r="PT666" s="286"/>
      <c r="PU666" s="286"/>
      <c r="PV666" s="286"/>
      <c r="PW666" s="286"/>
      <c r="PX666" s="286"/>
      <c r="PY666" s="286"/>
      <c r="PZ666" s="286"/>
      <c r="QA666" s="286"/>
      <c r="QB666" s="286"/>
      <c r="QC666" s="286"/>
      <c r="QD666" s="286"/>
      <c r="QE666" s="286"/>
      <c r="QF666" s="286"/>
      <c r="QG666" s="286"/>
      <c r="QH666" s="286"/>
      <c r="QI666" s="286"/>
      <c r="QJ666" s="286"/>
      <c r="QK666" s="286"/>
      <c r="QL666" s="286"/>
      <c r="QM666" s="286"/>
      <c r="QN666" s="286"/>
      <c r="QO666" s="286"/>
      <c r="QP666" s="286"/>
      <c r="QQ666" s="286"/>
      <c r="QR666" s="286"/>
      <c r="QS666" s="286"/>
      <c r="QT666" s="286"/>
      <c r="QU666" s="286"/>
      <c r="QV666" s="286"/>
      <c r="QW666" s="286"/>
      <c r="QX666" s="286"/>
      <c r="QY666" s="286"/>
      <c r="QZ666" s="286"/>
      <c r="RA666" s="286"/>
      <c r="RB666" s="286"/>
      <c r="RC666" s="286"/>
      <c r="RD666" s="286"/>
      <c r="RE666" s="286"/>
      <c r="RF666" s="286"/>
      <c r="RG666" s="286"/>
      <c r="RH666" s="286"/>
      <c r="RI666" s="286"/>
      <c r="RJ666" s="286"/>
      <c r="RK666" s="286"/>
      <c r="RL666" s="286"/>
      <c r="RM666" s="286"/>
      <c r="RN666" s="286"/>
      <c r="RO666" s="286"/>
      <c r="RP666" s="286"/>
      <c r="RQ666" s="286"/>
      <c r="RR666" s="286"/>
      <c r="RS666" s="286"/>
      <c r="RT666" s="286"/>
      <c r="RU666" s="286"/>
      <c r="RV666" s="286"/>
      <c r="RW666" s="286"/>
      <c r="RX666" s="286"/>
      <c r="RY666" s="286"/>
      <c r="RZ666" s="286"/>
      <c r="SA666" s="286"/>
      <c r="SB666" s="286"/>
      <c r="SC666" s="286"/>
      <c r="SD666" s="286"/>
      <c r="SE666" s="286"/>
      <c r="SF666" s="286"/>
      <c r="SG666" s="286"/>
      <c r="SH666" s="286"/>
      <c r="SI666" s="286"/>
      <c r="SJ666" s="286"/>
      <c r="SK666" s="286"/>
      <c r="SL666" s="286"/>
      <c r="SM666" s="286"/>
      <c r="SN666" s="286"/>
      <c r="SO666" s="286"/>
      <c r="SP666" s="286"/>
      <c r="SQ666" s="286"/>
      <c r="SR666" s="286"/>
      <c r="SS666" s="286"/>
      <c r="ST666" s="286"/>
      <c r="SU666" s="286"/>
      <c r="SV666" s="286"/>
      <c r="SW666" s="286"/>
      <c r="SX666" s="286"/>
      <c r="SY666" s="286"/>
      <c r="SZ666" s="286"/>
      <c r="TA666" s="286"/>
      <c r="TB666" s="286"/>
      <c r="TC666" s="286"/>
      <c r="TD666" s="286"/>
      <c r="TE666" s="286"/>
      <c r="TF666" s="286"/>
      <c r="TG666" s="286"/>
      <c r="TH666" s="286"/>
      <c r="TI666" s="286"/>
      <c r="TJ666" s="286"/>
      <c r="TK666" s="286"/>
      <c r="TL666" s="286"/>
      <c r="TM666" s="286"/>
      <c r="TN666" s="286"/>
      <c r="TO666" s="286"/>
      <c r="TP666" s="286"/>
      <c r="TQ666" s="286"/>
      <c r="TR666" s="286"/>
      <c r="TS666" s="286"/>
      <c r="TT666" s="286"/>
      <c r="TU666" s="286"/>
      <c r="TV666" s="286"/>
      <c r="TW666" s="286"/>
      <c r="TX666" s="286"/>
      <c r="TY666" s="286"/>
      <c r="TZ666" s="286"/>
      <c r="UA666" s="286"/>
      <c r="UB666" s="286"/>
      <c r="UC666" s="286"/>
      <c r="UD666" s="286"/>
      <c r="UE666" s="286"/>
      <c r="UF666" s="286"/>
      <c r="UG666" s="286"/>
      <c r="UH666" s="286"/>
      <c r="UI666" s="286"/>
      <c r="UJ666" s="286"/>
      <c r="UK666" s="286"/>
      <c r="UL666" s="286"/>
      <c r="UM666" s="286"/>
      <c r="UN666" s="286"/>
      <c r="UO666" s="286"/>
      <c r="UP666" s="286"/>
      <c r="UQ666" s="286"/>
      <c r="UR666" s="286"/>
      <c r="US666" s="286"/>
      <c r="UT666" s="286"/>
      <c r="UU666" s="286"/>
      <c r="UV666" s="286"/>
      <c r="UW666" s="286"/>
      <c r="UX666" s="286"/>
      <c r="UY666" s="286"/>
      <c r="UZ666" s="286"/>
      <c r="VA666" s="286"/>
      <c r="VB666" s="286"/>
      <c r="VC666" s="286"/>
      <c r="VD666" s="286"/>
      <c r="VE666" s="286"/>
      <c r="VF666" s="286"/>
      <c r="VG666" s="286"/>
      <c r="VH666" s="286"/>
      <c r="VI666" s="286"/>
      <c r="VJ666" s="286"/>
      <c r="VK666" s="286"/>
      <c r="VL666" s="286"/>
      <c r="VM666" s="286"/>
      <c r="VN666" s="286"/>
      <c r="VO666" s="286"/>
      <c r="VP666" s="286"/>
      <c r="VQ666" s="286"/>
      <c r="VR666" s="286"/>
      <c r="VS666" s="286"/>
      <c r="VT666" s="286"/>
      <c r="VU666" s="286"/>
      <c r="VV666" s="286"/>
      <c r="VW666" s="286"/>
      <c r="VX666" s="286"/>
      <c r="VY666" s="286"/>
      <c r="VZ666" s="286"/>
      <c r="WA666" s="286"/>
      <c r="WB666" s="286"/>
      <c r="WC666" s="286"/>
    </row>
    <row r="667" spans="1:601" s="285" customFormat="1" ht="104.25" customHeight="1">
      <c r="A667" s="1073"/>
      <c r="B667" s="681"/>
      <c r="C667" s="651"/>
      <c r="D667" s="653"/>
      <c r="E667" s="308" t="s">
        <v>1349</v>
      </c>
      <c r="F667" s="317" t="s">
        <v>1384</v>
      </c>
      <c r="G667" s="415">
        <v>45292</v>
      </c>
      <c r="H667" s="317" t="s">
        <v>31</v>
      </c>
      <c r="I667" s="382" t="s">
        <v>501</v>
      </c>
      <c r="J667" s="382" t="s">
        <v>501</v>
      </c>
      <c r="K667" s="315" t="s">
        <v>1385</v>
      </c>
      <c r="L667" s="382" t="s">
        <v>642</v>
      </c>
      <c r="M667" s="288"/>
      <c r="N667" s="288"/>
      <c r="O667" s="288">
        <v>15000</v>
      </c>
      <c r="P667" s="289">
        <v>15000</v>
      </c>
      <c r="Q667" s="290">
        <v>15000</v>
      </c>
      <c r="R667" s="288">
        <v>15000</v>
      </c>
      <c r="S667" s="528">
        <v>3</v>
      </c>
      <c r="BA667" s="286"/>
      <c r="BB667" s="286"/>
      <c r="BC667" s="286"/>
      <c r="BD667" s="286"/>
      <c r="BE667" s="286"/>
      <c r="BF667" s="286"/>
      <c r="BG667" s="286"/>
      <c r="BH667" s="286"/>
      <c r="BI667" s="286"/>
      <c r="BJ667" s="286"/>
      <c r="BK667" s="286"/>
      <c r="BL667" s="286"/>
      <c r="BM667" s="286"/>
      <c r="BN667" s="286"/>
      <c r="BO667" s="286"/>
      <c r="BP667" s="286"/>
      <c r="BQ667" s="286"/>
      <c r="BR667" s="286"/>
      <c r="BS667" s="286"/>
      <c r="BT667" s="286"/>
      <c r="BU667" s="286"/>
      <c r="BV667" s="286"/>
      <c r="BW667" s="286"/>
      <c r="BX667" s="286"/>
      <c r="BY667" s="286"/>
      <c r="BZ667" s="286"/>
      <c r="CA667" s="286"/>
      <c r="CB667" s="286"/>
      <c r="CC667" s="286"/>
      <c r="CD667" s="286"/>
      <c r="CE667" s="286"/>
      <c r="CF667" s="286"/>
      <c r="CG667" s="286"/>
      <c r="CH667" s="286"/>
      <c r="CI667" s="286"/>
      <c r="CJ667" s="286"/>
      <c r="CK667" s="286"/>
      <c r="CL667" s="286"/>
      <c r="CM667" s="286"/>
      <c r="CN667" s="286"/>
      <c r="CO667" s="286"/>
      <c r="CP667" s="286"/>
      <c r="CQ667" s="286"/>
      <c r="CR667" s="286"/>
      <c r="CS667" s="286"/>
      <c r="CT667" s="286"/>
      <c r="CU667" s="286"/>
      <c r="CV667" s="286"/>
      <c r="CW667" s="286"/>
      <c r="CX667" s="286"/>
      <c r="CY667" s="286"/>
      <c r="CZ667" s="286"/>
      <c r="DA667" s="286"/>
      <c r="DB667" s="286"/>
      <c r="DC667" s="286"/>
      <c r="DD667" s="286"/>
      <c r="DE667" s="286"/>
      <c r="DF667" s="286"/>
      <c r="DG667" s="286"/>
      <c r="DH667" s="286"/>
      <c r="DI667" s="286"/>
      <c r="DJ667" s="286"/>
      <c r="DK667" s="286"/>
      <c r="DL667" s="286"/>
      <c r="DM667" s="286"/>
      <c r="DN667" s="286"/>
      <c r="DO667" s="286"/>
      <c r="DP667" s="286"/>
      <c r="DQ667" s="286"/>
      <c r="DR667" s="286"/>
      <c r="DS667" s="286"/>
      <c r="DT667" s="286"/>
      <c r="DU667" s="286"/>
      <c r="DV667" s="286"/>
      <c r="DW667" s="286"/>
      <c r="DX667" s="286"/>
      <c r="DY667" s="286"/>
      <c r="DZ667" s="286"/>
      <c r="EA667" s="286"/>
      <c r="EB667" s="286"/>
      <c r="EC667" s="286"/>
      <c r="ED667" s="286"/>
      <c r="EE667" s="286"/>
      <c r="EF667" s="286"/>
      <c r="EG667" s="286"/>
      <c r="EH667" s="286"/>
      <c r="EI667" s="286"/>
      <c r="EJ667" s="286"/>
      <c r="EK667" s="286"/>
      <c r="EL667" s="286"/>
      <c r="EM667" s="286"/>
      <c r="EN667" s="286"/>
      <c r="EO667" s="286"/>
      <c r="EP667" s="286"/>
      <c r="EQ667" s="286"/>
      <c r="ER667" s="286"/>
      <c r="ES667" s="286"/>
      <c r="ET667" s="286"/>
      <c r="EU667" s="286"/>
      <c r="EV667" s="286"/>
      <c r="EW667" s="286"/>
      <c r="EX667" s="286"/>
      <c r="EY667" s="286"/>
      <c r="EZ667" s="286"/>
      <c r="FA667" s="286"/>
      <c r="FB667" s="286"/>
      <c r="FC667" s="286"/>
      <c r="FD667" s="286"/>
      <c r="FE667" s="286"/>
      <c r="FF667" s="286"/>
      <c r="FG667" s="286"/>
      <c r="FH667" s="286"/>
      <c r="FI667" s="286"/>
      <c r="FJ667" s="286"/>
      <c r="FK667" s="286"/>
      <c r="FL667" s="286"/>
      <c r="FM667" s="286"/>
      <c r="FN667" s="286"/>
      <c r="FO667" s="286"/>
      <c r="FP667" s="286"/>
      <c r="FQ667" s="286"/>
      <c r="FR667" s="286"/>
      <c r="FS667" s="286"/>
      <c r="FT667" s="286"/>
      <c r="FU667" s="286"/>
      <c r="FV667" s="286"/>
      <c r="FW667" s="286"/>
      <c r="FX667" s="286"/>
      <c r="FY667" s="286"/>
      <c r="FZ667" s="286"/>
      <c r="GA667" s="286"/>
      <c r="GB667" s="286"/>
      <c r="GC667" s="286"/>
      <c r="GD667" s="286"/>
      <c r="GE667" s="286"/>
      <c r="GF667" s="286"/>
      <c r="GG667" s="286"/>
      <c r="GH667" s="286"/>
      <c r="GI667" s="286"/>
      <c r="GJ667" s="286"/>
      <c r="GK667" s="286"/>
      <c r="GL667" s="286"/>
      <c r="GM667" s="286"/>
      <c r="GN667" s="286"/>
      <c r="GO667" s="286"/>
      <c r="GP667" s="286"/>
      <c r="GQ667" s="286"/>
      <c r="GR667" s="286"/>
      <c r="GS667" s="286"/>
      <c r="GT667" s="286"/>
      <c r="GU667" s="286"/>
      <c r="GV667" s="286"/>
      <c r="GW667" s="286"/>
      <c r="GX667" s="286"/>
      <c r="GY667" s="286"/>
      <c r="GZ667" s="286"/>
      <c r="HA667" s="286"/>
      <c r="HB667" s="286"/>
      <c r="HC667" s="286"/>
      <c r="HD667" s="286"/>
      <c r="HE667" s="286"/>
      <c r="HF667" s="286"/>
      <c r="HG667" s="286"/>
      <c r="HH667" s="286"/>
      <c r="HI667" s="286"/>
      <c r="HJ667" s="286"/>
      <c r="HK667" s="286"/>
      <c r="HL667" s="286"/>
      <c r="HM667" s="286"/>
      <c r="HN667" s="286"/>
      <c r="HO667" s="286"/>
      <c r="HP667" s="286"/>
      <c r="HQ667" s="286"/>
      <c r="HR667" s="286"/>
      <c r="HS667" s="286"/>
      <c r="HT667" s="286"/>
      <c r="HU667" s="286"/>
      <c r="HV667" s="286"/>
      <c r="HW667" s="286"/>
      <c r="HX667" s="286"/>
      <c r="HY667" s="286"/>
      <c r="HZ667" s="286"/>
      <c r="IA667" s="286"/>
      <c r="IB667" s="286"/>
      <c r="IC667" s="286"/>
      <c r="ID667" s="286"/>
      <c r="IE667" s="286"/>
      <c r="IF667" s="286"/>
      <c r="IG667" s="286"/>
      <c r="IH667" s="286"/>
      <c r="II667" s="286"/>
      <c r="IJ667" s="286"/>
      <c r="IK667" s="286"/>
      <c r="IL667" s="286"/>
      <c r="IM667" s="286"/>
      <c r="IN667" s="286"/>
      <c r="IO667" s="286"/>
      <c r="IP667" s="286"/>
      <c r="IQ667" s="286"/>
      <c r="IR667" s="286"/>
      <c r="IS667" s="286"/>
      <c r="IT667" s="286"/>
      <c r="IU667" s="286"/>
      <c r="IV667" s="286"/>
      <c r="IW667" s="286"/>
      <c r="IX667" s="286"/>
      <c r="IY667" s="286"/>
      <c r="IZ667" s="286"/>
      <c r="JA667" s="286"/>
      <c r="JB667" s="286"/>
      <c r="JC667" s="286"/>
      <c r="JD667" s="286"/>
      <c r="JE667" s="286"/>
      <c r="JF667" s="286"/>
      <c r="JG667" s="286"/>
      <c r="JH667" s="286"/>
      <c r="JI667" s="286"/>
      <c r="JJ667" s="286"/>
      <c r="JK667" s="286"/>
      <c r="JL667" s="286"/>
      <c r="JM667" s="286"/>
      <c r="JN667" s="286"/>
      <c r="JO667" s="286"/>
      <c r="JP667" s="286"/>
      <c r="JQ667" s="286"/>
      <c r="JR667" s="286"/>
      <c r="JS667" s="286"/>
      <c r="JT667" s="286"/>
      <c r="JU667" s="286"/>
      <c r="JV667" s="286"/>
      <c r="JW667" s="286"/>
      <c r="JX667" s="286"/>
      <c r="JY667" s="286"/>
      <c r="JZ667" s="286"/>
      <c r="KA667" s="286"/>
      <c r="KB667" s="286"/>
      <c r="KC667" s="286"/>
      <c r="KD667" s="286"/>
      <c r="KE667" s="286"/>
      <c r="KF667" s="286"/>
      <c r="KG667" s="286"/>
      <c r="KH667" s="286"/>
      <c r="KI667" s="286"/>
      <c r="KJ667" s="286"/>
      <c r="KK667" s="286"/>
      <c r="KL667" s="286"/>
      <c r="KM667" s="286"/>
      <c r="KN667" s="286"/>
      <c r="KO667" s="286"/>
      <c r="KP667" s="286"/>
      <c r="KQ667" s="286"/>
      <c r="KR667" s="286"/>
      <c r="KS667" s="286"/>
      <c r="KT667" s="286"/>
      <c r="KU667" s="286"/>
      <c r="KV667" s="286"/>
      <c r="KW667" s="286"/>
      <c r="KX667" s="286"/>
      <c r="KY667" s="286"/>
      <c r="KZ667" s="286"/>
      <c r="LA667" s="286"/>
      <c r="LB667" s="286"/>
      <c r="LC667" s="286"/>
      <c r="LD667" s="286"/>
      <c r="LE667" s="286"/>
      <c r="LF667" s="286"/>
      <c r="LG667" s="286"/>
      <c r="LH667" s="286"/>
      <c r="LI667" s="286"/>
      <c r="LJ667" s="286"/>
      <c r="LK667" s="286"/>
      <c r="LL667" s="286"/>
      <c r="LM667" s="286"/>
      <c r="LN667" s="286"/>
      <c r="LO667" s="286"/>
      <c r="LP667" s="286"/>
      <c r="LQ667" s="286"/>
      <c r="LR667" s="286"/>
      <c r="LS667" s="286"/>
      <c r="LT667" s="286"/>
      <c r="LU667" s="286"/>
      <c r="LV667" s="286"/>
      <c r="LW667" s="286"/>
      <c r="LX667" s="286"/>
      <c r="LY667" s="286"/>
      <c r="LZ667" s="286"/>
      <c r="MA667" s="286"/>
      <c r="MB667" s="286"/>
      <c r="MC667" s="286"/>
      <c r="MD667" s="286"/>
      <c r="ME667" s="286"/>
      <c r="MF667" s="286"/>
      <c r="MG667" s="286"/>
      <c r="MH667" s="286"/>
      <c r="MI667" s="286"/>
      <c r="MJ667" s="286"/>
      <c r="MK667" s="286"/>
      <c r="ML667" s="286"/>
      <c r="MM667" s="286"/>
      <c r="MN667" s="286"/>
      <c r="MO667" s="286"/>
      <c r="MP667" s="286"/>
      <c r="MQ667" s="286"/>
      <c r="MR667" s="286"/>
      <c r="MS667" s="286"/>
      <c r="MT667" s="286"/>
      <c r="MU667" s="286"/>
      <c r="MV667" s="286"/>
      <c r="MW667" s="286"/>
      <c r="MX667" s="286"/>
      <c r="MY667" s="286"/>
      <c r="MZ667" s="286"/>
      <c r="NA667" s="286"/>
      <c r="NB667" s="286"/>
      <c r="NC667" s="286"/>
      <c r="ND667" s="286"/>
      <c r="NE667" s="286"/>
      <c r="NF667" s="286"/>
      <c r="NG667" s="286"/>
      <c r="NH667" s="286"/>
      <c r="NI667" s="286"/>
      <c r="NJ667" s="286"/>
      <c r="NK667" s="286"/>
      <c r="NL667" s="286"/>
      <c r="NM667" s="286"/>
      <c r="NN667" s="286"/>
      <c r="NO667" s="286"/>
      <c r="NP667" s="286"/>
      <c r="NQ667" s="286"/>
      <c r="NR667" s="286"/>
      <c r="NS667" s="286"/>
      <c r="NT667" s="286"/>
      <c r="NU667" s="286"/>
      <c r="NV667" s="286"/>
      <c r="NW667" s="286"/>
      <c r="NX667" s="286"/>
      <c r="NY667" s="286"/>
      <c r="NZ667" s="286"/>
      <c r="OA667" s="286"/>
      <c r="OB667" s="286"/>
      <c r="OC667" s="286"/>
      <c r="OD667" s="286"/>
      <c r="OE667" s="286"/>
      <c r="OF667" s="286"/>
      <c r="OG667" s="286"/>
      <c r="OH667" s="286"/>
      <c r="OI667" s="286"/>
      <c r="OJ667" s="286"/>
      <c r="OK667" s="286"/>
      <c r="OL667" s="286"/>
      <c r="OM667" s="286"/>
      <c r="ON667" s="286"/>
      <c r="OO667" s="286"/>
      <c r="OP667" s="286"/>
      <c r="OQ667" s="286"/>
      <c r="OR667" s="286"/>
      <c r="OS667" s="286"/>
      <c r="OT667" s="286"/>
      <c r="OU667" s="286"/>
      <c r="OV667" s="286"/>
      <c r="OW667" s="286"/>
      <c r="OX667" s="286"/>
      <c r="OY667" s="286"/>
      <c r="OZ667" s="286"/>
      <c r="PA667" s="286"/>
      <c r="PB667" s="286"/>
      <c r="PC667" s="286"/>
      <c r="PD667" s="286"/>
      <c r="PE667" s="286"/>
      <c r="PF667" s="286"/>
      <c r="PG667" s="286"/>
      <c r="PH667" s="286"/>
      <c r="PI667" s="286"/>
      <c r="PJ667" s="286"/>
      <c r="PK667" s="286"/>
      <c r="PL667" s="286"/>
      <c r="PM667" s="286"/>
      <c r="PN667" s="286"/>
      <c r="PO667" s="286"/>
      <c r="PP667" s="286"/>
      <c r="PQ667" s="286"/>
      <c r="PR667" s="286"/>
      <c r="PS667" s="286"/>
      <c r="PT667" s="286"/>
      <c r="PU667" s="286"/>
      <c r="PV667" s="286"/>
      <c r="PW667" s="286"/>
      <c r="PX667" s="286"/>
      <c r="PY667" s="286"/>
      <c r="PZ667" s="286"/>
      <c r="QA667" s="286"/>
      <c r="QB667" s="286"/>
      <c r="QC667" s="286"/>
      <c r="QD667" s="286"/>
      <c r="QE667" s="286"/>
      <c r="QF667" s="286"/>
      <c r="QG667" s="286"/>
      <c r="QH667" s="286"/>
      <c r="QI667" s="286"/>
      <c r="QJ667" s="286"/>
      <c r="QK667" s="286"/>
      <c r="QL667" s="286"/>
      <c r="QM667" s="286"/>
      <c r="QN667" s="286"/>
      <c r="QO667" s="286"/>
      <c r="QP667" s="286"/>
      <c r="QQ667" s="286"/>
      <c r="QR667" s="286"/>
      <c r="QS667" s="286"/>
      <c r="QT667" s="286"/>
      <c r="QU667" s="286"/>
      <c r="QV667" s="286"/>
      <c r="QW667" s="286"/>
      <c r="QX667" s="286"/>
      <c r="QY667" s="286"/>
      <c r="QZ667" s="286"/>
      <c r="RA667" s="286"/>
      <c r="RB667" s="286"/>
      <c r="RC667" s="286"/>
      <c r="RD667" s="286"/>
      <c r="RE667" s="286"/>
      <c r="RF667" s="286"/>
      <c r="RG667" s="286"/>
      <c r="RH667" s="286"/>
      <c r="RI667" s="286"/>
      <c r="RJ667" s="286"/>
      <c r="RK667" s="286"/>
      <c r="RL667" s="286"/>
      <c r="RM667" s="286"/>
      <c r="RN667" s="286"/>
      <c r="RO667" s="286"/>
      <c r="RP667" s="286"/>
      <c r="RQ667" s="286"/>
      <c r="RR667" s="286"/>
      <c r="RS667" s="286"/>
      <c r="RT667" s="286"/>
      <c r="RU667" s="286"/>
      <c r="RV667" s="286"/>
      <c r="RW667" s="286"/>
      <c r="RX667" s="286"/>
      <c r="RY667" s="286"/>
      <c r="RZ667" s="286"/>
      <c r="SA667" s="286"/>
      <c r="SB667" s="286"/>
      <c r="SC667" s="286"/>
      <c r="SD667" s="286"/>
      <c r="SE667" s="286"/>
      <c r="SF667" s="286"/>
      <c r="SG667" s="286"/>
      <c r="SH667" s="286"/>
      <c r="SI667" s="286"/>
      <c r="SJ667" s="286"/>
      <c r="SK667" s="286"/>
      <c r="SL667" s="286"/>
      <c r="SM667" s="286"/>
      <c r="SN667" s="286"/>
      <c r="SO667" s="286"/>
      <c r="SP667" s="286"/>
      <c r="SQ667" s="286"/>
      <c r="SR667" s="286"/>
      <c r="SS667" s="286"/>
      <c r="ST667" s="286"/>
      <c r="SU667" s="286"/>
      <c r="SV667" s="286"/>
      <c r="SW667" s="286"/>
      <c r="SX667" s="286"/>
      <c r="SY667" s="286"/>
      <c r="SZ667" s="286"/>
      <c r="TA667" s="286"/>
      <c r="TB667" s="286"/>
      <c r="TC667" s="286"/>
      <c r="TD667" s="286"/>
      <c r="TE667" s="286"/>
      <c r="TF667" s="286"/>
      <c r="TG667" s="286"/>
      <c r="TH667" s="286"/>
      <c r="TI667" s="286"/>
      <c r="TJ667" s="286"/>
      <c r="TK667" s="286"/>
      <c r="TL667" s="286"/>
      <c r="TM667" s="286"/>
      <c r="TN667" s="286"/>
      <c r="TO667" s="286"/>
      <c r="TP667" s="286"/>
      <c r="TQ667" s="286"/>
      <c r="TR667" s="286"/>
      <c r="TS667" s="286"/>
      <c r="TT667" s="286"/>
      <c r="TU667" s="286"/>
      <c r="TV667" s="286"/>
      <c r="TW667" s="286"/>
      <c r="TX667" s="286"/>
      <c r="TY667" s="286"/>
      <c r="TZ667" s="286"/>
      <c r="UA667" s="286"/>
      <c r="UB667" s="286"/>
      <c r="UC667" s="286"/>
      <c r="UD667" s="286"/>
      <c r="UE667" s="286"/>
      <c r="UF667" s="286"/>
      <c r="UG667" s="286"/>
      <c r="UH667" s="286"/>
      <c r="UI667" s="286"/>
      <c r="UJ667" s="286"/>
      <c r="UK667" s="286"/>
      <c r="UL667" s="286"/>
      <c r="UM667" s="286"/>
      <c r="UN667" s="286"/>
      <c r="UO667" s="286"/>
      <c r="UP667" s="286"/>
      <c r="UQ667" s="286"/>
      <c r="UR667" s="286"/>
      <c r="US667" s="286"/>
      <c r="UT667" s="286"/>
      <c r="UU667" s="286"/>
      <c r="UV667" s="286"/>
      <c r="UW667" s="286"/>
      <c r="UX667" s="286"/>
      <c r="UY667" s="286"/>
      <c r="UZ667" s="286"/>
      <c r="VA667" s="286"/>
      <c r="VB667" s="286"/>
      <c r="VC667" s="286"/>
      <c r="VD667" s="286"/>
      <c r="VE667" s="286"/>
      <c r="VF667" s="286"/>
      <c r="VG667" s="286"/>
      <c r="VH667" s="286"/>
      <c r="VI667" s="286"/>
      <c r="VJ667" s="286"/>
      <c r="VK667" s="286"/>
      <c r="VL667" s="286"/>
      <c r="VM667" s="286"/>
      <c r="VN667" s="286"/>
      <c r="VO667" s="286"/>
      <c r="VP667" s="286"/>
      <c r="VQ667" s="286"/>
      <c r="VR667" s="286"/>
      <c r="VS667" s="286"/>
      <c r="VT667" s="286"/>
      <c r="VU667" s="286"/>
      <c r="VV667" s="286"/>
      <c r="VW667" s="286"/>
      <c r="VX667" s="286"/>
      <c r="VY667" s="286"/>
      <c r="VZ667" s="286"/>
      <c r="WA667" s="286"/>
      <c r="WB667" s="286"/>
      <c r="WC667" s="286"/>
    </row>
    <row r="668" spans="1:601" s="285" customFormat="1" ht="66.75" customHeight="1">
      <c r="A668" s="1073"/>
      <c r="B668" s="670" t="s">
        <v>1386</v>
      </c>
      <c r="C668" s="650" t="s">
        <v>1387</v>
      </c>
      <c r="D668" s="652" t="s">
        <v>1332</v>
      </c>
      <c r="E668" s="677" t="s">
        <v>1349</v>
      </c>
      <c r="F668" s="652" t="s">
        <v>60</v>
      </c>
      <c r="G668" s="679">
        <v>45292</v>
      </c>
      <c r="H668" s="652" t="s">
        <v>31</v>
      </c>
      <c r="I668" s="386" t="s">
        <v>501</v>
      </c>
      <c r="J668" s="386" t="s">
        <v>501</v>
      </c>
      <c r="K668" s="386" t="s">
        <v>1388</v>
      </c>
      <c r="L668" s="386" t="s">
        <v>35</v>
      </c>
      <c r="M668" s="284">
        <f>M669</f>
        <v>0</v>
      </c>
      <c r="N668" s="284">
        <f t="shared" ref="N668:R668" si="105">N669</f>
        <v>0</v>
      </c>
      <c r="O668" s="284">
        <f t="shared" si="105"/>
        <v>65000</v>
      </c>
      <c r="P668" s="284">
        <f t="shared" si="105"/>
        <v>65000</v>
      </c>
      <c r="Q668" s="284">
        <f t="shared" si="105"/>
        <v>65000</v>
      </c>
      <c r="R668" s="284">
        <f t="shared" si="105"/>
        <v>65000</v>
      </c>
      <c r="S668" s="542"/>
      <c r="BA668" s="286"/>
      <c r="BB668" s="286"/>
      <c r="BC668" s="286"/>
      <c r="BD668" s="286"/>
      <c r="BE668" s="286"/>
      <c r="BF668" s="286"/>
      <c r="BG668" s="286"/>
      <c r="BH668" s="286"/>
      <c r="BI668" s="286"/>
      <c r="BJ668" s="286"/>
      <c r="BK668" s="286"/>
      <c r="BL668" s="286"/>
      <c r="BM668" s="286"/>
      <c r="BN668" s="286"/>
      <c r="BO668" s="286"/>
      <c r="BP668" s="286"/>
      <c r="BQ668" s="286"/>
      <c r="BR668" s="286"/>
      <c r="BS668" s="286"/>
      <c r="BT668" s="286"/>
      <c r="BU668" s="286"/>
      <c r="BV668" s="286"/>
      <c r="BW668" s="286"/>
      <c r="BX668" s="286"/>
      <c r="BY668" s="286"/>
      <c r="BZ668" s="286"/>
      <c r="CA668" s="286"/>
      <c r="CB668" s="286"/>
      <c r="CC668" s="286"/>
      <c r="CD668" s="286"/>
      <c r="CE668" s="286"/>
      <c r="CF668" s="286"/>
      <c r="CG668" s="286"/>
      <c r="CH668" s="286"/>
      <c r="CI668" s="286"/>
      <c r="CJ668" s="286"/>
      <c r="CK668" s="286"/>
      <c r="CL668" s="286"/>
      <c r="CM668" s="286"/>
      <c r="CN668" s="286"/>
      <c r="CO668" s="286"/>
      <c r="CP668" s="286"/>
      <c r="CQ668" s="286"/>
      <c r="CR668" s="286"/>
      <c r="CS668" s="286"/>
      <c r="CT668" s="286"/>
      <c r="CU668" s="286"/>
      <c r="CV668" s="286"/>
      <c r="CW668" s="286"/>
      <c r="CX668" s="286"/>
      <c r="CY668" s="286"/>
      <c r="CZ668" s="286"/>
      <c r="DA668" s="286"/>
      <c r="DB668" s="286"/>
      <c r="DC668" s="286"/>
      <c r="DD668" s="286"/>
      <c r="DE668" s="286"/>
      <c r="DF668" s="286"/>
      <c r="DG668" s="286"/>
      <c r="DH668" s="286"/>
      <c r="DI668" s="286"/>
      <c r="DJ668" s="286"/>
      <c r="DK668" s="286"/>
      <c r="DL668" s="286"/>
      <c r="DM668" s="286"/>
      <c r="DN668" s="286"/>
      <c r="DO668" s="286"/>
      <c r="DP668" s="286"/>
      <c r="DQ668" s="286"/>
      <c r="DR668" s="286"/>
      <c r="DS668" s="286"/>
      <c r="DT668" s="286"/>
      <c r="DU668" s="286"/>
      <c r="DV668" s="286"/>
      <c r="DW668" s="286"/>
      <c r="DX668" s="286"/>
      <c r="DY668" s="286"/>
      <c r="DZ668" s="286"/>
      <c r="EA668" s="286"/>
      <c r="EB668" s="286"/>
      <c r="EC668" s="286"/>
      <c r="ED668" s="286"/>
      <c r="EE668" s="286"/>
      <c r="EF668" s="286"/>
      <c r="EG668" s="286"/>
      <c r="EH668" s="286"/>
      <c r="EI668" s="286"/>
      <c r="EJ668" s="286"/>
      <c r="EK668" s="286"/>
      <c r="EL668" s="286"/>
      <c r="EM668" s="286"/>
      <c r="EN668" s="286"/>
      <c r="EO668" s="286"/>
      <c r="EP668" s="286"/>
      <c r="EQ668" s="286"/>
      <c r="ER668" s="286"/>
      <c r="ES668" s="286"/>
      <c r="ET668" s="286"/>
      <c r="EU668" s="286"/>
      <c r="EV668" s="286"/>
      <c r="EW668" s="286"/>
      <c r="EX668" s="286"/>
      <c r="EY668" s="286"/>
      <c r="EZ668" s="286"/>
      <c r="FA668" s="286"/>
      <c r="FB668" s="286"/>
      <c r="FC668" s="286"/>
      <c r="FD668" s="286"/>
      <c r="FE668" s="286"/>
      <c r="FF668" s="286"/>
      <c r="FG668" s="286"/>
      <c r="FH668" s="286"/>
      <c r="FI668" s="286"/>
      <c r="FJ668" s="286"/>
      <c r="FK668" s="286"/>
      <c r="FL668" s="286"/>
      <c r="FM668" s="286"/>
      <c r="FN668" s="286"/>
      <c r="FO668" s="286"/>
      <c r="FP668" s="286"/>
      <c r="FQ668" s="286"/>
      <c r="FR668" s="286"/>
      <c r="FS668" s="286"/>
      <c r="FT668" s="286"/>
      <c r="FU668" s="286"/>
      <c r="FV668" s="286"/>
      <c r="FW668" s="286"/>
      <c r="FX668" s="286"/>
      <c r="FY668" s="286"/>
      <c r="FZ668" s="286"/>
      <c r="GA668" s="286"/>
      <c r="GB668" s="286"/>
      <c r="GC668" s="286"/>
      <c r="GD668" s="286"/>
      <c r="GE668" s="286"/>
      <c r="GF668" s="286"/>
      <c r="GG668" s="286"/>
      <c r="GH668" s="286"/>
      <c r="GI668" s="286"/>
      <c r="GJ668" s="286"/>
      <c r="GK668" s="286"/>
      <c r="GL668" s="286"/>
      <c r="GM668" s="286"/>
      <c r="GN668" s="286"/>
      <c r="GO668" s="286"/>
      <c r="GP668" s="286"/>
      <c r="GQ668" s="286"/>
      <c r="GR668" s="286"/>
      <c r="GS668" s="286"/>
      <c r="GT668" s="286"/>
      <c r="GU668" s="286"/>
      <c r="GV668" s="286"/>
      <c r="GW668" s="286"/>
      <c r="GX668" s="286"/>
      <c r="GY668" s="286"/>
      <c r="GZ668" s="286"/>
      <c r="HA668" s="286"/>
      <c r="HB668" s="286"/>
      <c r="HC668" s="286"/>
      <c r="HD668" s="286"/>
      <c r="HE668" s="286"/>
      <c r="HF668" s="286"/>
      <c r="HG668" s="286"/>
      <c r="HH668" s="286"/>
      <c r="HI668" s="286"/>
      <c r="HJ668" s="286"/>
      <c r="HK668" s="286"/>
      <c r="HL668" s="286"/>
      <c r="HM668" s="286"/>
      <c r="HN668" s="286"/>
      <c r="HO668" s="286"/>
      <c r="HP668" s="286"/>
      <c r="HQ668" s="286"/>
      <c r="HR668" s="286"/>
      <c r="HS668" s="286"/>
      <c r="HT668" s="286"/>
      <c r="HU668" s="286"/>
      <c r="HV668" s="286"/>
      <c r="HW668" s="286"/>
      <c r="HX668" s="286"/>
      <c r="HY668" s="286"/>
      <c r="HZ668" s="286"/>
      <c r="IA668" s="286"/>
      <c r="IB668" s="286"/>
      <c r="IC668" s="286"/>
      <c r="ID668" s="286"/>
      <c r="IE668" s="286"/>
      <c r="IF668" s="286"/>
      <c r="IG668" s="286"/>
      <c r="IH668" s="286"/>
      <c r="II668" s="286"/>
      <c r="IJ668" s="286"/>
      <c r="IK668" s="286"/>
      <c r="IL668" s="286"/>
      <c r="IM668" s="286"/>
      <c r="IN668" s="286"/>
      <c r="IO668" s="286"/>
      <c r="IP668" s="286"/>
      <c r="IQ668" s="286"/>
      <c r="IR668" s="286"/>
      <c r="IS668" s="286"/>
      <c r="IT668" s="286"/>
      <c r="IU668" s="286"/>
      <c r="IV668" s="286"/>
      <c r="IW668" s="286"/>
      <c r="IX668" s="286"/>
      <c r="IY668" s="286"/>
      <c r="IZ668" s="286"/>
      <c r="JA668" s="286"/>
      <c r="JB668" s="286"/>
      <c r="JC668" s="286"/>
      <c r="JD668" s="286"/>
      <c r="JE668" s="286"/>
      <c r="JF668" s="286"/>
      <c r="JG668" s="286"/>
      <c r="JH668" s="286"/>
      <c r="JI668" s="286"/>
      <c r="JJ668" s="286"/>
      <c r="JK668" s="286"/>
      <c r="JL668" s="286"/>
      <c r="JM668" s="286"/>
      <c r="JN668" s="286"/>
      <c r="JO668" s="286"/>
      <c r="JP668" s="286"/>
      <c r="JQ668" s="286"/>
      <c r="JR668" s="286"/>
      <c r="JS668" s="286"/>
      <c r="JT668" s="286"/>
      <c r="JU668" s="286"/>
      <c r="JV668" s="286"/>
      <c r="JW668" s="286"/>
      <c r="JX668" s="286"/>
      <c r="JY668" s="286"/>
      <c r="JZ668" s="286"/>
      <c r="KA668" s="286"/>
      <c r="KB668" s="286"/>
      <c r="KC668" s="286"/>
      <c r="KD668" s="286"/>
      <c r="KE668" s="286"/>
      <c r="KF668" s="286"/>
      <c r="KG668" s="286"/>
      <c r="KH668" s="286"/>
      <c r="KI668" s="286"/>
      <c r="KJ668" s="286"/>
      <c r="KK668" s="286"/>
      <c r="KL668" s="286"/>
      <c r="KM668" s="286"/>
      <c r="KN668" s="286"/>
      <c r="KO668" s="286"/>
      <c r="KP668" s="286"/>
      <c r="KQ668" s="286"/>
      <c r="KR668" s="286"/>
      <c r="KS668" s="286"/>
      <c r="KT668" s="286"/>
      <c r="KU668" s="286"/>
      <c r="KV668" s="286"/>
      <c r="KW668" s="286"/>
      <c r="KX668" s="286"/>
      <c r="KY668" s="286"/>
      <c r="KZ668" s="286"/>
      <c r="LA668" s="286"/>
      <c r="LB668" s="286"/>
      <c r="LC668" s="286"/>
      <c r="LD668" s="286"/>
      <c r="LE668" s="286"/>
      <c r="LF668" s="286"/>
      <c r="LG668" s="286"/>
      <c r="LH668" s="286"/>
      <c r="LI668" s="286"/>
      <c r="LJ668" s="286"/>
      <c r="LK668" s="286"/>
      <c r="LL668" s="286"/>
      <c r="LM668" s="286"/>
      <c r="LN668" s="286"/>
      <c r="LO668" s="286"/>
      <c r="LP668" s="286"/>
      <c r="LQ668" s="286"/>
      <c r="LR668" s="286"/>
      <c r="LS668" s="286"/>
      <c r="LT668" s="286"/>
      <c r="LU668" s="286"/>
      <c r="LV668" s="286"/>
      <c r="LW668" s="286"/>
      <c r="LX668" s="286"/>
      <c r="LY668" s="286"/>
      <c r="LZ668" s="286"/>
      <c r="MA668" s="286"/>
      <c r="MB668" s="286"/>
      <c r="MC668" s="286"/>
      <c r="MD668" s="286"/>
      <c r="ME668" s="286"/>
      <c r="MF668" s="286"/>
      <c r="MG668" s="286"/>
      <c r="MH668" s="286"/>
      <c r="MI668" s="286"/>
      <c r="MJ668" s="286"/>
      <c r="MK668" s="286"/>
      <c r="ML668" s="286"/>
      <c r="MM668" s="286"/>
      <c r="MN668" s="286"/>
      <c r="MO668" s="286"/>
      <c r="MP668" s="286"/>
      <c r="MQ668" s="286"/>
      <c r="MR668" s="286"/>
      <c r="MS668" s="286"/>
      <c r="MT668" s="286"/>
      <c r="MU668" s="286"/>
      <c r="MV668" s="286"/>
      <c r="MW668" s="286"/>
      <c r="MX668" s="286"/>
      <c r="MY668" s="286"/>
      <c r="MZ668" s="286"/>
      <c r="NA668" s="286"/>
      <c r="NB668" s="286"/>
      <c r="NC668" s="286"/>
      <c r="ND668" s="286"/>
      <c r="NE668" s="286"/>
      <c r="NF668" s="286"/>
      <c r="NG668" s="286"/>
      <c r="NH668" s="286"/>
      <c r="NI668" s="286"/>
      <c r="NJ668" s="286"/>
      <c r="NK668" s="286"/>
      <c r="NL668" s="286"/>
      <c r="NM668" s="286"/>
      <c r="NN668" s="286"/>
      <c r="NO668" s="286"/>
      <c r="NP668" s="286"/>
      <c r="NQ668" s="286"/>
      <c r="NR668" s="286"/>
      <c r="NS668" s="286"/>
      <c r="NT668" s="286"/>
      <c r="NU668" s="286"/>
      <c r="NV668" s="286"/>
      <c r="NW668" s="286"/>
      <c r="NX668" s="286"/>
      <c r="NY668" s="286"/>
      <c r="NZ668" s="286"/>
      <c r="OA668" s="286"/>
      <c r="OB668" s="286"/>
      <c r="OC668" s="286"/>
      <c r="OD668" s="286"/>
      <c r="OE668" s="286"/>
      <c r="OF668" s="286"/>
      <c r="OG668" s="286"/>
      <c r="OH668" s="286"/>
      <c r="OI668" s="286"/>
      <c r="OJ668" s="286"/>
      <c r="OK668" s="286"/>
      <c r="OL668" s="286"/>
      <c r="OM668" s="286"/>
      <c r="ON668" s="286"/>
      <c r="OO668" s="286"/>
      <c r="OP668" s="286"/>
      <c r="OQ668" s="286"/>
      <c r="OR668" s="286"/>
      <c r="OS668" s="286"/>
      <c r="OT668" s="286"/>
      <c r="OU668" s="286"/>
      <c r="OV668" s="286"/>
      <c r="OW668" s="286"/>
      <c r="OX668" s="286"/>
      <c r="OY668" s="286"/>
      <c r="OZ668" s="286"/>
      <c r="PA668" s="286"/>
      <c r="PB668" s="286"/>
      <c r="PC668" s="286"/>
      <c r="PD668" s="286"/>
      <c r="PE668" s="286"/>
      <c r="PF668" s="286"/>
      <c r="PG668" s="286"/>
      <c r="PH668" s="286"/>
      <c r="PI668" s="286"/>
      <c r="PJ668" s="286"/>
      <c r="PK668" s="286"/>
      <c r="PL668" s="286"/>
      <c r="PM668" s="286"/>
      <c r="PN668" s="286"/>
      <c r="PO668" s="286"/>
      <c r="PP668" s="286"/>
      <c r="PQ668" s="286"/>
      <c r="PR668" s="286"/>
      <c r="PS668" s="286"/>
      <c r="PT668" s="286"/>
      <c r="PU668" s="286"/>
      <c r="PV668" s="286"/>
      <c r="PW668" s="286"/>
      <c r="PX668" s="286"/>
      <c r="PY668" s="286"/>
      <c r="PZ668" s="286"/>
      <c r="QA668" s="286"/>
      <c r="QB668" s="286"/>
      <c r="QC668" s="286"/>
      <c r="QD668" s="286"/>
      <c r="QE668" s="286"/>
      <c r="QF668" s="286"/>
      <c r="QG668" s="286"/>
      <c r="QH668" s="286"/>
      <c r="QI668" s="286"/>
      <c r="QJ668" s="286"/>
      <c r="QK668" s="286"/>
      <c r="QL668" s="286"/>
      <c r="QM668" s="286"/>
      <c r="QN668" s="286"/>
      <c r="QO668" s="286"/>
      <c r="QP668" s="286"/>
      <c r="QQ668" s="286"/>
      <c r="QR668" s="286"/>
      <c r="QS668" s="286"/>
      <c r="QT668" s="286"/>
      <c r="QU668" s="286"/>
      <c r="QV668" s="286"/>
      <c r="QW668" s="286"/>
      <c r="QX668" s="286"/>
      <c r="QY668" s="286"/>
      <c r="QZ668" s="286"/>
      <c r="RA668" s="286"/>
      <c r="RB668" s="286"/>
      <c r="RC668" s="286"/>
      <c r="RD668" s="286"/>
      <c r="RE668" s="286"/>
      <c r="RF668" s="286"/>
      <c r="RG668" s="286"/>
      <c r="RH668" s="286"/>
      <c r="RI668" s="286"/>
      <c r="RJ668" s="286"/>
      <c r="RK668" s="286"/>
      <c r="RL668" s="286"/>
      <c r="RM668" s="286"/>
      <c r="RN668" s="286"/>
      <c r="RO668" s="286"/>
      <c r="RP668" s="286"/>
      <c r="RQ668" s="286"/>
      <c r="RR668" s="286"/>
      <c r="RS668" s="286"/>
      <c r="RT668" s="286"/>
      <c r="RU668" s="286"/>
      <c r="RV668" s="286"/>
      <c r="RW668" s="286"/>
      <c r="RX668" s="286"/>
      <c r="RY668" s="286"/>
      <c r="RZ668" s="286"/>
      <c r="SA668" s="286"/>
      <c r="SB668" s="286"/>
      <c r="SC668" s="286"/>
      <c r="SD668" s="286"/>
      <c r="SE668" s="286"/>
      <c r="SF668" s="286"/>
      <c r="SG668" s="286"/>
      <c r="SH668" s="286"/>
      <c r="SI668" s="286"/>
      <c r="SJ668" s="286"/>
      <c r="SK668" s="286"/>
      <c r="SL668" s="286"/>
      <c r="SM668" s="286"/>
      <c r="SN668" s="286"/>
      <c r="SO668" s="286"/>
      <c r="SP668" s="286"/>
      <c r="SQ668" s="286"/>
      <c r="SR668" s="286"/>
      <c r="SS668" s="286"/>
      <c r="ST668" s="286"/>
      <c r="SU668" s="286"/>
      <c r="SV668" s="286"/>
      <c r="SW668" s="286"/>
      <c r="SX668" s="286"/>
      <c r="SY668" s="286"/>
      <c r="SZ668" s="286"/>
      <c r="TA668" s="286"/>
      <c r="TB668" s="286"/>
      <c r="TC668" s="286"/>
      <c r="TD668" s="286"/>
      <c r="TE668" s="286"/>
      <c r="TF668" s="286"/>
      <c r="TG668" s="286"/>
      <c r="TH668" s="286"/>
      <c r="TI668" s="286"/>
      <c r="TJ668" s="286"/>
      <c r="TK668" s="286"/>
      <c r="TL668" s="286"/>
      <c r="TM668" s="286"/>
      <c r="TN668" s="286"/>
      <c r="TO668" s="286"/>
      <c r="TP668" s="286"/>
      <c r="TQ668" s="286"/>
      <c r="TR668" s="286"/>
      <c r="TS668" s="286"/>
      <c r="TT668" s="286"/>
      <c r="TU668" s="286"/>
      <c r="TV668" s="286"/>
      <c r="TW668" s="286"/>
      <c r="TX668" s="286"/>
      <c r="TY668" s="286"/>
      <c r="TZ668" s="286"/>
      <c r="UA668" s="286"/>
      <c r="UB668" s="286"/>
      <c r="UC668" s="286"/>
      <c r="UD668" s="286"/>
      <c r="UE668" s="286"/>
      <c r="UF668" s="286"/>
      <c r="UG668" s="286"/>
      <c r="UH668" s="286"/>
      <c r="UI668" s="286"/>
      <c r="UJ668" s="286"/>
      <c r="UK668" s="286"/>
      <c r="UL668" s="286"/>
      <c r="UM668" s="286"/>
      <c r="UN668" s="286"/>
      <c r="UO668" s="286"/>
      <c r="UP668" s="286"/>
      <c r="UQ668" s="286"/>
      <c r="UR668" s="286"/>
      <c r="US668" s="286"/>
      <c r="UT668" s="286"/>
      <c r="UU668" s="286"/>
      <c r="UV668" s="286"/>
      <c r="UW668" s="286"/>
      <c r="UX668" s="286"/>
      <c r="UY668" s="286"/>
      <c r="UZ668" s="286"/>
      <c r="VA668" s="286"/>
      <c r="VB668" s="286"/>
      <c r="VC668" s="286"/>
      <c r="VD668" s="286"/>
      <c r="VE668" s="286"/>
      <c r="VF668" s="286"/>
      <c r="VG668" s="286"/>
      <c r="VH668" s="286"/>
      <c r="VI668" s="286"/>
      <c r="VJ668" s="286"/>
      <c r="VK668" s="286"/>
      <c r="VL668" s="286"/>
      <c r="VM668" s="286"/>
      <c r="VN668" s="286"/>
      <c r="VO668" s="286"/>
      <c r="VP668" s="286"/>
      <c r="VQ668" s="286"/>
      <c r="VR668" s="286"/>
      <c r="VS668" s="286"/>
      <c r="VT668" s="286"/>
      <c r="VU668" s="286"/>
      <c r="VV668" s="286"/>
      <c r="VW668" s="286"/>
      <c r="VX668" s="286"/>
      <c r="VY668" s="286"/>
      <c r="VZ668" s="286"/>
      <c r="WA668" s="286"/>
      <c r="WB668" s="286"/>
      <c r="WC668" s="286"/>
    </row>
    <row r="669" spans="1:601" s="285" customFormat="1" ht="48.75" customHeight="1">
      <c r="A669" s="1073"/>
      <c r="B669" s="681"/>
      <c r="C669" s="651"/>
      <c r="D669" s="653"/>
      <c r="E669" s="721"/>
      <c r="F669" s="671"/>
      <c r="G669" s="722"/>
      <c r="H669" s="671"/>
      <c r="I669" s="382" t="s">
        <v>501</v>
      </c>
      <c r="J669" s="382" t="s">
        <v>501</v>
      </c>
      <c r="K669" s="315" t="s">
        <v>1388</v>
      </c>
      <c r="L669" s="382" t="s">
        <v>857</v>
      </c>
      <c r="M669" s="288"/>
      <c r="N669" s="288"/>
      <c r="O669" s="288">
        <v>65000</v>
      </c>
      <c r="P669" s="289">
        <v>65000</v>
      </c>
      <c r="Q669" s="290">
        <v>65000</v>
      </c>
      <c r="R669" s="288">
        <v>65000</v>
      </c>
      <c r="S669" s="528">
        <v>3</v>
      </c>
      <c r="BA669" s="286"/>
      <c r="BB669" s="286"/>
      <c r="BC669" s="286"/>
      <c r="BD669" s="286"/>
      <c r="BE669" s="286"/>
      <c r="BF669" s="286"/>
      <c r="BG669" s="286"/>
      <c r="BH669" s="286"/>
      <c r="BI669" s="286"/>
      <c r="BJ669" s="286"/>
      <c r="BK669" s="286"/>
      <c r="BL669" s="286"/>
      <c r="BM669" s="286"/>
      <c r="BN669" s="286"/>
      <c r="BO669" s="286"/>
      <c r="BP669" s="286"/>
      <c r="BQ669" s="286"/>
      <c r="BR669" s="286"/>
      <c r="BS669" s="286"/>
      <c r="BT669" s="286"/>
      <c r="BU669" s="286"/>
      <c r="BV669" s="286"/>
      <c r="BW669" s="286"/>
      <c r="BX669" s="286"/>
      <c r="BY669" s="286"/>
      <c r="BZ669" s="286"/>
      <c r="CA669" s="286"/>
      <c r="CB669" s="286"/>
      <c r="CC669" s="286"/>
      <c r="CD669" s="286"/>
      <c r="CE669" s="286"/>
      <c r="CF669" s="286"/>
      <c r="CG669" s="286"/>
      <c r="CH669" s="286"/>
      <c r="CI669" s="286"/>
      <c r="CJ669" s="286"/>
      <c r="CK669" s="286"/>
      <c r="CL669" s="286"/>
      <c r="CM669" s="286"/>
      <c r="CN669" s="286"/>
      <c r="CO669" s="286"/>
      <c r="CP669" s="286"/>
      <c r="CQ669" s="286"/>
      <c r="CR669" s="286"/>
      <c r="CS669" s="286"/>
      <c r="CT669" s="286"/>
      <c r="CU669" s="286"/>
      <c r="CV669" s="286"/>
      <c r="CW669" s="286"/>
      <c r="CX669" s="286"/>
      <c r="CY669" s="286"/>
      <c r="CZ669" s="286"/>
      <c r="DA669" s="286"/>
      <c r="DB669" s="286"/>
      <c r="DC669" s="286"/>
      <c r="DD669" s="286"/>
      <c r="DE669" s="286"/>
      <c r="DF669" s="286"/>
      <c r="DG669" s="286"/>
      <c r="DH669" s="286"/>
      <c r="DI669" s="286"/>
      <c r="DJ669" s="286"/>
      <c r="DK669" s="286"/>
      <c r="DL669" s="286"/>
      <c r="DM669" s="286"/>
      <c r="DN669" s="286"/>
      <c r="DO669" s="286"/>
      <c r="DP669" s="286"/>
      <c r="DQ669" s="286"/>
      <c r="DR669" s="286"/>
      <c r="DS669" s="286"/>
      <c r="DT669" s="286"/>
      <c r="DU669" s="286"/>
      <c r="DV669" s="286"/>
      <c r="DW669" s="286"/>
      <c r="DX669" s="286"/>
      <c r="DY669" s="286"/>
      <c r="DZ669" s="286"/>
      <c r="EA669" s="286"/>
      <c r="EB669" s="286"/>
      <c r="EC669" s="286"/>
      <c r="ED669" s="286"/>
      <c r="EE669" s="286"/>
      <c r="EF669" s="286"/>
      <c r="EG669" s="286"/>
      <c r="EH669" s="286"/>
      <c r="EI669" s="286"/>
      <c r="EJ669" s="286"/>
      <c r="EK669" s="286"/>
      <c r="EL669" s="286"/>
      <c r="EM669" s="286"/>
      <c r="EN669" s="286"/>
      <c r="EO669" s="286"/>
      <c r="EP669" s="286"/>
      <c r="EQ669" s="286"/>
      <c r="ER669" s="286"/>
      <c r="ES669" s="286"/>
      <c r="ET669" s="286"/>
      <c r="EU669" s="286"/>
      <c r="EV669" s="286"/>
      <c r="EW669" s="286"/>
      <c r="EX669" s="286"/>
      <c r="EY669" s="286"/>
      <c r="EZ669" s="286"/>
      <c r="FA669" s="286"/>
      <c r="FB669" s="286"/>
      <c r="FC669" s="286"/>
      <c r="FD669" s="286"/>
      <c r="FE669" s="286"/>
      <c r="FF669" s="286"/>
      <c r="FG669" s="286"/>
      <c r="FH669" s="286"/>
      <c r="FI669" s="286"/>
      <c r="FJ669" s="286"/>
      <c r="FK669" s="286"/>
      <c r="FL669" s="286"/>
      <c r="FM669" s="286"/>
      <c r="FN669" s="286"/>
      <c r="FO669" s="286"/>
      <c r="FP669" s="286"/>
      <c r="FQ669" s="286"/>
      <c r="FR669" s="286"/>
      <c r="FS669" s="286"/>
      <c r="FT669" s="286"/>
      <c r="FU669" s="286"/>
      <c r="FV669" s="286"/>
      <c r="FW669" s="286"/>
      <c r="FX669" s="286"/>
      <c r="FY669" s="286"/>
      <c r="FZ669" s="286"/>
      <c r="GA669" s="286"/>
      <c r="GB669" s="286"/>
      <c r="GC669" s="286"/>
      <c r="GD669" s="286"/>
      <c r="GE669" s="286"/>
      <c r="GF669" s="286"/>
      <c r="GG669" s="286"/>
      <c r="GH669" s="286"/>
      <c r="GI669" s="286"/>
      <c r="GJ669" s="286"/>
      <c r="GK669" s="286"/>
      <c r="GL669" s="286"/>
      <c r="GM669" s="286"/>
      <c r="GN669" s="286"/>
      <c r="GO669" s="286"/>
      <c r="GP669" s="286"/>
      <c r="GQ669" s="286"/>
      <c r="GR669" s="286"/>
      <c r="GS669" s="286"/>
      <c r="GT669" s="286"/>
      <c r="GU669" s="286"/>
      <c r="GV669" s="286"/>
      <c r="GW669" s="286"/>
      <c r="GX669" s="286"/>
      <c r="GY669" s="286"/>
      <c r="GZ669" s="286"/>
      <c r="HA669" s="286"/>
      <c r="HB669" s="286"/>
      <c r="HC669" s="286"/>
      <c r="HD669" s="286"/>
      <c r="HE669" s="286"/>
      <c r="HF669" s="286"/>
      <c r="HG669" s="286"/>
      <c r="HH669" s="286"/>
      <c r="HI669" s="286"/>
      <c r="HJ669" s="286"/>
      <c r="HK669" s="286"/>
      <c r="HL669" s="286"/>
      <c r="HM669" s="286"/>
      <c r="HN669" s="286"/>
      <c r="HO669" s="286"/>
      <c r="HP669" s="286"/>
      <c r="HQ669" s="286"/>
      <c r="HR669" s="286"/>
      <c r="HS669" s="286"/>
      <c r="HT669" s="286"/>
      <c r="HU669" s="286"/>
      <c r="HV669" s="286"/>
      <c r="HW669" s="286"/>
      <c r="HX669" s="286"/>
      <c r="HY669" s="286"/>
      <c r="HZ669" s="286"/>
      <c r="IA669" s="286"/>
      <c r="IB669" s="286"/>
      <c r="IC669" s="286"/>
      <c r="ID669" s="286"/>
      <c r="IE669" s="286"/>
      <c r="IF669" s="286"/>
      <c r="IG669" s="286"/>
      <c r="IH669" s="286"/>
      <c r="II669" s="286"/>
      <c r="IJ669" s="286"/>
      <c r="IK669" s="286"/>
      <c r="IL669" s="286"/>
      <c r="IM669" s="286"/>
      <c r="IN669" s="286"/>
      <c r="IO669" s="286"/>
      <c r="IP669" s="286"/>
      <c r="IQ669" s="286"/>
      <c r="IR669" s="286"/>
      <c r="IS669" s="286"/>
      <c r="IT669" s="286"/>
      <c r="IU669" s="286"/>
      <c r="IV669" s="286"/>
      <c r="IW669" s="286"/>
      <c r="IX669" s="286"/>
      <c r="IY669" s="286"/>
      <c r="IZ669" s="286"/>
      <c r="JA669" s="286"/>
      <c r="JB669" s="286"/>
      <c r="JC669" s="286"/>
      <c r="JD669" s="286"/>
      <c r="JE669" s="286"/>
      <c r="JF669" s="286"/>
      <c r="JG669" s="286"/>
      <c r="JH669" s="286"/>
      <c r="JI669" s="286"/>
      <c r="JJ669" s="286"/>
      <c r="JK669" s="286"/>
      <c r="JL669" s="286"/>
      <c r="JM669" s="286"/>
      <c r="JN669" s="286"/>
      <c r="JO669" s="286"/>
      <c r="JP669" s="286"/>
      <c r="JQ669" s="286"/>
      <c r="JR669" s="286"/>
      <c r="JS669" s="286"/>
      <c r="JT669" s="286"/>
      <c r="JU669" s="286"/>
      <c r="JV669" s="286"/>
      <c r="JW669" s="286"/>
      <c r="JX669" s="286"/>
      <c r="JY669" s="286"/>
      <c r="JZ669" s="286"/>
      <c r="KA669" s="286"/>
      <c r="KB669" s="286"/>
      <c r="KC669" s="286"/>
      <c r="KD669" s="286"/>
      <c r="KE669" s="286"/>
      <c r="KF669" s="286"/>
      <c r="KG669" s="286"/>
      <c r="KH669" s="286"/>
      <c r="KI669" s="286"/>
      <c r="KJ669" s="286"/>
      <c r="KK669" s="286"/>
      <c r="KL669" s="286"/>
      <c r="KM669" s="286"/>
      <c r="KN669" s="286"/>
      <c r="KO669" s="286"/>
      <c r="KP669" s="286"/>
      <c r="KQ669" s="286"/>
      <c r="KR669" s="286"/>
      <c r="KS669" s="286"/>
      <c r="KT669" s="286"/>
      <c r="KU669" s="286"/>
      <c r="KV669" s="286"/>
      <c r="KW669" s="286"/>
      <c r="KX669" s="286"/>
      <c r="KY669" s="286"/>
      <c r="KZ669" s="286"/>
      <c r="LA669" s="286"/>
      <c r="LB669" s="286"/>
      <c r="LC669" s="286"/>
      <c r="LD669" s="286"/>
      <c r="LE669" s="286"/>
      <c r="LF669" s="286"/>
      <c r="LG669" s="286"/>
      <c r="LH669" s="286"/>
      <c r="LI669" s="286"/>
      <c r="LJ669" s="286"/>
      <c r="LK669" s="286"/>
      <c r="LL669" s="286"/>
      <c r="LM669" s="286"/>
      <c r="LN669" s="286"/>
      <c r="LO669" s="286"/>
      <c r="LP669" s="286"/>
      <c r="LQ669" s="286"/>
      <c r="LR669" s="286"/>
      <c r="LS669" s="286"/>
      <c r="LT669" s="286"/>
      <c r="LU669" s="286"/>
      <c r="LV669" s="286"/>
      <c r="LW669" s="286"/>
      <c r="LX669" s="286"/>
      <c r="LY669" s="286"/>
      <c r="LZ669" s="286"/>
      <c r="MA669" s="286"/>
      <c r="MB669" s="286"/>
      <c r="MC669" s="286"/>
      <c r="MD669" s="286"/>
      <c r="ME669" s="286"/>
      <c r="MF669" s="286"/>
      <c r="MG669" s="286"/>
      <c r="MH669" s="286"/>
      <c r="MI669" s="286"/>
      <c r="MJ669" s="286"/>
      <c r="MK669" s="286"/>
      <c r="ML669" s="286"/>
      <c r="MM669" s="286"/>
      <c r="MN669" s="286"/>
      <c r="MO669" s="286"/>
      <c r="MP669" s="286"/>
      <c r="MQ669" s="286"/>
      <c r="MR669" s="286"/>
      <c r="MS669" s="286"/>
      <c r="MT669" s="286"/>
      <c r="MU669" s="286"/>
      <c r="MV669" s="286"/>
      <c r="MW669" s="286"/>
      <c r="MX669" s="286"/>
      <c r="MY669" s="286"/>
      <c r="MZ669" s="286"/>
      <c r="NA669" s="286"/>
      <c r="NB669" s="286"/>
      <c r="NC669" s="286"/>
      <c r="ND669" s="286"/>
      <c r="NE669" s="286"/>
      <c r="NF669" s="286"/>
      <c r="NG669" s="286"/>
      <c r="NH669" s="286"/>
      <c r="NI669" s="286"/>
      <c r="NJ669" s="286"/>
      <c r="NK669" s="286"/>
      <c r="NL669" s="286"/>
      <c r="NM669" s="286"/>
      <c r="NN669" s="286"/>
      <c r="NO669" s="286"/>
      <c r="NP669" s="286"/>
      <c r="NQ669" s="286"/>
      <c r="NR669" s="286"/>
      <c r="NS669" s="286"/>
      <c r="NT669" s="286"/>
      <c r="NU669" s="286"/>
      <c r="NV669" s="286"/>
      <c r="NW669" s="286"/>
      <c r="NX669" s="286"/>
      <c r="NY669" s="286"/>
      <c r="NZ669" s="286"/>
      <c r="OA669" s="286"/>
      <c r="OB669" s="286"/>
      <c r="OC669" s="286"/>
      <c r="OD669" s="286"/>
      <c r="OE669" s="286"/>
      <c r="OF669" s="286"/>
      <c r="OG669" s="286"/>
      <c r="OH669" s="286"/>
      <c r="OI669" s="286"/>
      <c r="OJ669" s="286"/>
      <c r="OK669" s="286"/>
      <c r="OL669" s="286"/>
      <c r="OM669" s="286"/>
      <c r="ON669" s="286"/>
      <c r="OO669" s="286"/>
      <c r="OP669" s="286"/>
      <c r="OQ669" s="286"/>
      <c r="OR669" s="286"/>
      <c r="OS669" s="286"/>
      <c r="OT669" s="286"/>
      <c r="OU669" s="286"/>
      <c r="OV669" s="286"/>
      <c r="OW669" s="286"/>
      <c r="OX669" s="286"/>
      <c r="OY669" s="286"/>
      <c r="OZ669" s="286"/>
      <c r="PA669" s="286"/>
      <c r="PB669" s="286"/>
      <c r="PC669" s="286"/>
      <c r="PD669" s="286"/>
      <c r="PE669" s="286"/>
      <c r="PF669" s="286"/>
      <c r="PG669" s="286"/>
      <c r="PH669" s="286"/>
      <c r="PI669" s="286"/>
      <c r="PJ669" s="286"/>
      <c r="PK669" s="286"/>
      <c r="PL669" s="286"/>
      <c r="PM669" s="286"/>
      <c r="PN669" s="286"/>
      <c r="PO669" s="286"/>
      <c r="PP669" s="286"/>
      <c r="PQ669" s="286"/>
      <c r="PR669" s="286"/>
      <c r="PS669" s="286"/>
      <c r="PT669" s="286"/>
      <c r="PU669" s="286"/>
      <c r="PV669" s="286"/>
      <c r="PW669" s="286"/>
      <c r="PX669" s="286"/>
      <c r="PY669" s="286"/>
      <c r="PZ669" s="286"/>
      <c r="QA669" s="286"/>
      <c r="QB669" s="286"/>
      <c r="QC669" s="286"/>
      <c r="QD669" s="286"/>
      <c r="QE669" s="286"/>
      <c r="QF669" s="286"/>
      <c r="QG669" s="286"/>
      <c r="QH669" s="286"/>
      <c r="QI669" s="286"/>
      <c r="QJ669" s="286"/>
      <c r="QK669" s="286"/>
      <c r="QL669" s="286"/>
      <c r="QM669" s="286"/>
      <c r="QN669" s="286"/>
      <c r="QO669" s="286"/>
      <c r="QP669" s="286"/>
      <c r="QQ669" s="286"/>
      <c r="QR669" s="286"/>
      <c r="QS669" s="286"/>
      <c r="QT669" s="286"/>
      <c r="QU669" s="286"/>
      <c r="QV669" s="286"/>
      <c r="QW669" s="286"/>
      <c r="QX669" s="286"/>
      <c r="QY669" s="286"/>
      <c r="QZ669" s="286"/>
      <c r="RA669" s="286"/>
      <c r="RB669" s="286"/>
      <c r="RC669" s="286"/>
      <c r="RD669" s="286"/>
      <c r="RE669" s="286"/>
      <c r="RF669" s="286"/>
      <c r="RG669" s="286"/>
      <c r="RH669" s="286"/>
      <c r="RI669" s="286"/>
      <c r="RJ669" s="286"/>
      <c r="RK669" s="286"/>
      <c r="RL669" s="286"/>
      <c r="RM669" s="286"/>
      <c r="RN669" s="286"/>
      <c r="RO669" s="286"/>
      <c r="RP669" s="286"/>
      <c r="RQ669" s="286"/>
      <c r="RR669" s="286"/>
      <c r="RS669" s="286"/>
      <c r="RT669" s="286"/>
      <c r="RU669" s="286"/>
      <c r="RV669" s="286"/>
      <c r="RW669" s="286"/>
      <c r="RX669" s="286"/>
      <c r="RY669" s="286"/>
      <c r="RZ669" s="286"/>
      <c r="SA669" s="286"/>
      <c r="SB669" s="286"/>
      <c r="SC669" s="286"/>
      <c r="SD669" s="286"/>
      <c r="SE669" s="286"/>
      <c r="SF669" s="286"/>
      <c r="SG669" s="286"/>
      <c r="SH669" s="286"/>
      <c r="SI669" s="286"/>
      <c r="SJ669" s="286"/>
      <c r="SK669" s="286"/>
      <c r="SL669" s="286"/>
      <c r="SM669" s="286"/>
      <c r="SN669" s="286"/>
      <c r="SO669" s="286"/>
      <c r="SP669" s="286"/>
      <c r="SQ669" s="286"/>
      <c r="SR669" s="286"/>
      <c r="SS669" s="286"/>
      <c r="ST669" s="286"/>
      <c r="SU669" s="286"/>
      <c r="SV669" s="286"/>
      <c r="SW669" s="286"/>
      <c r="SX669" s="286"/>
      <c r="SY669" s="286"/>
      <c r="SZ669" s="286"/>
      <c r="TA669" s="286"/>
      <c r="TB669" s="286"/>
      <c r="TC669" s="286"/>
      <c r="TD669" s="286"/>
      <c r="TE669" s="286"/>
      <c r="TF669" s="286"/>
      <c r="TG669" s="286"/>
      <c r="TH669" s="286"/>
      <c r="TI669" s="286"/>
      <c r="TJ669" s="286"/>
      <c r="TK669" s="286"/>
      <c r="TL669" s="286"/>
      <c r="TM669" s="286"/>
      <c r="TN669" s="286"/>
      <c r="TO669" s="286"/>
      <c r="TP669" s="286"/>
      <c r="TQ669" s="286"/>
      <c r="TR669" s="286"/>
      <c r="TS669" s="286"/>
      <c r="TT669" s="286"/>
      <c r="TU669" s="286"/>
      <c r="TV669" s="286"/>
      <c r="TW669" s="286"/>
      <c r="TX669" s="286"/>
      <c r="TY669" s="286"/>
      <c r="TZ669" s="286"/>
      <c r="UA669" s="286"/>
      <c r="UB669" s="286"/>
      <c r="UC669" s="286"/>
      <c r="UD669" s="286"/>
      <c r="UE669" s="286"/>
      <c r="UF669" s="286"/>
      <c r="UG669" s="286"/>
      <c r="UH669" s="286"/>
      <c r="UI669" s="286"/>
      <c r="UJ669" s="286"/>
      <c r="UK669" s="286"/>
      <c r="UL669" s="286"/>
      <c r="UM669" s="286"/>
      <c r="UN669" s="286"/>
      <c r="UO669" s="286"/>
      <c r="UP669" s="286"/>
      <c r="UQ669" s="286"/>
      <c r="UR669" s="286"/>
      <c r="US669" s="286"/>
      <c r="UT669" s="286"/>
      <c r="UU669" s="286"/>
      <c r="UV669" s="286"/>
      <c r="UW669" s="286"/>
      <c r="UX669" s="286"/>
      <c r="UY669" s="286"/>
      <c r="UZ669" s="286"/>
      <c r="VA669" s="286"/>
      <c r="VB669" s="286"/>
      <c r="VC669" s="286"/>
      <c r="VD669" s="286"/>
      <c r="VE669" s="286"/>
      <c r="VF669" s="286"/>
      <c r="VG669" s="286"/>
      <c r="VH669" s="286"/>
      <c r="VI669" s="286"/>
      <c r="VJ669" s="286"/>
      <c r="VK669" s="286"/>
      <c r="VL669" s="286"/>
      <c r="VM669" s="286"/>
      <c r="VN669" s="286"/>
      <c r="VO669" s="286"/>
      <c r="VP669" s="286"/>
      <c r="VQ669" s="286"/>
      <c r="VR669" s="286"/>
      <c r="VS669" s="286"/>
      <c r="VT669" s="286"/>
      <c r="VU669" s="286"/>
      <c r="VV669" s="286"/>
      <c r="VW669" s="286"/>
      <c r="VX669" s="286"/>
      <c r="VY669" s="286"/>
      <c r="VZ669" s="286"/>
      <c r="WA669" s="286"/>
      <c r="WB669" s="286"/>
      <c r="WC669" s="286"/>
    </row>
    <row r="670" spans="1:601" s="285" customFormat="1" ht="81.75" customHeight="1">
      <c r="A670" s="1073"/>
      <c r="B670" s="670" t="s">
        <v>1389</v>
      </c>
      <c r="C670" s="650" t="s">
        <v>855</v>
      </c>
      <c r="D670" s="652" t="s">
        <v>1332</v>
      </c>
      <c r="E670" s="678"/>
      <c r="F670" s="653"/>
      <c r="G670" s="723"/>
      <c r="H670" s="653"/>
      <c r="I670" s="386" t="s">
        <v>501</v>
      </c>
      <c r="J670" s="386" t="s">
        <v>501</v>
      </c>
      <c r="K670" s="386" t="s">
        <v>1390</v>
      </c>
      <c r="L670" s="386" t="s">
        <v>35</v>
      </c>
      <c r="M670" s="284">
        <f>M671</f>
        <v>0</v>
      </c>
      <c r="N670" s="284">
        <f t="shared" ref="N670:R670" si="106">N671</f>
        <v>0</v>
      </c>
      <c r="O670" s="284">
        <f t="shared" si="106"/>
        <v>37000</v>
      </c>
      <c r="P670" s="284">
        <f t="shared" si="106"/>
        <v>37000</v>
      </c>
      <c r="Q670" s="284">
        <f t="shared" si="106"/>
        <v>37000</v>
      </c>
      <c r="R670" s="284">
        <f t="shared" si="106"/>
        <v>37000</v>
      </c>
      <c r="S670" s="542"/>
      <c r="BA670" s="286"/>
      <c r="BB670" s="286"/>
      <c r="BC670" s="286"/>
      <c r="BD670" s="286"/>
      <c r="BE670" s="286"/>
      <c r="BF670" s="286"/>
      <c r="BG670" s="286"/>
      <c r="BH670" s="286"/>
      <c r="BI670" s="286"/>
      <c r="BJ670" s="286"/>
      <c r="BK670" s="286"/>
      <c r="BL670" s="286"/>
      <c r="BM670" s="286"/>
      <c r="BN670" s="286"/>
      <c r="BO670" s="286"/>
      <c r="BP670" s="286"/>
      <c r="BQ670" s="286"/>
      <c r="BR670" s="286"/>
      <c r="BS670" s="286"/>
      <c r="BT670" s="286"/>
      <c r="BU670" s="286"/>
      <c r="BV670" s="286"/>
      <c r="BW670" s="286"/>
      <c r="BX670" s="286"/>
      <c r="BY670" s="286"/>
      <c r="BZ670" s="286"/>
      <c r="CA670" s="286"/>
      <c r="CB670" s="286"/>
      <c r="CC670" s="286"/>
      <c r="CD670" s="286"/>
      <c r="CE670" s="286"/>
      <c r="CF670" s="286"/>
      <c r="CG670" s="286"/>
      <c r="CH670" s="286"/>
      <c r="CI670" s="286"/>
      <c r="CJ670" s="286"/>
      <c r="CK670" s="286"/>
      <c r="CL670" s="286"/>
      <c r="CM670" s="286"/>
      <c r="CN670" s="286"/>
      <c r="CO670" s="286"/>
      <c r="CP670" s="286"/>
      <c r="CQ670" s="286"/>
      <c r="CR670" s="286"/>
      <c r="CS670" s="286"/>
      <c r="CT670" s="286"/>
      <c r="CU670" s="286"/>
      <c r="CV670" s="286"/>
      <c r="CW670" s="286"/>
      <c r="CX670" s="286"/>
      <c r="CY670" s="286"/>
      <c r="CZ670" s="286"/>
      <c r="DA670" s="286"/>
      <c r="DB670" s="286"/>
      <c r="DC670" s="286"/>
      <c r="DD670" s="286"/>
      <c r="DE670" s="286"/>
      <c r="DF670" s="286"/>
      <c r="DG670" s="286"/>
      <c r="DH670" s="286"/>
      <c r="DI670" s="286"/>
      <c r="DJ670" s="286"/>
      <c r="DK670" s="286"/>
      <c r="DL670" s="286"/>
      <c r="DM670" s="286"/>
      <c r="DN670" s="286"/>
      <c r="DO670" s="286"/>
      <c r="DP670" s="286"/>
      <c r="DQ670" s="286"/>
      <c r="DR670" s="286"/>
      <c r="DS670" s="286"/>
      <c r="DT670" s="286"/>
      <c r="DU670" s="286"/>
      <c r="DV670" s="286"/>
      <c r="DW670" s="286"/>
      <c r="DX670" s="286"/>
      <c r="DY670" s="286"/>
      <c r="DZ670" s="286"/>
      <c r="EA670" s="286"/>
      <c r="EB670" s="286"/>
      <c r="EC670" s="286"/>
      <c r="ED670" s="286"/>
      <c r="EE670" s="286"/>
      <c r="EF670" s="286"/>
      <c r="EG670" s="286"/>
      <c r="EH670" s="286"/>
      <c r="EI670" s="286"/>
      <c r="EJ670" s="286"/>
      <c r="EK670" s="286"/>
      <c r="EL670" s="286"/>
      <c r="EM670" s="286"/>
      <c r="EN670" s="286"/>
      <c r="EO670" s="286"/>
      <c r="EP670" s="286"/>
      <c r="EQ670" s="286"/>
      <c r="ER670" s="286"/>
      <c r="ES670" s="286"/>
      <c r="ET670" s="286"/>
      <c r="EU670" s="286"/>
      <c r="EV670" s="286"/>
      <c r="EW670" s="286"/>
      <c r="EX670" s="286"/>
      <c r="EY670" s="286"/>
      <c r="EZ670" s="286"/>
      <c r="FA670" s="286"/>
      <c r="FB670" s="286"/>
      <c r="FC670" s="286"/>
      <c r="FD670" s="286"/>
      <c r="FE670" s="286"/>
      <c r="FF670" s="286"/>
      <c r="FG670" s="286"/>
      <c r="FH670" s="286"/>
      <c r="FI670" s="286"/>
      <c r="FJ670" s="286"/>
      <c r="FK670" s="286"/>
      <c r="FL670" s="286"/>
      <c r="FM670" s="286"/>
      <c r="FN670" s="286"/>
      <c r="FO670" s="286"/>
      <c r="FP670" s="286"/>
      <c r="FQ670" s="286"/>
      <c r="FR670" s="286"/>
      <c r="FS670" s="286"/>
      <c r="FT670" s="286"/>
      <c r="FU670" s="286"/>
      <c r="FV670" s="286"/>
      <c r="FW670" s="286"/>
      <c r="FX670" s="286"/>
      <c r="FY670" s="286"/>
      <c r="FZ670" s="286"/>
      <c r="GA670" s="286"/>
      <c r="GB670" s="286"/>
      <c r="GC670" s="286"/>
      <c r="GD670" s="286"/>
      <c r="GE670" s="286"/>
      <c r="GF670" s="286"/>
      <c r="GG670" s="286"/>
      <c r="GH670" s="286"/>
      <c r="GI670" s="286"/>
      <c r="GJ670" s="286"/>
      <c r="GK670" s="286"/>
      <c r="GL670" s="286"/>
      <c r="GM670" s="286"/>
      <c r="GN670" s="286"/>
      <c r="GO670" s="286"/>
      <c r="GP670" s="286"/>
      <c r="GQ670" s="286"/>
      <c r="GR670" s="286"/>
      <c r="GS670" s="286"/>
      <c r="GT670" s="286"/>
      <c r="GU670" s="286"/>
      <c r="GV670" s="286"/>
      <c r="GW670" s="286"/>
      <c r="GX670" s="286"/>
      <c r="GY670" s="286"/>
      <c r="GZ670" s="286"/>
      <c r="HA670" s="286"/>
      <c r="HB670" s="286"/>
      <c r="HC670" s="286"/>
      <c r="HD670" s="286"/>
      <c r="HE670" s="286"/>
      <c r="HF670" s="286"/>
      <c r="HG670" s="286"/>
      <c r="HH670" s="286"/>
      <c r="HI670" s="286"/>
      <c r="HJ670" s="286"/>
      <c r="HK670" s="286"/>
      <c r="HL670" s="286"/>
      <c r="HM670" s="286"/>
      <c r="HN670" s="286"/>
      <c r="HO670" s="286"/>
      <c r="HP670" s="286"/>
      <c r="HQ670" s="286"/>
      <c r="HR670" s="286"/>
      <c r="HS670" s="286"/>
      <c r="HT670" s="286"/>
      <c r="HU670" s="286"/>
      <c r="HV670" s="286"/>
      <c r="HW670" s="286"/>
      <c r="HX670" s="286"/>
      <c r="HY670" s="286"/>
      <c r="HZ670" s="286"/>
      <c r="IA670" s="286"/>
      <c r="IB670" s="286"/>
      <c r="IC670" s="286"/>
      <c r="ID670" s="286"/>
      <c r="IE670" s="286"/>
      <c r="IF670" s="286"/>
      <c r="IG670" s="286"/>
      <c r="IH670" s="286"/>
      <c r="II670" s="286"/>
      <c r="IJ670" s="286"/>
      <c r="IK670" s="286"/>
      <c r="IL670" s="286"/>
      <c r="IM670" s="286"/>
      <c r="IN670" s="286"/>
      <c r="IO670" s="286"/>
      <c r="IP670" s="286"/>
      <c r="IQ670" s="286"/>
      <c r="IR670" s="286"/>
      <c r="IS670" s="286"/>
      <c r="IT670" s="286"/>
      <c r="IU670" s="286"/>
      <c r="IV670" s="286"/>
      <c r="IW670" s="286"/>
      <c r="IX670" s="286"/>
      <c r="IY670" s="286"/>
      <c r="IZ670" s="286"/>
      <c r="JA670" s="286"/>
      <c r="JB670" s="286"/>
      <c r="JC670" s="286"/>
      <c r="JD670" s="286"/>
      <c r="JE670" s="286"/>
      <c r="JF670" s="286"/>
      <c r="JG670" s="286"/>
      <c r="JH670" s="286"/>
      <c r="JI670" s="286"/>
      <c r="JJ670" s="286"/>
      <c r="JK670" s="286"/>
      <c r="JL670" s="286"/>
      <c r="JM670" s="286"/>
      <c r="JN670" s="286"/>
      <c r="JO670" s="286"/>
      <c r="JP670" s="286"/>
      <c r="JQ670" s="286"/>
      <c r="JR670" s="286"/>
      <c r="JS670" s="286"/>
      <c r="JT670" s="286"/>
      <c r="JU670" s="286"/>
      <c r="JV670" s="286"/>
      <c r="JW670" s="286"/>
      <c r="JX670" s="286"/>
      <c r="JY670" s="286"/>
      <c r="JZ670" s="286"/>
      <c r="KA670" s="286"/>
      <c r="KB670" s="286"/>
      <c r="KC670" s="286"/>
      <c r="KD670" s="286"/>
      <c r="KE670" s="286"/>
      <c r="KF670" s="286"/>
      <c r="KG670" s="286"/>
      <c r="KH670" s="286"/>
      <c r="KI670" s="286"/>
      <c r="KJ670" s="286"/>
      <c r="KK670" s="286"/>
      <c r="KL670" s="286"/>
      <c r="KM670" s="286"/>
      <c r="KN670" s="286"/>
      <c r="KO670" s="286"/>
      <c r="KP670" s="286"/>
      <c r="KQ670" s="286"/>
      <c r="KR670" s="286"/>
      <c r="KS670" s="286"/>
      <c r="KT670" s="286"/>
      <c r="KU670" s="286"/>
      <c r="KV670" s="286"/>
      <c r="KW670" s="286"/>
      <c r="KX670" s="286"/>
      <c r="KY670" s="286"/>
      <c r="KZ670" s="286"/>
      <c r="LA670" s="286"/>
      <c r="LB670" s="286"/>
      <c r="LC670" s="286"/>
      <c r="LD670" s="286"/>
      <c r="LE670" s="286"/>
      <c r="LF670" s="286"/>
      <c r="LG670" s="286"/>
      <c r="LH670" s="286"/>
      <c r="LI670" s="286"/>
      <c r="LJ670" s="286"/>
      <c r="LK670" s="286"/>
      <c r="LL670" s="286"/>
      <c r="LM670" s="286"/>
      <c r="LN670" s="286"/>
      <c r="LO670" s="286"/>
      <c r="LP670" s="286"/>
      <c r="LQ670" s="286"/>
      <c r="LR670" s="286"/>
      <c r="LS670" s="286"/>
      <c r="LT670" s="286"/>
      <c r="LU670" s="286"/>
      <c r="LV670" s="286"/>
      <c r="LW670" s="286"/>
      <c r="LX670" s="286"/>
      <c r="LY670" s="286"/>
      <c r="LZ670" s="286"/>
      <c r="MA670" s="286"/>
      <c r="MB670" s="286"/>
      <c r="MC670" s="286"/>
      <c r="MD670" s="286"/>
      <c r="ME670" s="286"/>
      <c r="MF670" s="286"/>
      <c r="MG670" s="286"/>
      <c r="MH670" s="286"/>
      <c r="MI670" s="286"/>
      <c r="MJ670" s="286"/>
      <c r="MK670" s="286"/>
      <c r="ML670" s="286"/>
      <c r="MM670" s="286"/>
      <c r="MN670" s="286"/>
      <c r="MO670" s="286"/>
      <c r="MP670" s="286"/>
      <c r="MQ670" s="286"/>
      <c r="MR670" s="286"/>
      <c r="MS670" s="286"/>
      <c r="MT670" s="286"/>
      <c r="MU670" s="286"/>
      <c r="MV670" s="286"/>
      <c r="MW670" s="286"/>
      <c r="MX670" s="286"/>
      <c r="MY670" s="286"/>
      <c r="MZ670" s="286"/>
      <c r="NA670" s="286"/>
      <c r="NB670" s="286"/>
      <c r="NC670" s="286"/>
      <c r="ND670" s="286"/>
      <c r="NE670" s="286"/>
      <c r="NF670" s="286"/>
      <c r="NG670" s="286"/>
      <c r="NH670" s="286"/>
      <c r="NI670" s="286"/>
      <c r="NJ670" s="286"/>
      <c r="NK670" s="286"/>
      <c r="NL670" s="286"/>
      <c r="NM670" s="286"/>
      <c r="NN670" s="286"/>
      <c r="NO670" s="286"/>
      <c r="NP670" s="286"/>
      <c r="NQ670" s="286"/>
      <c r="NR670" s="286"/>
      <c r="NS670" s="286"/>
      <c r="NT670" s="286"/>
      <c r="NU670" s="286"/>
      <c r="NV670" s="286"/>
      <c r="NW670" s="286"/>
      <c r="NX670" s="286"/>
      <c r="NY670" s="286"/>
      <c r="NZ670" s="286"/>
      <c r="OA670" s="286"/>
      <c r="OB670" s="286"/>
      <c r="OC670" s="286"/>
      <c r="OD670" s="286"/>
      <c r="OE670" s="286"/>
      <c r="OF670" s="286"/>
      <c r="OG670" s="286"/>
      <c r="OH670" s="286"/>
      <c r="OI670" s="286"/>
      <c r="OJ670" s="286"/>
      <c r="OK670" s="286"/>
      <c r="OL670" s="286"/>
      <c r="OM670" s="286"/>
      <c r="ON670" s="286"/>
      <c r="OO670" s="286"/>
      <c r="OP670" s="286"/>
      <c r="OQ670" s="286"/>
      <c r="OR670" s="286"/>
      <c r="OS670" s="286"/>
      <c r="OT670" s="286"/>
      <c r="OU670" s="286"/>
      <c r="OV670" s="286"/>
      <c r="OW670" s="286"/>
      <c r="OX670" s="286"/>
      <c r="OY670" s="286"/>
      <c r="OZ670" s="286"/>
      <c r="PA670" s="286"/>
      <c r="PB670" s="286"/>
      <c r="PC670" s="286"/>
      <c r="PD670" s="286"/>
      <c r="PE670" s="286"/>
      <c r="PF670" s="286"/>
      <c r="PG670" s="286"/>
      <c r="PH670" s="286"/>
      <c r="PI670" s="286"/>
      <c r="PJ670" s="286"/>
      <c r="PK670" s="286"/>
      <c r="PL670" s="286"/>
      <c r="PM670" s="286"/>
      <c r="PN670" s="286"/>
      <c r="PO670" s="286"/>
      <c r="PP670" s="286"/>
      <c r="PQ670" s="286"/>
      <c r="PR670" s="286"/>
      <c r="PS670" s="286"/>
      <c r="PT670" s="286"/>
      <c r="PU670" s="286"/>
      <c r="PV670" s="286"/>
      <c r="PW670" s="286"/>
      <c r="PX670" s="286"/>
      <c r="PY670" s="286"/>
      <c r="PZ670" s="286"/>
      <c r="QA670" s="286"/>
      <c r="QB670" s="286"/>
      <c r="QC670" s="286"/>
      <c r="QD670" s="286"/>
      <c r="QE670" s="286"/>
      <c r="QF670" s="286"/>
      <c r="QG670" s="286"/>
      <c r="QH670" s="286"/>
      <c r="QI670" s="286"/>
      <c r="QJ670" s="286"/>
      <c r="QK670" s="286"/>
      <c r="QL670" s="286"/>
      <c r="QM670" s="286"/>
      <c r="QN670" s="286"/>
      <c r="QO670" s="286"/>
      <c r="QP670" s="286"/>
      <c r="QQ670" s="286"/>
      <c r="QR670" s="286"/>
      <c r="QS670" s="286"/>
      <c r="QT670" s="286"/>
      <c r="QU670" s="286"/>
      <c r="QV670" s="286"/>
      <c r="QW670" s="286"/>
      <c r="QX670" s="286"/>
      <c r="QY670" s="286"/>
      <c r="QZ670" s="286"/>
      <c r="RA670" s="286"/>
      <c r="RB670" s="286"/>
      <c r="RC670" s="286"/>
      <c r="RD670" s="286"/>
      <c r="RE670" s="286"/>
      <c r="RF670" s="286"/>
      <c r="RG670" s="286"/>
      <c r="RH670" s="286"/>
      <c r="RI670" s="286"/>
      <c r="RJ670" s="286"/>
      <c r="RK670" s="286"/>
      <c r="RL670" s="286"/>
      <c r="RM670" s="286"/>
      <c r="RN670" s="286"/>
      <c r="RO670" s="286"/>
      <c r="RP670" s="286"/>
      <c r="RQ670" s="286"/>
      <c r="RR670" s="286"/>
      <c r="RS670" s="286"/>
      <c r="RT670" s="286"/>
      <c r="RU670" s="286"/>
      <c r="RV670" s="286"/>
      <c r="RW670" s="286"/>
      <c r="RX670" s="286"/>
      <c r="RY670" s="286"/>
      <c r="RZ670" s="286"/>
      <c r="SA670" s="286"/>
      <c r="SB670" s="286"/>
      <c r="SC670" s="286"/>
      <c r="SD670" s="286"/>
      <c r="SE670" s="286"/>
      <c r="SF670" s="286"/>
      <c r="SG670" s="286"/>
      <c r="SH670" s="286"/>
      <c r="SI670" s="286"/>
      <c r="SJ670" s="286"/>
      <c r="SK670" s="286"/>
      <c r="SL670" s="286"/>
      <c r="SM670" s="286"/>
      <c r="SN670" s="286"/>
      <c r="SO670" s="286"/>
      <c r="SP670" s="286"/>
      <c r="SQ670" s="286"/>
      <c r="SR670" s="286"/>
      <c r="SS670" s="286"/>
      <c r="ST670" s="286"/>
      <c r="SU670" s="286"/>
      <c r="SV670" s="286"/>
      <c r="SW670" s="286"/>
      <c r="SX670" s="286"/>
      <c r="SY670" s="286"/>
      <c r="SZ670" s="286"/>
      <c r="TA670" s="286"/>
      <c r="TB670" s="286"/>
      <c r="TC670" s="286"/>
      <c r="TD670" s="286"/>
      <c r="TE670" s="286"/>
      <c r="TF670" s="286"/>
      <c r="TG670" s="286"/>
      <c r="TH670" s="286"/>
      <c r="TI670" s="286"/>
      <c r="TJ670" s="286"/>
      <c r="TK670" s="286"/>
      <c r="TL670" s="286"/>
      <c r="TM670" s="286"/>
      <c r="TN670" s="286"/>
      <c r="TO670" s="286"/>
      <c r="TP670" s="286"/>
      <c r="TQ670" s="286"/>
      <c r="TR670" s="286"/>
      <c r="TS670" s="286"/>
      <c r="TT670" s="286"/>
      <c r="TU670" s="286"/>
      <c r="TV670" s="286"/>
      <c r="TW670" s="286"/>
      <c r="TX670" s="286"/>
      <c r="TY670" s="286"/>
      <c r="TZ670" s="286"/>
      <c r="UA670" s="286"/>
      <c r="UB670" s="286"/>
      <c r="UC670" s="286"/>
      <c r="UD670" s="286"/>
      <c r="UE670" s="286"/>
      <c r="UF670" s="286"/>
      <c r="UG670" s="286"/>
      <c r="UH670" s="286"/>
      <c r="UI670" s="286"/>
      <c r="UJ670" s="286"/>
      <c r="UK670" s="286"/>
      <c r="UL670" s="286"/>
      <c r="UM670" s="286"/>
      <c r="UN670" s="286"/>
      <c r="UO670" s="286"/>
      <c r="UP670" s="286"/>
      <c r="UQ670" s="286"/>
      <c r="UR670" s="286"/>
      <c r="US670" s="286"/>
      <c r="UT670" s="286"/>
      <c r="UU670" s="286"/>
      <c r="UV670" s="286"/>
      <c r="UW670" s="286"/>
      <c r="UX670" s="286"/>
      <c r="UY670" s="286"/>
      <c r="UZ670" s="286"/>
      <c r="VA670" s="286"/>
      <c r="VB670" s="286"/>
      <c r="VC670" s="286"/>
      <c r="VD670" s="286"/>
      <c r="VE670" s="286"/>
      <c r="VF670" s="286"/>
      <c r="VG670" s="286"/>
      <c r="VH670" s="286"/>
      <c r="VI670" s="286"/>
      <c r="VJ670" s="286"/>
      <c r="VK670" s="286"/>
      <c r="VL670" s="286"/>
      <c r="VM670" s="286"/>
      <c r="VN670" s="286"/>
      <c r="VO670" s="286"/>
      <c r="VP670" s="286"/>
      <c r="VQ670" s="286"/>
      <c r="VR670" s="286"/>
      <c r="VS670" s="286"/>
      <c r="VT670" s="286"/>
      <c r="VU670" s="286"/>
      <c r="VV670" s="286"/>
      <c r="VW670" s="286"/>
      <c r="VX670" s="286"/>
      <c r="VY670" s="286"/>
      <c r="VZ670" s="286"/>
      <c r="WA670" s="286"/>
      <c r="WB670" s="286"/>
      <c r="WC670" s="286"/>
    </row>
    <row r="671" spans="1:601" s="285" customFormat="1" ht="44.25" customHeight="1">
      <c r="A671" s="1073"/>
      <c r="B671" s="681"/>
      <c r="C671" s="651"/>
      <c r="D671" s="653"/>
      <c r="E671" s="721" t="s">
        <v>1351</v>
      </c>
      <c r="F671" s="671" t="s">
        <v>60</v>
      </c>
      <c r="G671" s="679">
        <v>45467</v>
      </c>
      <c r="H671" s="652" t="s">
        <v>31</v>
      </c>
      <c r="I671" s="382" t="s">
        <v>501</v>
      </c>
      <c r="J671" s="382" t="s">
        <v>501</v>
      </c>
      <c r="K671" s="315" t="s">
        <v>1390</v>
      </c>
      <c r="L671" s="382" t="s">
        <v>857</v>
      </c>
      <c r="M671" s="288"/>
      <c r="N671" s="288"/>
      <c r="O671" s="288">
        <v>37000</v>
      </c>
      <c r="P671" s="289">
        <v>37000</v>
      </c>
      <c r="Q671" s="290">
        <v>37000</v>
      </c>
      <c r="R671" s="288">
        <v>37000</v>
      </c>
      <c r="S671" s="528">
        <v>3</v>
      </c>
      <c r="BA671" s="286"/>
      <c r="BB671" s="286"/>
      <c r="BC671" s="286"/>
      <c r="BD671" s="286"/>
      <c r="BE671" s="286"/>
      <c r="BF671" s="286"/>
      <c r="BG671" s="286"/>
      <c r="BH671" s="286"/>
      <c r="BI671" s="286"/>
      <c r="BJ671" s="286"/>
      <c r="BK671" s="286"/>
      <c r="BL671" s="286"/>
      <c r="BM671" s="286"/>
      <c r="BN671" s="286"/>
      <c r="BO671" s="286"/>
      <c r="BP671" s="286"/>
      <c r="BQ671" s="286"/>
      <c r="BR671" s="286"/>
      <c r="BS671" s="286"/>
      <c r="BT671" s="286"/>
      <c r="BU671" s="286"/>
      <c r="BV671" s="286"/>
      <c r="BW671" s="286"/>
      <c r="BX671" s="286"/>
      <c r="BY671" s="286"/>
      <c r="BZ671" s="286"/>
      <c r="CA671" s="286"/>
      <c r="CB671" s="286"/>
      <c r="CC671" s="286"/>
      <c r="CD671" s="286"/>
      <c r="CE671" s="286"/>
      <c r="CF671" s="286"/>
      <c r="CG671" s="286"/>
      <c r="CH671" s="286"/>
      <c r="CI671" s="286"/>
      <c r="CJ671" s="286"/>
      <c r="CK671" s="286"/>
      <c r="CL671" s="286"/>
      <c r="CM671" s="286"/>
      <c r="CN671" s="286"/>
      <c r="CO671" s="286"/>
      <c r="CP671" s="286"/>
      <c r="CQ671" s="286"/>
      <c r="CR671" s="286"/>
      <c r="CS671" s="286"/>
      <c r="CT671" s="286"/>
      <c r="CU671" s="286"/>
      <c r="CV671" s="286"/>
      <c r="CW671" s="286"/>
      <c r="CX671" s="286"/>
      <c r="CY671" s="286"/>
      <c r="CZ671" s="286"/>
      <c r="DA671" s="286"/>
      <c r="DB671" s="286"/>
      <c r="DC671" s="286"/>
      <c r="DD671" s="286"/>
      <c r="DE671" s="286"/>
      <c r="DF671" s="286"/>
      <c r="DG671" s="286"/>
      <c r="DH671" s="286"/>
      <c r="DI671" s="286"/>
      <c r="DJ671" s="286"/>
      <c r="DK671" s="286"/>
      <c r="DL671" s="286"/>
      <c r="DM671" s="286"/>
      <c r="DN671" s="286"/>
      <c r="DO671" s="286"/>
      <c r="DP671" s="286"/>
      <c r="DQ671" s="286"/>
      <c r="DR671" s="286"/>
      <c r="DS671" s="286"/>
      <c r="DT671" s="286"/>
      <c r="DU671" s="286"/>
      <c r="DV671" s="286"/>
      <c r="DW671" s="286"/>
      <c r="DX671" s="286"/>
      <c r="DY671" s="286"/>
      <c r="DZ671" s="286"/>
      <c r="EA671" s="286"/>
      <c r="EB671" s="286"/>
      <c r="EC671" s="286"/>
      <c r="ED671" s="286"/>
      <c r="EE671" s="286"/>
      <c r="EF671" s="286"/>
      <c r="EG671" s="286"/>
      <c r="EH671" s="286"/>
      <c r="EI671" s="286"/>
      <c r="EJ671" s="286"/>
      <c r="EK671" s="286"/>
      <c r="EL671" s="286"/>
      <c r="EM671" s="286"/>
      <c r="EN671" s="286"/>
      <c r="EO671" s="286"/>
      <c r="EP671" s="286"/>
      <c r="EQ671" s="286"/>
      <c r="ER671" s="286"/>
      <c r="ES671" s="286"/>
      <c r="ET671" s="286"/>
      <c r="EU671" s="286"/>
      <c r="EV671" s="286"/>
      <c r="EW671" s="286"/>
      <c r="EX671" s="286"/>
      <c r="EY671" s="286"/>
      <c r="EZ671" s="286"/>
      <c r="FA671" s="286"/>
      <c r="FB671" s="286"/>
      <c r="FC671" s="286"/>
      <c r="FD671" s="286"/>
      <c r="FE671" s="286"/>
      <c r="FF671" s="286"/>
      <c r="FG671" s="286"/>
      <c r="FH671" s="286"/>
      <c r="FI671" s="286"/>
      <c r="FJ671" s="286"/>
      <c r="FK671" s="286"/>
      <c r="FL671" s="286"/>
      <c r="FM671" s="286"/>
      <c r="FN671" s="286"/>
      <c r="FO671" s="286"/>
      <c r="FP671" s="286"/>
      <c r="FQ671" s="286"/>
      <c r="FR671" s="286"/>
      <c r="FS671" s="286"/>
      <c r="FT671" s="286"/>
      <c r="FU671" s="286"/>
      <c r="FV671" s="286"/>
      <c r="FW671" s="286"/>
      <c r="FX671" s="286"/>
      <c r="FY671" s="286"/>
      <c r="FZ671" s="286"/>
      <c r="GA671" s="286"/>
      <c r="GB671" s="286"/>
      <c r="GC671" s="286"/>
      <c r="GD671" s="286"/>
      <c r="GE671" s="286"/>
      <c r="GF671" s="286"/>
      <c r="GG671" s="286"/>
      <c r="GH671" s="286"/>
      <c r="GI671" s="286"/>
      <c r="GJ671" s="286"/>
      <c r="GK671" s="286"/>
      <c r="GL671" s="286"/>
      <c r="GM671" s="286"/>
      <c r="GN671" s="286"/>
      <c r="GO671" s="286"/>
      <c r="GP671" s="286"/>
      <c r="GQ671" s="286"/>
      <c r="GR671" s="286"/>
      <c r="GS671" s="286"/>
      <c r="GT671" s="286"/>
      <c r="GU671" s="286"/>
      <c r="GV671" s="286"/>
      <c r="GW671" s="286"/>
      <c r="GX671" s="286"/>
      <c r="GY671" s="286"/>
      <c r="GZ671" s="286"/>
      <c r="HA671" s="286"/>
      <c r="HB671" s="286"/>
      <c r="HC671" s="286"/>
      <c r="HD671" s="286"/>
      <c r="HE671" s="286"/>
      <c r="HF671" s="286"/>
      <c r="HG671" s="286"/>
      <c r="HH671" s="286"/>
      <c r="HI671" s="286"/>
      <c r="HJ671" s="286"/>
      <c r="HK671" s="286"/>
      <c r="HL671" s="286"/>
      <c r="HM671" s="286"/>
      <c r="HN671" s="286"/>
      <c r="HO671" s="286"/>
      <c r="HP671" s="286"/>
      <c r="HQ671" s="286"/>
      <c r="HR671" s="286"/>
      <c r="HS671" s="286"/>
      <c r="HT671" s="286"/>
      <c r="HU671" s="286"/>
      <c r="HV671" s="286"/>
      <c r="HW671" s="286"/>
      <c r="HX671" s="286"/>
      <c r="HY671" s="286"/>
      <c r="HZ671" s="286"/>
      <c r="IA671" s="286"/>
      <c r="IB671" s="286"/>
      <c r="IC671" s="286"/>
      <c r="ID671" s="286"/>
      <c r="IE671" s="286"/>
      <c r="IF671" s="286"/>
      <c r="IG671" s="286"/>
      <c r="IH671" s="286"/>
      <c r="II671" s="286"/>
      <c r="IJ671" s="286"/>
      <c r="IK671" s="286"/>
      <c r="IL671" s="286"/>
      <c r="IM671" s="286"/>
      <c r="IN671" s="286"/>
      <c r="IO671" s="286"/>
      <c r="IP671" s="286"/>
      <c r="IQ671" s="286"/>
      <c r="IR671" s="286"/>
      <c r="IS671" s="286"/>
      <c r="IT671" s="286"/>
      <c r="IU671" s="286"/>
      <c r="IV671" s="286"/>
      <c r="IW671" s="286"/>
      <c r="IX671" s="286"/>
      <c r="IY671" s="286"/>
      <c r="IZ671" s="286"/>
      <c r="JA671" s="286"/>
      <c r="JB671" s="286"/>
      <c r="JC671" s="286"/>
      <c r="JD671" s="286"/>
      <c r="JE671" s="286"/>
      <c r="JF671" s="286"/>
      <c r="JG671" s="286"/>
      <c r="JH671" s="286"/>
      <c r="JI671" s="286"/>
      <c r="JJ671" s="286"/>
      <c r="JK671" s="286"/>
      <c r="JL671" s="286"/>
      <c r="JM671" s="286"/>
      <c r="JN671" s="286"/>
      <c r="JO671" s="286"/>
      <c r="JP671" s="286"/>
      <c r="JQ671" s="286"/>
      <c r="JR671" s="286"/>
      <c r="JS671" s="286"/>
      <c r="JT671" s="286"/>
      <c r="JU671" s="286"/>
      <c r="JV671" s="286"/>
      <c r="JW671" s="286"/>
      <c r="JX671" s="286"/>
      <c r="JY671" s="286"/>
      <c r="JZ671" s="286"/>
      <c r="KA671" s="286"/>
      <c r="KB671" s="286"/>
      <c r="KC671" s="286"/>
      <c r="KD671" s="286"/>
      <c r="KE671" s="286"/>
      <c r="KF671" s="286"/>
      <c r="KG671" s="286"/>
      <c r="KH671" s="286"/>
      <c r="KI671" s="286"/>
      <c r="KJ671" s="286"/>
      <c r="KK671" s="286"/>
      <c r="KL671" s="286"/>
      <c r="KM671" s="286"/>
      <c r="KN671" s="286"/>
      <c r="KO671" s="286"/>
      <c r="KP671" s="286"/>
      <c r="KQ671" s="286"/>
      <c r="KR671" s="286"/>
      <c r="KS671" s="286"/>
      <c r="KT671" s="286"/>
      <c r="KU671" s="286"/>
      <c r="KV671" s="286"/>
      <c r="KW671" s="286"/>
      <c r="KX671" s="286"/>
      <c r="KY671" s="286"/>
      <c r="KZ671" s="286"/>
      <c r="LA671" s="286"/>
      <c r="LB671" s="286"/>
      <c r="LC671" s="286"/>
      <c r="LD671" s="286"/>
      <c r="LE671" s="286"/>
      <c r="LF671" s="286"/>
      <c r="LG671" s="286"/>
      <c r="LH671" s="286"/>
      <c r="LI671" s="286"/>
      <c r="LJ671" s="286"/>
      <c r="LK671" s="286"/>
      <c r="LL671" s="286"/>
      <c r="LM671" s="286"/>
      <c r="LN671" s="286"/>
      <c r="LO671" s="286"/>
      <c r="LP671" s="286"/>
      <c r="LQ671" s="286"/>
      <c r="LR671" s="286"/>
      <c r="LS671" s="286"/>
      <c r="LT671" s="286"/>
      <c r="LU671" s="286"/>
      <c r="LV671" s="286"/>
      <c r="LW671" s="286"/>
      <c r="LX671" s="286"/>
      <c r="LY671" s="286"/>
      <c r="LZ671" s="286"/>
      <c r="MA671" s="286"/>
      <c r="MB671" s="286"/>
      <c r="MC671" s="286"/>
      <c r="MD671" s="286"/>
      <c r="ME671" s="286"/>
      <c r="MF671" s="286"/>
      <c r="MG671" s="286"/>
      <c r="MH671" s="286"/>
      <c r="MI671" s="286"/>
      <c r="MJ671" s="286"/>
      <c r="MK671" s="286"/>
      <c r="ML671" s="286"/>
      <c r="MM671" s="286"/>
      <c r="MN671" s="286"/>
      <c r="MO671" s="286"/>
      <c r="MP671" s="286"/>
      <c r="MQ671" s="286"/>
      <c r="MR671" s="286"/>
      <c r="MS671" s="286"/>
      <c r="MT671" s="286"/>
      <c r="MU671" s="286"/>
      <c r="MV671" s="286"/>
      <c r="MW671" s="286"/>
      <c r="MX671" s="286"/>
      <c r="MY671" s="286"/>
      <c r="MZ671" s="286"/>
      <c r="NA671" s="286"/>
      <c r="NB671" s="286"/>
      <c r="NC671" s="286"/>
      <c r="ND671" s="286"/>
      <c r="NE671" s="286"/>
      <c r="NF671" s="286"/>
      <c r="NG671" s="286"/>
      <c r="NH671" s="286"/>
      <c r="NI671" s="286"/>
      <c r="NJ671" s="286"/>
      <c r="NK671" s="286"/>
      <c r="NL671" s="286"/>
      <c r="NM671" s="286"/>
      <c r="NN671" s="286"/>
      <c r="NO671" s="286"/>
      <c r="NP671" s="286"/>
      <c r="NQ671" s="286"/>
      <c r="NR671" s="286"/>
      <c r="NS671" s="286"/>
      <c r="NT671" s="286"/>
      <c r="NU671" s="286"/>
      <c r="NV671" s="286"/>
      <c r="NW671" s="286"/>
      <c r="NX671" s="286"/>
      <c r="NY671" s="286"/>
      <c r="NZ671" s="286"/>
      <c r="OA671" s="286"/>
      <c r="OB671" s="286"/>
      <c r="OC671" s="286"/>
      <c r="OD671" s="286"/>
      <c r="OE671" s="286"/>
      <c r="OF671" s="286"/>
      <c r="OG671" s="286"/>
      <c r="OH671" s="286"/>
      <c r="OI671" s="286"/>
      <c r="OJ671" s="286"/>
      <c r="OK671" s="286"/>
      <c r="OL671" s="286"/>
      <c r="OM671" s="286"/>
      <c r="ON671" s="286"/>
      <c r="OO671" s="286"/>
      <c r="OP671" s="286"/>
      <c r="OQ671" s="286"/>
      <c r="OR671" s="286"/>
      <c r="OS671" s="286"/>
      <c r="OT671" s="286"/>
      <c r="OU671" s="286"/>
      <c r="OV671" s="286"/>
      <c r="OW671" s="286"/>
      <c r="OX671" s="286"/>
      <c r="OY671" s="286"/>
      <c r="OZ671" s="286"/>
      <c r="PA671" s="286"/>
      <c r="PB671" s="286"/>
      <c r="PC671" s="286"/>
      <c r="PD671" s="286"/>
      <c r="PE671" s="286"/>
      <c r="PF671" s="286"/>
      <c r="PG671" s="286"/>
      <c r="PH671" s="286"/>
      <c r="PI671" s="286"/>
      <c r="PJ671" s="286"/>
      <c r="PK671" s="286"/>
      <c r="PL671" s="286"/>
      <c r="PM671" s="286"/>
      <c r="PN671" s="286"/>
      <c r="PO671" s="286"/>
      <c r="PP671" s="286"/>
      <c r="PQ671" s="286"/>
      <c r="PR671" s="286"/>
      <c r="PS671" s="286"/>
      <c r="PT671" s="286"/>
      <c r="PU671" s="286"/>
      <c r="PV671" s="286"/>
      <c r="PW671" s="286"/>
      <c r="PX671" s="286"/>
      <c r="PY671" s="286"/>
      <c r="PZ671" s="286"/>
      <c r="QA671" s="286"/>
      <c r="QB671" s="286"/>
      <c r="QC671" s="286"/>
      <c r="QD671" s="286"/>
      <c r="QE671" s="286"/>
      <c r="QF671" s="286"/>
      <c r="QG671" s="286"/>
      <c r="QH671" s="286"/>
      <c r="QI671" s="286"/>
      <c r="QJ671" s="286"/>
      <c r="QK671" s="286"/>
      <c r="QL671" s="286"/>
      <c r="QM671" s="286"/>
      <c r="QN671" s="286"/>
      <c r="QO671" s="286"/>
      <c r="QP671" s="286"/>
      <c r="QQ671" s="286"/>
      <c r="QR671" s="286"/>
      <c r="QS671" s="286"/>
      <c r="QT671" s="286"/>
      <c r="QU671" s="286"/>
      <c r="QV671" s="286"/>
      <c r="QW671" s="286"/>
      <c r="QX671" s="286"/>
      <c r="QY671" s="286"/>
      <c r="QZ671" s="286"/>
      <c r="RA671" s="286"/>
      <c r="RB671" s="286"/>
      <c r="RC671" s="286"/>
      <c r="RD671" s="286"/>
      <c r="RE671" s="286"/>
      <c r="RF671" s="286"/>
      <c r="RG671" s="286"/>
      <c r="RH671" s="286"/>
      <c r="RI671" s="286"/>
      <c r="RJ671" s="286"/>
      <c r="RK671" s="286"/>
      <c r="RL671" s="286"/>
      <c r="RM671" s="286"/>
      <c r="RN671" s="286"/>
      <c r="RO671" s="286"/>
      <c r="RP671" s="286"/>
      <c r="RQ671" s="286"/>
      <c r="RR671" s="286"/>
      <c r="RS671" s="286"/>
      <c r="RT671" s="286"/>
      <c r="RU671" s="286"/>
      <c r="RV671" s="286"/>
      <c r="RW671" s="286"/>
      <c r="RX671" s="286"/>
      <c r="RY671" s="286"/>
      <c r="RZ671" s="286"/>
      <c r="SA671" s="286"/>
      <c r="SB671" s="286"/>
      <c r="SC671" s="286"/>
      <c r="SD671" s="286"/>
      <c r="SE671" s="286"/>
      <c r="SF671" s="286"/>
      <c r="SG671" s="286"/>
      <c r="SH671" s="286"/>
      <c r="SI671" s="286"/>
      <c r="SJ671" s="286"/>
      <c r="SK671" s="286"/>
      <c r="SL671" s="286"/>
      <c r="SM671" s="286"/>
      <c r="SN671" s="286"/>
      <c r="SO671" s="286"/>
      <c r="SP671" s="286"/>
      <c r="SQ671" s="286"/>
      <c r="SR671" s="286"/>
      <c r="SS671" s="286"/>
      <c r="ST671" s="286"/>
      <c r="SU671" s="286"/>
      <c r="SV671" s="286"/>
      <c r="SW671" s="286"/>
      <c r="SX671" s="286"/>
      <c r="SY671" s="286"/>
      <c r="SZ671" s="286"/>
      <c r="TA671" s="286"/>
      <c r="TB671" s="286"/>
      <c r="TC671" s="286"/>
      <c r="TD671" s="286"/>
      <c r="TE671" s="286"/>
      <c r="TF671" s="286"/>
      <c r="TG671" s="286"/>
      <c r="TH671" s="286"/>
      <c r="TI671" s="286"/>
      <c r="TJ671" s="286"/>
      <c r="TK671" s="286"/>
      <c r="TL671" s="286"/>
      <c r="TM671" s="286"/>
      <c r="TN671" s="286"/>
      <c r="TO671" s="286"/>
      <c r="TP671" s="286"/>
      <c r="TQ671" s="286"/>
      <c r="TR671" s="286"/>
      <c r="TS671" s="286"/>
      <c r="TT671" s="286"/>
      <c r="TU671" s="286"/>
      <c r="TV671" s="286"/>
      <c r="TW671" s="286"/>
      <c r="TX671" s="286"/>
      <c r="TY671" s="286"/>
      <c r="TZ671" s="286"/>
      <c r="UA671" s="286"/>
      <c r="UB671" s="286"/>
      <c r="UC671" s="286"/>
      <c r="UD671" s="286"/>
      <c r="UE671" s="286"/>
      <c r="UF671" s="286"/>
      <c r="UG671" s="286"/>
      <c r="UH671" s="286"/>
      <c r="UI671" s="286"/>
      <c r="UJ671" s="286"/>
      <c r="UK671" s="286"/>
      <c r="UL671" s="286"/>
      <c r="UM671" s="286"/>
      <c r="UN671" s="286"/>
      <c r="UO671" s="286"/>
      <c r="UP671" s="286"/>
      <c r="UQ671" s="286"/>
      <c r="UR671" s="286"/>
      <c r="US671" s="286"/>
      <c r="UT671" s="286"/>
      <c r="UU671" s="286"/>
      <c r="UV671" s="286"/>
      <c r="UW671" s="286"/>
      <c r="UX671" s="286"/>
      <c r="UY671" s="286"/>
      <c r="UZ671" s="286"/>
      <c r="VA671" s="286"/>
      <c r="VB671" s="286"/>
      <c r="VC671" s="286"/>
      <c r="VD671" s="286"/>
      <c r="VE671" s="286"/>
      <c r="VF671" s="286"/>
      <c r="VG671" s="286"/>
      <c r="VH671" s="286"/>
      <c r="VI671" s="286"/>
      <c r="VJ671" s="286"/>
      <c r="VK671" s="286"/>
      <c r="VL671" s="286"/>
      <c r="VM671" s="286"/>
      <c r="VN671" s="286"/>
      <c r="VO671" s="286"/>
      <c r="VP671" s="286"/>
      <c r="VQ671" s="286"/>
      <c r="VR671" s="286"/>
      <c r="VS671" s="286"/>
      <c r="VT671" s="286"/>
      <c r="VU671" s="286"/>
      <c r="VV671" s="286"/>
      <c r="VW671" s="286"/>
      <c r="VX671" s="286"/>
      <c r="VY671" s="286"/>
      <c r="VZ671" s="286"/>
      <c r="WA671" s="286"/>
      <c r="WB671" s="286"/>
      <c r="WC671" s="286"/>
    </row>
    <row r="672" spans="1:601" s="285" customFormat="1" ht="57" customHeight="1">
      <c r="A672" s="1073"/>
      <c r="B672" s="670" t="s">
        <v>1391</v>
      </c>
      <c r="C672" s="650" t="s">
        <v>1392</v>
      </c>
      <c r="D672" s="652" t="s">
        <v>1332</v>
      </c>
      <c r="E672" s="721"/>
      <c r="F672" s="671"/>
      <c r="G672" s="671"/>
      <c r="H672" s="671"/>
      <c r="I672" s="386" t="s">
        <v>501</v>
      </c>
      <c r="J672" s="386" t="s">
        <v>501</v>
      </c>
      <c r="K672" s="386" t="s">
        <v>1393</v>
      </c>
      <c r="L672" s="386" t="s">
        <v>35</v>
      </c>
      <c r="M672" s="284">
        <f>M673</f>
        <v>0</v>
      </c>
      <c r="N672" s="284">
        <f t="shared" ref="N672:R672" si="107">N673</f>
        <v>0</v>
      </c>
      <c r="O672" s="284">
        <f t="shared" si="107"/>
        <v>10000</v>
      </c>
      <c r="P672" s="284">
        <f t="shared" si="107"/>
        <v>10000</v>
      </c>
      <c r="Q672" s="284">
        <f t="shared" si="107"/>
        <v>10000</v>
      </c>
      <c r="R672" s="284">
        <f t="shared" si="107"/>
        <v>10000</v>
      </c>
      <c r="S672" s="542"/>
      <c r="BA672" s="286"/>
      <c r="BB672" s="286"/>
      <c r="BC672" s="286"/>
      <c r="BD672" s="286"/>
      <c r="BE672" s="286"/>
      <c r="BF672" s="286"/>
      <c r="BG672" s="286"/>
      <c r="BH672" s="286"/>
      <c r="BI672" s="286"/>
      <c r="BJ672" s="286"/>
      <c r="BK672" s="286"/>
      <c r="BL672" s="286"/>
      <c r="BM672" s="286"/>
      <c r="BN672" s="286"/>
      <c r="BO672" s="286"/>
      <c r="BP672" s="286"/>
      <c r="BQ672" s="286"/>
      <c r="BR672" s="286"/>
      <c r="BS672" s="286"/>
      <c r="BT672" s="286"/>
      <c r="BU672" s="286"/>
      <c r="BV672" s="286"/>
      <c r="BW672" s="286"/>
      <c r="BX672" s="286"/>
      <c r="BY672" s="286"/>
      <c r="BZ672" s="286"/>
      <c r="CA672" s="286"/>
      <c r="CB672" s="286"/>
      <c r="CC672" s="286"/>
      <c r="CD672" s="286"/>
      <c r="CE672" s="286"/>
      <c r="CF672" s="286"/>
      <c r="CG672" s="286"/>
      <c r="CH672" s="286"/>
      <c r="CI672" s="286"/>
      <c r="CJ672" s="286"/>
      <c r="CK672" s="286"/>
      <c r="CL672" s="286"/>
      <c r="CM672" s="286"/>
      <c r="CN672" s="286"/>
      <c r="CO672" s="286"/>
      <c r="CP672" s="286"/>
      <c r="CQ672" s="286"/>
      <c r="CR672" s="286"/>
      <c r="CS672" s="286"/>
      <c r="CT672" s="286"/>
      <c r="CU672" s="286"/>
      <c r="CV672" s="286"/>
      <c r="CW672" s="286"/>
      <c r="CX672" s="286"/>
      <c r="CY672" s="286"/>
      <c r="CZ672" s="286"/>
      <c r="DA672" s="286"/>
      <c r="DB672" s="286"/>
      <c r="DC672" s="286"/>
      <c r="DD672" s="286"/>
      <c r="DE672" s="286"/>
      <c r="DF672" s="286"/>
      <c r="DG672" s="286"/>
      <c r="DH672" s="286"/>
      <c r="DI672" s="286"/>
      <c r="DJ672" s="286"/>
      <c r="DK672" s="286"/>
      <c r="DL672" s="286"/>
      <c r="DM672" s="286"/>
      <c r="DN672" s="286"/>
      <c r="DO672" s="286"/>
      <c r="DP672" s="286"/>
      <c r="DQ672" s="286"/>
      <c r="DR672" s="286"/>
      <c r="DS672" s="286"/>
      <c r="DT672" s="286"/>
      <c r="DU672" s="286"/>
      <c r="DV672" s="286"/>
      <c r="DW672" s="286"/>
      <c r="DX672" s="286"/>
      <c r="DY672" s="286"/>
      <c r="DZ672" s="286"/>
      <c r="EA672" s="286"/>
      <c r="EB672" s="286"/>
      <c r="EC672" s="286"/>
      <c r="ED672" s="286"/>
      <c r="EE672" s="286"/>
      <c r="EF672" s="286"/>
      <c r="EG672" s="286"/>
      <c r="EH672" s="286"/>
      <c r="EI672" s="286"/>
      <c r="EJ672" s="286"/>
      <c r="EK672" s="286"/>
      <c r="EL672" s="286"/>
      <c r="EM672" s="286"/>
      <c r="EN672" s="286"/>
      <c r="EO672" s="286"/>
      <c r="EP672" s="286"/>
      <c r="EQ672" s="286"/>
      <c r="ER672" s="286"/>
      <c r="ES672" s="286"/>
      <c r="ET672" s="286"/>
      <c r="EU672" s="286"/>
      <c r="EV672" s="286"/>
      <c r="EW672" s="286"/>
      <c r="EX672" s="286"/>
      <c r="EY672" s="286"/>
      <c r="EZ672" s="286"/>
      <c r="FA672" s="286"/>
      <c r="FB672" s="286"/>
      <c r="FC672" s="286"/>
      <c r="FD672" s="286"/>
      <c r="FE672" s="286"/>
      <c r="FF672" s="286"/>
      <c r="FG672" s="286"/>
      <c r="FH672" s="286"/>
      <c r="FI672" s="286"/>
      <c r="FJ672" s="286"/>
      <c r="FK672" s="286"/>
      <c r="FL672" s="286"/>
      <c r="FM672" s="286"/>
      <c r="FN672" s="286"/>
      <c r="FO672" s="286"/>
      <c r="FP672" s="286"/>
      <c r="FQ672" s="286"/>
      <c r="FR672" s="286"/>
      <c r="FS672" s="286"/>
      <c r="FT672" s="286"/>
      <c r="FU672" s="286"/>
      <c r="FV672" s="286"/>
      <c r="FW672" s="286"/>
      <c r="FX672" s="286"/>
      <c r="FY672" s="286"/>
      <c r="FZ672" s="286"/>
      <c r="GA672" s="286"/>
      <c r="GB672" s="286"/>
      <c r="GC672" s="286"/>
      <c r="GD672" s="286"/>
      <c r="GE672" s="286"/>
      <c r="GF672" s="286"/>
      <c r="GG672" s="286"/>
      <c r="GH672" s="286"/>
      <c r="GI672" s="286"/>
      <c r="GJ672" s="286"/>
      <c r="GK672" s="286"/>
      <c r="GL672" s="286"/>
      <c r="GM672" s="286"/>
      <c r="GN672" s="286"/>
      <c r="GO672" s="286"/>
      <c r="GP672" s="286"/>
      <c r="GQ672" s="286"/>
      <c r="GR672" s="286"/>
      <c r="GS672" s="286"/>
      <c r="GT672" s="286"/>
      <c r="GU672" s="286"/>
      <c r="GV672" s="286"/>
      <c r="GW672" s="286"/>
      <c r="GX672" s="286"/>
      <c r="GY672" s="286"/>
      <c r="GZ672" s="286"/>
      <c r="HA672" s="286"/>
      <c r="HB672" s="286"/>
      <c r="HC672" s="286"/>
      <c r="HD672" s="286"/>
      <c r="HE672" s="286"/>
      <c r="HF672" s="286"/>
      <c r="HG672" s="286"/>
      <c r="HH672" s="286"/>
      <c r="HI672" s="286"/>
      <c r="HJ672" s="286"/>
      <c r="HK672" s="286"/>
      <c r="HL672" s="286"/>
      <c r="HM672" s="286"/>
      <c r="HN672" s="286"/>
      <c r="HO672" s="286"/>
      <c r="HP672" s="286"/>
      <c r="HQ672" s="286"/>
      <c r="HR672" s="286"/>
      <c r="HS672" s="286"/>
      <c r="HT672" s="286"/>
      <c r="HU672" s="286"/>
      <c r="HV672" s="286"/>
      <c r="HW672" s="286"/>
      <c r="HX672" s="286"/>
      <c r="HY672" s="286"/>
      <c r="HZ672" s="286"/>
      <c r="IA672" s="286"/>
      <c r="IB672" s="286"/>
      <c r="IC672" s="286"/>
      <c r="ID672" s="286"/>
      <c r="IE672" s="286"/>
      <c r="IF672" s="286"/>
      <c r="IG672" s="286"/>
      <c r="IH672" s="286"/>
      <c r="II672" s="286"/>
      <c r="IJ672" s="286"/>
      <c r="IK672" s="286"/>
      <c r="IL672" s="286"/>
      <c r="IM672" s="286"/>
      <c r="IN672" s="286"/>
      <c r="IO672" s="286"/>
      <c r="IP672" s="286"/>
      <c r="IQ672" s="286"/>
      <c r="IR672" s="286"/>
      <c r="IS672" s="286"/>
      <c r="IT672" s="286"/>
      <c r="IU672" s="286"/>
      <c r="IV672" s="286"/>
      <c r="IW672" s="286"/>
      <c r="IX672" s="286"/>
      <c r="IY672" s="286"/>
      <c r="IZ672" s="286"/>
      <c r="JA672" s="286"/>
      <c r="JB672" s="286"/>
      <c r="JC672" s="286"/>
      <c r="JD672" s="286"/>
      <c r="JE672" s="286"/>
      <c r="JF672" s="286"/>
      <c r="JG672" s="286"/>
      <c r="JH672" s="286"/>
      <c r="JI672" s="286"/>
      <c r="JJ672" s="286"/>
      <c r="JK672" s="286"/>
      <c r="JL672" s="286"/>
      <c r="JM672" s="286"/>
      <c r="JN672" s="286"/>
      <c r="JO672" s="286"/>
      <c r="JP672" s="286"/>
      <c r="JQ672" s="286"/>
      <c r="JR672" s="286"/>
      <c r="JS672" s="286"/>
      <c r="JT672" s="286"/>
      <c r="JU672" s="286"/>
      <c r="JV672" s="286"/>
      <c r="JW672" s="286"/>
      <c r="JX672" s="286"/>
      <c r="JY672" s="286"/>
      <c r="JZ672" s="286"/>
      <c r="KA672" s="286"/>
      <c r="KB672" s="286"/>
      <c r="KC672" s="286"/>
      <c r="KD672" s="286"/>
      <c r="KE672" s="286"/>
      <c r="KF672" s="286"/>
      <c r="KG672" s="286"/>
      <c r="KH672" s="286"/>
      <c r="KI672" s="286"/>
      <c r="KJ672" s="286"/>
      <c r="KK672" s="286"/>
      <c r="KL672" s="286"/>
      <c r="KM672" s="286"/>
      <c r="KN672" s="286"/>
      <c r="KO672" s="286"/>
      <c r="KP672" s="286"/>
      <c r="KQ672" s="286"/>
      <c r="KR672" s="286"/>
      <c r="KS672" s="286"/>
      <c r="KT672" s="286"/>
      <c r="KU672" s="286"/>
      <c r="KV672" s="286"/>
      <c r="KW672" s="286"/>
      <c r="KX672" s="286"/>
      <c r="KY672" s="286"/>
      <c r="KZ672" s="286"/>
      <c r="LA672" s="286"/>
      <c r="LB672" s="286"/>
      <c r="LC672" s="286"/>
      <c r="LD672" s="286"/>
      <c r="LE672" s="286"/>
      <c r="LF672" s="286"/>
      <c r="LG672" s="286"/>
      <c r="LH672" s="286"/>
      <c r="LI672" s="286"/>
      <c r="LJ672" s="286"/>
      <c r="LK672" s="286"/>
      <c r="LL672" s="286"/>
      <c r="LM672" s="286"/>
      <c r="LN672" s="286"/>
      <c r="LO672" s="286"/>
      <c r="LP672" s="286"/>
      <c r="LQ672" s="286"/>
      <c r="LR672" s="286"/>
      <c r="LS672" s="286"/>
      <c r="LT672" s="286"/>
      <c r="LU672" s="286"/>
      <c r="LV672" s="286"/>
      <c r="LW672" s="286"/>
      <c r="LX672" s="286"/>
      <c r="LY672" s="286"/>
      <c r="LZ672" s="286"/>
      <c r="MA672" s="286"/>
      <c r="MB672" s="286"/>
      <c r="MC672" s="286"/>
      <c r="MD672" s="286"/>
      <c r="ME672" s="286"/>
      <c r="MF672" s="286"/>
      <c r="MG672" s="286"/>
      <c r="MH672" s="286"/>
      <c r="MI672" s="286"/>
      <c r="MJ672" s="286"/>
      <c r="MK672" s="286"/>
      <c r="ML672" s="286"/>
      <c r="MM672" s="286"/>
      <c r="MN672" s="286"/>
      <c r="MO672" s="286"/>
      <c r="MP672" s="286"/>
      <c r="MQ672" s="286"/>
      <c r="MR672" s="286"/>
      <c r="MS672" s="286"/>
      <c r="MT672" s="286"/>
      <c r="MU672" s="286"/>
      <c r="MV672" s="286"/>
      <c r="MW672" s="286"/>
      <c r="MX672" s="286"/>
      <c r="MY672" s="286"/>
      <c r="MZ672" s="286"/>
      <c r="NA672" s="286"/>
      <c r="NB672" s="286"/>
      <c r="NC672" s="286"/>
      <c r="ND672" s="286"/>
      <c r="NE672" s="286"/>
      <c r="NF672" s="286"/>
      <c r="NG672" s="286"/>
      <c r="NH672" s="286"/>
      <c r="NI672" s="286"/>
      <c r="NJ672" s="286"/>
      <c r="NK672" s="286"/>
      <c r="NL672" s="286"/>
      <c r="NM672" s="286"/>
      <c r="NN672" s="286"/>
      <c r="NO672" s="286"/>
      <c r="NP672" s="286"/>
      <c r="NQ672" s="286"/>
      <c r="NR672" s="286"/>
      <c r="NS672" s="286"/>
      <c r="NT672" s="286"/>
      <c r="NU672" s="286"/>
      <c r="NV672" s="286"/>
      <c r="NW672" s="286"/>
      <c r="NX672" s="286"/>
      <c r="NY672" s="286"/>
      <c r="NZ672" s="286"/>
      <c r="OA672" s="286"/>
      <c r="OB672" s="286"/>
      <c r="OC672" s="286"/>
      <c r="OD672" s="286"/>
      <c r="OE672" s="286"/>
      <c r="OF672" s="286"/>
      <c r="OG672" s="286"/>
      <c r="OH672" s="286"/>
      <c r="OI672" s="286"/>
      <c r="OJ672" s="286"/>
      <c r="OK672" s="286"/>
      <c r="OL672" s="286"/>
      <c r="OM672" s="286"/>
      <c r="ON672" s="286"/>
      <c r="OO672" s="286"/>
      <c r="OP672" s="286"/>
      <c r="OQ672" s="286"/>
      <c r="OR672" s="286"/>
      <c r="OS672" s="286"/>
      <c r="OT672" s="286"/>
      <c r="OU672" s="286"/>
      <c r="OV672" s="286"/>
      <c r="OW672" s="286"/>
      <c r="OX672" s="286"/>
      <c r="OY672" s="286"/>
      <c r="OZ672" s="286"/>
      <c r="PA672" s="286"/>
      <c r="PB672" s="286"/>
      <c r="PC672" s="286"/>
      <c r="PD672" s="286"/>
      <c r="PE672" s="286"/>
      <c r="PF672" s="286"/>
      <c r="PG672" s="286"/>
      <c r="PH672" s="286"/>
      <c r="PI672" s="286"/>
      <c r="PJ672" s="286"/>
      <c r="PK672" s="286"/>
      <c r="PL672" s="286"/>
      <c r="PM672" s="286"/>
      <c r="PN672" s="286"/>
      <c r="PO672" s="286"/>
      <c r="PP672" s="286"/>
      <c r="PQ672" s="286"/>
      <c r="PR672" s="286"/>
      <c r="PS672" s="286"/>
      <c r="PT672" s="286"/>
      <c r="PU672" s="286"/>
      <c r="PV672" s="286"/>
      <c r="PW672" s="286"/>
      <c r="PX672" s="286"/>
      <c r="PY672" s="286"/>
      <c r="PZ672" s="286"/>
      <c r="QA672" s="286"/>
      <c r="QB672" s="286"/>
      <c r="QC672" s="286"/>
      <c r="QD672" s="286"/>
      <c r="QE672" s="286"/>
      <c r="QF672" s="286"/>
      <c r="QG672" s="286"/>
      <c r="QH672" s="286"/>
      <c r="QI672" s="286"/>
      <c r="QJ672" s="286"/>
      <c r="QK672" s="286"/>
      <c r="QL672" s="286"/>
      <c r="QM672" s="286"/>
      <c r="QN672" s="286"/>
      <c r="QO672" s="286"/>
      <c r="QP672" s="286"/>
      <c r="QQ672" s="286"/>
      <c r="QR672" s="286"/>
      <c r="QS672" s="286"/>
      <c r="QT672" s="286"/>
      <c r="QU672" s="286"/>
      <c r="QV672" s="286"/>
      <c r="QW672" s="286"/>
      <c r="QX672" s="286"/>
      <c r="QY672" s="286"/>
      <c r="QZ672" s="286"/>
      <c r="RA672" s="286"/>
      <c r="RB672" s="286"/>
      <c r="RC672" s="286"/>
      <c r="RD672" s="286"/>
      <c r="RE672" s="286"/>
      <c r="RF672" s="286"/>
      <c r="RG672" s="286"/>
      <c r="RH672" s="286"/>
      <c r="RI672" s="286"/>
      <c r="RJ672" s="286"/>
      <c r="RK672" s="286"/>
      <c r="RL672" s="286"/>
      <c r="RM672" s="286"/>
      <c r="RN672" s="286"/>
      <c r="RO672" s="286"/>
      <c r="RP672" s="286"/>
      <c r="RQ672" s="286"/>
      <c r="RR672" s="286"/>
      <c r="RS672" s="286"/>
      <c r="RT672" s="286"/>
      <c r="RU672" s="286"/>
      <c r="RV672" s="286"/>
      <c r="RW672" s="286"/>
      <c r="RX672" s="286"/>
      <c r="RY672" s="286"/>
      <c r="RZ672" s="286"/>
      <c r="SA672" s="286"/>
      <c r="SB672" s="286"/>
      <c r="SC672" s="286"/>
      <c r="SD672" s="286"/>
      <c r="SE672" s="286"/>
      <c r="SF672" s="286"/>
      <c r="SG672" s="286"/>
      <c r="SH672" s="286"/>
      <c r="SI672" s="286"/>
      <c r="SJ672" s="286"/>
      <c r="SK672" s="286"/>
      <c r="SL672" s="286"/>
      <c r="SM672" s="286"/>
      <c r="SN672" s="286"/>
      <c r="SO672" s="286"/>
      <c r="SP672" s="286"/>
      <c r="SQ672" s="286"/>
      <c r="SR672" s="286"/>
      <c r="SS672" s="286"/>
      <c r="ST672" s="286"/>
      <c r="SU672" s="286"/>
      <c r="SV672" s="286"/>
      <c r="SW672" s="286"/>
      <c r="SX672" s="286"/>
      <c r="SY672" s="286"/>
      <c r="SZ672" s="286"/>
      <c r="TA672" s="286"/>
      <c r="TB672" s="286"/>
      <c r="TC672" s="286"/>
      <c r="TD672" s="286"/>
      <c r="TE672" s="286"/>
      <c r="TF672" s="286"/>
      <c r="TG672" s="286"/>
      <c r="TH672" s="286"/>
      <c r="TI672" s="286"/>
      <c r="TJ672" s="286"/>
      <c r="TK672" s="286"/>
      <c r="TL672" s="286"/>
      <c r="TM672" s="286"/>
      <c r="TN672" s="286"/>
      <c r="TO672" s="286"/>
      <c r="TP672" s="286"/>
      <c r="TQ672" s="286"/>
      <c r="TR672" s="286"/>
      <c r="TS672" s="286"/>
      <c r="TT672" s="286"/>
      <c r="TU672" s="286"/>
      <c r="TV672" s="286"/>
      <c r="TW672" s="286"/>
      <c r="TX672" s="286"/>
      <c r="TY672" s="286"/>
      <c r="TZ672" s="286"/>
      <c r="UA672" s="286"/>
      <c r="UB672" s="286"/>
      <c r="UC672" s="286"/>
      <c r="UD672" s="286"/>
      <c r="UE672" s="286"/>
      <c r="UF672" s="286"/>
      <c r="UG672" s="286"/>
      <c r="UH672" s="286"/>
      <c r="UI672" s="286"/>
      <c r="UJ672" s="286"/>
      <c r="UK672" s="286"/>
      <c r="UL672" s="286"/>
      <c r="UM672" s="286"/>
      <c r="UN672" s="286"/>
      <c r="UO672" s="286"/>
      <c r="UP672" s="286"/>
      <c r="UQ672" s="286"/>
      <c r="UR672" s="286"/>
      <c r="US672" s="286"/>
      <c r="UT672" s="286"/>
      <c r="UU672" s="286"/>
      <c r="UV672" s="286"/>
      <c r="UW672" s="286"/>
      <c r="UX672" s="286"/>
      <c r="UY672" s="286"/>
      <c r="UZ672" s="286"/>
      <c r="VA672" s="286"/>
      <c r="VB672" s="286"/>
      <c r="VC672" s="286"/>
      <c r="VD672" s="286"/>
      <c r="VE672" s="286"/>
      <c r="VF672" s="286"/>
      <c r="VG672" s="286"/>
      <c r="VH672" s="286"/>
      <c r="VI672" s="286"/>
      <c r="VJ672" s="286"/>
      <c r="VK672" s="286"/>
      <c r="VL672" s="286"/>
      <c r="VM672" s="286"/>
      <c r="VN672" s="286"/>
      <c r="VO672" s="286"/>
      <c r="VP672" s="286"/>
      <c r="VQ672" s="286"/>
      <c r="VR672" s="286"/>
      <c r="VS672" s="286"/>
      <c r="VT672" s="286"/>
      <c r="VU672" s="286"/>
      <c r="VV672" s="286"/>
      <c r="VW672" s="286"/>
      <c r="VX672" s="286"/>
      <c r="VY672" s="286"/>
      <c r="VZ672" s="286"/>
      <c r="WA672" s="286"/>
      <c r="WB672" s="286"/>
      <c r="WC672" s="286"/>
    </row>
    <row r="673" spans="1:601" s="285" customFormat="1" ht="47.25" customHeight="1">
      <c r="A673" s="1073"/>
      <c r="B673" s="681"/>
      <c r="C673" s="651"/>
      <c r="D673" s="653"/>
      <c r="E673" s="678"/>
      <c r="F673" s="653"/>
      <c r="G673" s="653"/>
      <c r="H673" s="653"/>
      <c r="I673" s="382" t="s">
        <v>501</v>
      </c>
      <c r="J673" s="382" t="s">
        <v>501</v>
      </c>
      <c r="K673" s="315" t="s">
        <v>1393</v>
      </c>
      <c r="L673" s="382" t="s">
        <v>43</v>
      </c>
      <c r="M673" s="288"/>
      <c r="N673" s="288"/>
      <c r="O673" s="288">
        <v>10000</v>
      </c>
      <c r="P673" s="289">
        <v>10000</v>
      </c>
      <c r="Q673" s="290">
        <v>10000</v>
      </c>
      <c r="R673" s="288">
        <v>10000</v>
      </c>
      <c r="S673" s="528">
        <v>3</v>
      </c>
      <c r="BA673" s="286"/>
      <c r="BB673" s="286"/>
      <c r="BC673" s="286"/>
      <c r="BD673" s="286"/>
      <c r="BE673" s="286"/>
      <c r="BF673" s="286"/>
      <c r="BG673" s="286"/>
      <c r="BH673" s="286"/>
      <c r="BI673" s="286"/>
      <c r="BJ673" s="286"/>
      <c r="BK673" s="286"/>
      <c r="BL673" s="286"/>
      <c r="BM673" s="286"/>
      <c r="BN673" s="286"/>
      <c r="BO673" s="286"/>
      <c r="BP673" s="286"/>
      <c r="BQ673" s="286"/>
      <c r="BR673" s="286"/>
      <c r="BS673" s="286"/>
      <c r="BT673" s="286"/>
      <c r="BU673" s="286"/>
      <c r="BV673" s="286"/>
      <c r="BW673" s="286"/>
      <c r="BX673" s="286"/>
      <c r="BY673" s="286"/>
      <c r="BZ673" s="286"/>
      <c r="CA673" s="286"/>
      <c r="CB673" s="286"/>
      <c r="CC673" s="286"/>
      <c r="CD673" s="286"/>
      <c r="CE673" s="286"/>
      <c r="CF673" s="286"/>
      <c r="CG673" s="286"/>
      <c r="CH673" s="286"/>
      <c r="CI673" s="286"/>
      <c r="CJ673" s="286"/>
      <c r="CK673" s="286"/>
      <c r="CL673" s="286"/>
      <c r="CM673" s="286"/>
      <c r="CN673" s="286"/>
      <c r="CO673" s="286"/>
      <c r="CP673" s="286"/>
      <c r="CQ673" s="286"/>
      <c r="CR673" s="286"/>
      <c r="CS673" s="286"/>
      <c r="CT673" s="286"/>
      <c r="CU673" s="286"/>
      <c r="CV673" s="286"/>
      <c r="CW673" s="286"/>
      <c r="CX673" s="286"/>
      <c r="CY673" s="286"/>
      <c r="CZ673" s="286"/>
      <c r="DA673" s="286"/>
      <c r="DB673" s="286"/>
      <c r="DC673" s="286"/>
      <c r="DD673" s="286"/>
      <c r="DE673" s="286"/>
      <c r="DF673" s="286"/>
      <c r="DG673" s="286"/>
      <c r="DH673" s="286"/>
      <c r="DI673" s="286"/>
      <c r="DJ673" s="286"/>
      <c r="DK673" s="286"/>
      <c r="DL673" s="286"/>
      <c r="DM673" s="286"/>
      <c r="DN673" s="286"/>
      <c r="DO673" s="286"/>
      <c r="DP673" s="286"/>
      <c r="DQ673" s="286"/>
      <c r="DR673" s="286"/>
      <c r="DS673" s="286"/>
      <c r="DT673" s="286"/>
      <c r="DU673" s="286"/>
      <c r="DV673" s="286"/>
      <c r="DW673" s="286"/>
      <c r="DX673" s="286"/>
      <c r="DY673" s="286"/>
      <c r="DZ673" s="286"/>
      <c r="EA673" s="286"/>
      <c r="EB673" s="286"/>
      <c r="EC673" s="286"/>
      <c r="ED673" s="286"/>
      <c r="EE673" s="286"/>
      <c r="EF673" s="286"/>
      <c r="EG673" s="286"/>
      <c r="EH673" s="286"/>
      <c r="EI673" s="286"/>
      <c r="EJ673" s="286"/>
      <c r="EK673" s="286"/>
      <c r="EL673" s="286"/>
      <c r="EM673" s="286"/>
      <c r="EN673" s="286"/>
      <c r="EO673" s="286"/>
      <c r="EP673" s="286"/>
      <c r="EQ673" s="286"/>
      <c r="ER673" s="286"/>
      <c r="ES673" s="286"/>
      <c r="ET673" s="286"/>
      <c r="EU673" s="286"/>
      <c r="EV673" s="286"/>
      <c r="EW673" s="286"/>
      <c r="EX673" s="286"/>
      <c r="EY673" s="286"/>
      <c r="EZ673" s="286"/>
      <c r="FA673" s="286"/>
      <c r="FB673" s="286"/>
      <c r="FC673" s="286"/>
      <c r="FD673" s="286"/>
      <c r="FE673" s="286"/>
      <c r="FF673" s="286"/>
      <c r="FG673" s="286"/>
      <c r="FH673" s="286"/>
      <c r="FI673" s="286"/>
      <c r="FJ673" s="286"/>
      <c r="FK673" s="286"/>
      <c r="FL673" s="286"/>
      <c r="FM673" s="286"/>
      <c r="FN673" s="286"/>
      <c r="FO673" s="286"/>
      <c r="FP673" s="286"/>
      <c r="FQ673" s="286"/>
      <c r="FR673" s="286"/>
      <c r="FS673" s="286"/>
      <c r="FT673" s="286"/>
      <c r="FU673" s="286"/>
      <c r="FV673" s="286"/>
      <c r="FW673" s="286"/>
      <c r="FX673" s="286"/>
      <c r="FY673" s="286"/>
      <c r="FZ673" s="286"/>
      <c r="GA673" s="286"/>
      <c r="GB673" s="286"/>
      <c r="GC673" s="286"/>
      <c r="GD673" s="286"/>
      <c r="GE673" s="286"/>
      <c r="GF673" s="286"/>
      <c r="GG673" s="286"/>
      <c r="GH673" s="286"/>
      <c r="GI673" s="286"/>
      <c r="GJ673" s="286"/>
      <c r="GK673" s="286"/>
      <c r="GL673" s="286"/>
      <c r="GM673" s="286"/>
      <c r="GN673" s="286"/>
      <c r="GO673" s="286"/>
      <c r="GP673" s="286"/>
      <c r="GQ673" s="286"/>
      <c r="GR673" s="286"/>
      <c r="GS673" s="286"/>
      <c r="GT673" s="286"/>
      <c r="GU673" s="286"/>
      <c r="GV673" s="286"/>
      <c r="GW673" s="286"/>
      <c r="GX673" s="286"/>
      <c r="GY673" s="286"/>
      <c r="GZ673" s="286"/>
      <c r="HA673" s="286"/>
      <c r="HB673" s="286"/>
      <c r="HC673" s="286"/>
      <c r="HD673" s="286"/>
      <c r="HE673" s="286"/>
      <c r="HF673" s="286"/>
      <c r="HG673" s="286"/>
      <c r="HH673" s="286"/>
      <c r="HI673" s="286"/>
      <c r="HJ673" s="286"/>
      <c r="HK673" s="286"/>
      <c r="HL673" s="286"/>
      <c r="HM673" s="286"/>
      <c r="HN673" s="286"/>
      <c r="HO673" s="286"/>
      <c r="HP673" s="286"/>
      <c r="HQ673" s="286"/>
      <c r="HR673" s="286"/>
      <c r="HS673" s="286"/>
      <c r="HT673" s="286"/>
      <c r="HU673" s="286"/>
      <c r="HV673" s="286"/>
      <c r="HW673" s="286"/>
      <c r="HX673" s="286"/>
      <c r="HY673" s="286"/>
      <c r="HZ673" s="286"/>
      <c r="IA673" s="286"/>
      <c r="IB673" s="286"/>
      <c r="IC673" s="286"/>
      <c r="ID673" s="286"/>
      <c r="IE673" s="286"/>
      <c r="IF673" s="286"/>
      <c r="IG673" s="286"/>
      <c r="IH673" s="286"/>
      <c r="II673" s="286"/>
      <c r="IJ673" s="286"/>
      <c r="IK673" s="286"/>
      <c r="IL673" s="286"/>
      <c r="IM673" s="286"/>
      <c r="IN673" s="286"/>
      <c r="IO673" s="286"/>
      <c r="IP673" s="286"/>
      <c r="IQ673" s="286"/>
      <c r="IR673" s="286"/>
      <c r="IS673" s="286"/>
      <c r="IT673" s="286"/>
      <c r="IU673" s="286"/>
      <c r="IV673" s="286"/>
      <c r="IW673" s="286"/>
      <c r="IX673" s="286"/>
      <c r="IY673" s="286"/>
      <c r="IZ673" s="286"/>
      <c r="JA673" s="286"/>
      <c r="JB673" s="286"/>
      <c r="JC673" s="286"/>
      <c r="JD673" s="286"/>
      <c r="JE673" s="286"/>
      <c r="JF673" s="286"/>
      <c r="JG673" s="286"/>
      <c r="JH673" s="286"/>
      <c r="JI673" s="286"/>
      <c r="JJ673" s="286"/>
      <c r="JK673" s="286"/>
      <c r="JL673" s="286"/>
      <c r="JM673" s="286"/>
      <c r="JN673" s="286"/>
      <c r="JO673" s="286"/>
      <c r="JP673" s="286"/>
      <c r="JQ673" s="286"/>
      <c r="JR673" s="286"/>
      <c r="JS673" s="286"/>
      <c r="JT673" s="286"/>
      <c r="JU673" s="286"/>
      <c r="JV673" s="286"/>
      <c r="JW673" s="286"/>
      <c r="JX673" s="286"/>
      <c r="JY673" s="286"/>
      <c r="JZ673" s="286"/>
      <c r="KA673" s="286"/>
      <c r="KB673" s="286"/>
      <c r="KC673" s="286"/>
      <c r="KD673" s="286"/>
      <c r="KE673" s="286"/>
      <c r="KF673" s="286"/>
      <c r="KG673" s="286"/>
      <c r="KH673" s="286"/>
      <c r="KI673" s="286"/>
      <c r="KJ673" s="286"/>
      <c r="KK673" s="286"/>
      <c r="KL673" s="286"/>
      <c r="KM673" s="286"/>
      <c r="KN673" s="286"/>
      <c r="KO673" s="286"/>
      <c r="KP673" s="286"/>
      <c r="KQ673" s="286"/>
      <c r="KR673" s="286"/>
      <c r="KS673" s="286"/>
      <c r="KT673" s="286"/>
      <c r="KU673" s="286"/>
      <c r="KV673" s="286"/>
      <c r="KW673" s="286"/>
      <c r="KX673" s="286"/>
      <c r="KY673" s="286"/>
      <c r="KZ673" s="286"/>
      <c r="LA673" s="286"/>
      <c r="LB673" s="286"/>
      <c r="LC673" s="286"/>
      <c r="LD673" s="286"/>
      <c r="LE673" s="286"/>
      <c r="LF673" s="286"/>
      <c r="LG673" s="286"/>
      <c r="LH673" s="286"/>
      <c r="LI673" s="286"/>
      <c r="LJ673" s="286"/>
      <c r="LK673" s="286"/>
      <c r="LL673" s="286"/>
      <c r="LM673" s="286"/>
      <c r="LN673" s="286"/>
      <c r="LO673" s="286"/>
      <c r="LP673" s="286"/>
      <c r="LQ673" s="286"/>
      <c r="LR673" s="286"/>
      <c r="LS673" s="286"/>
      <c r="LT673" s="286"/>
      <c r="LU673" s="286"/>
      <c r="LV673" s="286"/>
      <c r="LW673" s="286"/>
      <c r="LX673" s="286"/>
      <c r="LY673" s="286"/>
      <c r="LZ673" s="286"/>
      <c r="MA673" s="286"/>
      <c r="MB673" s="286"/>
      <c r="MC673" s="286"/>
      <c r="MD673" s="286"/>
      <c r="ME673" s="286"/>
      <c r="MF673" s="286"/>
      <c r="MG673" s="286"/>
      <c r="MH673" s="286"/>
      <c r="MI673" s="286"/>
      <c r="MJ673" s="286"/>
      <c r="MK673" s="286"/>
      <c r="ML673" s="286"/>
      <c r="MM673" s="286"/>
      <c r="MN673" s="286"/>
      <c r="MO673" s="286"/>
      <c r="MP673" s="286"/>
      <c r="MQ673" s="286"/>
      <c r="MR673" s="286"/>
      <c r="MS673" s="286"/>
      <c r="MT673" s="286"/>
      <c r="MU673" s="286"/>
      <c r="MV673" s="286"/>
      <c r="MW673" s="286"/>
      <c r="MX673" s="286"/>
      <c r="MY673" s="286"/>
      <c r="MZ673" s="286"/>
      <c r="NA673" s="286"/>
      <c r="NB673" s="286"/>
      <c r="NC673" s="286"/>
      <c r="ND673" s="286"/>
      <c r="NE673" s="286"/>
      <c r="NF673" s="286"/>
      <c r="NG673" s="286"/>
      <c r="NH673" s="286"/>
      <c r="NI673" s="286"/>
      <c r="NJ673" s="286"/>
      <c r="NK673" s="286"/>
      <c r="NL673" s="286"/>
      <c r="NM673" s="286"/>
      <c r="NN673" s="286"/>
      <c r="NO673" s="286"/>
      <c r="NP673" s="286"/>
      <c r="NQ673" s="286"/>
      <c r="NR673" s="286"/>
      <c r="NS673" s="286"/>
      <c r="NT673" s="286"/>
      <c r="NU673" s="286"/>
      <c r="NV673" s="286"/>
      <c r="NW673" s="286"/>
      <c r="NX673" s="286"/>
      <c r="NY673" s="286"/>
      <c r="NZ673" s="286"/>
      <c r="OA673" s="286"/>
      <c r="OB673" s="286"/>
      <c r="OC673" s="286"/>
      <c r="OD673" s="286"/>
      <c r="OE673" s="286"/>
      <c r="OF673" s="286"/>
      <c r="OG673" s="286"/>
      <c r="OH673" s="286"/>
      <c r="OI673" s="286"/>
      <c r="OJ673" s="286"/>
      <c r="OK673" s="286"/>
      <c r="OL673" s="286"/>
      <c r="OM673" s="286"/>
      <c r="ON673" s="286"/>
      <c r="OO673" s="286"/>
      <c r="OP673" s="286"/>
      <c r="OQ673" s="286"/>
      <c r="OR673" s="286"/>
      <c r="OS673" s="286"/>
      <c r="OT673" s="286"/>
      <c r="OU673" s="286"/>
      <c r="OV673" s="286"/>
      <c r="OW673" s="286"/>
      <c r="OX673" s="286"/>
      <c r="OY673" s="286"/>
      <c r="OZ673" s="286"/>
      <c r="PA673" s="286"/>
      <c r="PB673" s="286"/>
      <c r="PC673" s="286"/>
      <c r="PD673" s="286"/>
      <c r="PE673" s="286"/>
      <c r="PF673" s="286"/>
      <c r="PG673" s="286"/>
      <c r="PH673" s="286"/>
      <c r="PI673" s="286"/>
      <c r="PJ673" s="286"/>
      <c r="PK673" s="286"/>
      <c r="PL673" s="286"/>
      <c r="PM673" s="286"/>
      <c r="PN673" s="286"/>
      <c r="PO673" s="286"/>
      <c r="PP673" s="286"/>
      <c r="PQ673" s="286"/>
      <c r="PR673" s="286"/>
      <c r="PS673" s="286"/>
      <c r="PT673" s="286"/>
      <c r="PU673" s="286"/>
      <c r="PV673" s="286"/>
      <c r="PW673" s="286"/>
      <c r="PX673" s="286"/>
      <c r="PY673" s="286"/>
      <c r="PZ673" s="286"/>
      <c r="QA673" s="286"/>
      <c r="QB673" s="286"/>
      <c r="QC673" s="286"/>
      <c r="QD673" s="286"/>
      <c r="QE673" s="286"/>
      <c r="QF673" s="286"/>
      <c r="QG673" s="286"/>
      <c r="QH673" s="286"/>
      <c r="QI673" s="286"/>
      <c r="QJ673" s="286"/>
      <c r="QK673" s="286"/>
      <c r="QL673" s="286"/>
      <c r="QM673" s="286"/>
      <c r="QN673" s="286"/>
      <c r="QO673" s="286"/>
      <c r="QP673" s="286"/>
      <c r="QQ673" s="286"/>
      <c r="QR673" s="286"/>
      <c r="QS673" s="286"/>
      <c r="QT673" s="286"/>
      <c r="QU673" s="286"/>
      <c r="QV673" s="286"/>
      <c r="QW673" s="286"/>
      <c r="QX673" s="286"/>
      <c r="QY673" s="286"/>
      <c r="QZ673" s="286"/>
      <c r="RA673" s="286"/>
      <c r="RB673" s="286"/>
      <c r="RC673" s="286"/>
      <c r="RD673" s="286"/>
      <c r="RE673" s="286"/>
      <c r="RF673" s="286"/>
      <c r="RG673" s="286"/>
      <c r="RH673" s="286"/>
      <c r="RI673" s="286"/>
      <c r="RJ673" s="286"/>
      <c r="RK673" s="286"/>
      <c r="RL673" s="286"/>
      <c r="RM673" s="286"/>
      <c r="RN673" s="286"/>
      <c r="RO673" s="286"/>
      <c r="RP673" s="286"/>
      <c r="RQ673" s="286"/>
      <c r="RR673" s="286"/>
      <c r="RS673" s="286"/>
      <c r="RT673" s="286"/>
      <c r="RU673" s="286"/>
      <c r="RV673" s="286"/>
      <c r="RW673" s="286"/>
      <c r="RX673" s="286"/>
      <c r="RY673" s="286"/>
      <c r="RZ673" s="286"/>
      <c r="SA673" s="286"/>
      <c r="SB673" s="286"/>
      <c r="SC673" s="286"/>
      <c r="SD673" s="286"/>
      <c r="SE673" s="286"/>
      <c r="SF673" s="286"/>
      <c r="SG673" s="286"/>
      <c r="SH673" s="286"/>
      <c r="SI673" s="286"/>
      <c r="SJ673" s="286"/>
      <c r="SK673" s="286"/>
      <c r="SL673" s="286"/>
      <c r="SM673" s="286"/>
      <c r="SN673" s="286"/>
      <c r="SO673" s="286"/>
      <c r="SP673" s="286"/>
      <c r="SQ673" s="286"/>
      <c r="SR673" s="286"/>
      <c r="SS673" s="286"/>
      <c r="ST673" s="286"/>
      <c r="SU673" s="286"/>
      <c r="SV673" s="286"/>
      <c r="SW673" s="286"/>
      <c r="SX673" s="286"/>
      <c r="SY673" s="286"/>
      <c r="SZ673" s="286"/>
      <c r="TA673" s="286"/>
      <c r="TB673" s="286"/>
      <c r="TC673" s="286"/>
      <c r="TD673" s="286"/>
      <c r="TE673" s="286"/>
      <c r="TF673" s="286"/>
      <c r="TG673" s="286"/>
      <c r="TH673" s="286"/>
      <c r="TI673" s="286"/>
      <c r="TJ673" s="286"/>
      <c r="TK673" s="286"/>
      <c r="TL673" s="286"/>
      <c r="TM673" s="286"/>
      <c r="TN673" s="286"/>
      <c r="TO673" s="286"/>
      <c r="TP673" s="286"/>
      <c r="TQ673" s="286"/>
      <c r="TR673" s="286"/>
      <c r="TS673" s="286"/>
      <c r="TT673" s="286"/>
      <c r="TU673" s="286"/>
      <c r="TV673" s="286"/>
      <c r="TW673" s="286"/>
      <c r="TX673" s="286"/>
      <c r="TY673" s="286"/>
      <c r="TZ673" s="286"/>
      <c r="UA673" s="286"/>
      <c r="UB673" s="286"/>
      <c r="UC673" s="286"/>
      <c r="UD673" s="286"/>
      <c r="UE673" s="286"/>
      <c r="UF673" s="286"/>
      <c r="UG673" s="286"/>
      <c r="UH673" s="286"/>
      <c r="UI673" s="286"/>
      <c r="UJ673" s="286"/>
      <c r="UK673" s="286"/>
      <c r="UL673" s="286"/>
      <c r="UM673" s="286"/>
      <c r="UN673" s="286"/>
      <c r="UO673" s="286"/>
      <c r="UP673" s="286"/>
      <c r="UQ673" s="286"/>
      <c r="UR673" s="286"/>
      <c r="US673" s="286"/>
      <c r="UT673" s="286"/>
      <c r="UU673" s="286"/>
      <c r="UV673" s="286"/>
      <c r="UW673" s="286"/>
      <c r="UX673" s="286"/>
      <c r="UY673" s="286"/>
      <c r="UZ673" s="286"/>
      <c r="VA673" s="286"/>
      <c r="VB673" s="286"/>
      <c r="VC673" s="286"/>
      <c r="VD673" s="286"/>
      <c r="VE673" s="286"/>
      <c r="VF673" s="286"/>
      <c r="VG673" s="286"/>
      <c r="VH673" s="286"/>
      <c r="VI673" s="286"/>
      <c r="VJ673" s="286"/>
      <c r="VK673" s="286"/>
      <c r="VL673" s="286"/>
      <c r="VM673" s="286"/>
      <c r="VN673" s="286"/>
      <c r="VO673" s="286"/>
      <c r="VP673" s="286"/>
      <c r="VQ673" s="286"/>
      <c r="VR673" s="286"/>
      <c r="VS673" s="286"/>
      <c r="VT673" s="286"/>
      <c r="VU673" s="286"/>
      <c r="VV673" s="286"/>
      <c r="VW673" s="286"/>
      <c r="VX673" s="286"/>
      <c r="VY673" s="286"/>
      <c r="VZ673" s="286"/>
      <c r="WA673" s="286"/>
      <c r="WB673" s="286"/>
      <c r="WC673" s="286"/>
    </row>
    <row r="674" spans="1:601" s="285" customFormat="1" ht="81.75" customHeight="1">
      <c r="A674" s="1073"/>
      <c r="B674" s="670" t="s">
        <v>1394</v>
      </c>
      <c r="C674" s="650" t="s">
        <v>1395</v>
      </c>
      <c r="D674" s="652" t="s">
        <v>1332</v>
      </c>
      <c r="E674" s="677" t="s">
        <v>1077</v>
      </c>
      <c r="F674" s="652" t="s">
        <v>60</v>
      </c>
      <c r="G674" s="679">
        <v>43831</v>
      </c>
      <c r="H674" s="652" t="s">
        <v>31</v>
      </c>
      <c r="I674" s="386" t="s">
        <v>501</v>
      </c>
      <c r="J674" s="386" t="s">
        <v>501</v>
      </c>
      <c r="K674" s="386" t="s">
        <v>1393</v>
      </c>
      <c r="L674" s="386" t="s">
        <v>35</v>
      </c>
      <c r="M674" s="284">
        <f>M675</f>
        <v>0</v>
      </c>
      <c r="N674" s="284">
        <f t="shared" ref="N674:R674" si="108">N675</f>
        <v>0</v>
      </c>
      <c r="O674" s="284">
        <f t="shared" si="108"/>
        <v>30000</v>
      </c>
      <c r="P674" s="284">
        <f t="shared" si="108"/>
        <v>30000</v>
      </c>
      <c r="Q674" s="284">
        <f t="shared" si="108"/>
        <v>30000</v>
      </c>
      <c r="R674" s="284">
        <f t="shared" si="108"/>
        <v>30000</v>
      </c>
      <c r="S674" s="542"/>
      <c r="BA674" s="286"/>
      <c r="BB674" s="286"/>
      <c r="BC674" s="286"/>
      <c r="BD674" s="286"/>
      <c r="BE674" s="286"/>
      <c r="BF674" s="286"/>
      <c r="BG674" s="286"/>
      <c r="BH674" s="286"/>
      <c r="BI674" s="286"/>
      <c r="BJ674" s="286"/>
      <c r="BK674" s="286"/>
      <c r="BL674" s="286"/>
      <c r="BM674" s="286"/>
      <c r="BN674" s="286"/>
      <c r="BO674" s="286"/>
      <c r="BP674" s="286"/>
      <c r="BQ674" s="286"/>
      <c r="BR674" s="286"/>
      <c r="BS674" s="286"/>
      <c r="BT674" s="286"/>
      <c r="BU674" s="286"/>
      <c r="BV674" s="286"/>
      <c r="BW674" s="286"/>
      <c r="BX674" s="286"/>
      <c r="BY674" s="286"/>
      <c r="BZ674" s="286"/>
      <c r="CA674" s="286"/>
      <c r="CB674" s="286"/>
      <c r="CC674" s="286"/>
      <c r="CD674" s="286"/>
      <c r="CE674" s="286"/>
      <c r="CF674" s="286"/>
      <c r="CG674" s="286"/>
      <c r="CH674" s="286"/>
      <c r="CI674" s="286"/>
      <c r="CJ674" s="286"/>
      <c r="CK674" s="286"/>
      <c r="CL674" s="286"/>
      <c r="CM674" s="286"/>
      <c r="CN674" s="286"/>
      <c r="CO674" s="286"/>
      <c r="CP674" s="286"/>
      <c r="CQ674" s="286"/>
      <c r="CR674" s="286"/>
      <c r="CS674" s="286"/>
      <c r="CT674" s="286"/>
      <c r="CU674" s="286"/>
      <c r="CV674" s="286"/>
      <c r="CW674" s="286"/>
      <c r="CX674" s="286"/>
      <c r="CY674" s="286"/>
      <c r="CZ674" s="286"/>
      <c r="DA674" s="286"/>
      <c r="DB674" s="286"/>
      <c r="DC674" s="286"/>
      <c r="DD674" s="286"/>
      <c r="DE674" s="286"/>
      <c r="DF674" s="286"/>
      <c r="DG674" s="286"/>
      <c r="DH674" s="286"/>
      <c r="DI674" s="286"/>
      <c r="DJ674" s="286"/>
      <c r="DK674" s="286"/>
      <c r="DL674" s="286"/>
      <c r="DM674" s="286"/>
      <c r="DN674" s="286"/>
      <c r="DO674" s="286"/>
      <c r="DP674" s="286"/>
      <c r="DQ674" s="286"/>
      <c r="DR674" s="286"/>
      <c r="DS674" s="286"/>
      <c r="DT674" s="286"/>
      <c r="DU674" s="286"/>
      <c r="DV674" s="286"/>
      <c r="DW674" s="286"/>
      <c r="DX674" s="286"/>
      <c r="DY674" s="286"/>
      <c r="DZ674" s="286"/>
      <c r="EA674" s="286"/>
      <c r="EB674" s="286"/>
      <c r="EC674" s="286"/>
      <c r="ED674" s="286"/>
      <c r="EE674" s="286"/>
      <c r="EF674" s="286"/>
      <c r="EG674" s="286"/>
      <c r="EH674" s="286"/>
      <c r="EI674" s="286"/>
      <c r="EJ674" s="286"/>
      <c r="EK674" s="286"/>
      <c r="EL674" s="286"/>
      <c r="EM674" s="286"/>
      <c r="EN674" s="286"/>
      <c r="EO674" s="286"/>
      <c r="EP674" s="286"/>
      <c r="EQ674" s="286"/>
      <c r="ER674" s="286"/>
      <c r="ES674" s="286"/>
      <c r="ET674" s="286"/>
      <c r="EU674" s="286"/>
      <c r="EV674" s="286"/>
      <c r="EW674" s="286"/>
      <c r="EX674" s="286"/>
      <c r="EY674" s="286"/>
      <c r="EZ674" s="286"/>
      <c r="FA674" s="286"/>
      <c r="FB674" s="286"/>
      <c r="FC674" s="286"/>
      <c r="FD674" s="286"/>
      <c r="FE674" s="286"/>
      <c r="FF674" s="286"/>
      <c r="FG674" s="286"/>
      <c r="FH674" s="286"/>
      <c r="FI674" s="286"/>
      <c r="FJ674" s="286"/>
      <c r="FK674" s="286"/>
      <c r="FL674" s="286"/>
      <c r="FM674" s="286"/>
      <c r="FN674" s="286"/>
      <c r="FO674" s="286"/>
      <c r="FP674" s="286"/>
      <c r="FQ674" s="286"/>
      <c r="FR674" s="286"/>
      <c r="FS674" s="286"/>
      <c r="FT674" s="286"/>
      <c r="FU674" s="286"/>
      <c r="FV674" s="286"/>
      <c r="FW674" s="286"/>
      <c r="FX674" s="286"/>
      <c r="FY674" s="286"/>
      <c r="FZ674" s="286"/>
      <c r="GA674" s="286"/>
      <c r="GB674" s="286"/>
      <c r="GC674" s="286"/>
      <c r="GD674" s="286"/>
      <c r="GE674" s="286"/>
      <c r="GF674" s="286"/>
      <c r="GG674" s="286"/>
      <c r="GH674" s="286"/>
      <c r="GI674" s="286"/>
      <c r="GJ674" s="286"/>
      <c r="GK674" s="286"/>
      <c r="GL674" s="286"/>
      <c r="GM674" s="286"/>
      <c r="GN674" s="286"/>
      <c r="GO674" s="286"/>
      <c r="GP674" s="286"/>
      <c r="GQ674" s="286"/>
      <c r="GR674" s="286"/>
      <c r="GS674" s="286"/>
      <c r="GT674" s="286"/>
      <c r="GU674" s="286"/>
      <c r="GV674" s="286"/>
      <c r="GW674" s="286"/>
      <c r="GX674" s="286"/>
      <c r="GY674" s="286"/>
      <c r="GZ674" s="286"/>
      <c r="HA674" s="286"/>
      <c r="HB674" s="286"/>
      <c r="HC674" s="286"/>
      <c r="HD674" s="286"/>
      <c r="HE674" s="286"/>
      <c r="HF674" s="286"/>
      <c r="HG674" s="286"/>
      <c r="HH674" s="286"/>
      <c r="HI674" s="286"/>
      <c r="HJ674" s="286"/>
      <c r="HK674" s="286"/>
      <c r="HL674" s="286"/>
      <c r="HM674" s="286"/>
      <c r="HN674" s="286"/>
      <c r="HO674" s="286"/>
      <c r="HP674" s="286"/>
      <c r="HQ674" s="286"/>
      <c r="HR674" s="286"/>
      <c r="HS674" s="286"/>
      <c r="HT674" s="286"/>
      <c r="HU674" s="286"/>
      <c r="HV674" s="286"/>
      <c r="HW674" s="286"/>
      <c r="HX674" s="286"/>
      <c r="HY674" s="286"/>
      <c r="HZ674" s="286"/>
      <c r="IA674" s="286"/>
      <c r="IB674" s="286"/>
      <c r="IC674" s="286"/>
      <c r="ID674" s="286"/>
      <c r="IE674" s="286"/>
      <c r="IF674" s="286"/>
      <c r="IG674" s="286"/>
      <c r="IH674" s="286"/>
      <c r="II674" s="286"/>
      <c r="IJ674" s="286"/>
      <c r="IK674" s="286"/>
      <c r="IL674" s="286"/>
      <c r="IM674" s="286"/>
      <c r="IN674" s="286"/>
      <c r="IO674" s="286"/>
      <c r="IP674" s="286"/>
      <c r="IQ674" s="286"/>
      <c r="IR674" s="286"/>
      <c r="IS674" s="286"/>
      <c r="IT674" s="286"/>
      <c r="IU674" s="286"/>
      <c r="IV674" s="286"/>
      <c r="IW674" s="286"/>
      <c r="IX674" s="286"/>
      <c r="IY674" s="286"/>
      <c r="IZ674" s="286"/>
      <c r="JA674" s="286"/>
      <c r="JB674" s="286"/>
      <c r="JC674" s="286"/>
      <c r="JD674" s="286"/>
      <c r="JE674" s="286"/>
      <c r="JF674" s="286"/>
      <c r="JG674" s="286"/>
      <c r="JH674" s="286"/>
      <c r="JI674" s="286"/>
      <c r="JJ674" s="286"/>
      <c r="JK674" s="286"/>
      <c r="JL674" s="286"/>
      <c r="JM674" s="286"/>
      <c r="JN674" s="286"/>
      <c r="JO674" s="286"/>
      <c r="JP674" s="286"/>
      <c r="JQ674" s="286"/>
      <c r="JR674" s="286"/>
      <c r="JS674" s="286"/>
      <c r="JT674" s="286"/>
      <c r="JU674" s="286"/>
      <c r="JV674" s="286"/>
      <c r="JW674" s="286"/>
      <c r="JX674" s="286"/>
      <c r="JY674" s="286"/>
      <c r="JZ674" s="286"/>
      <c r="KA674" s="286"/>
      <c r="KB674" s="286"/>
      <c r="KC674" s="286"/>
      <c r="KD674" s="286"/>
      <c r="KE674" s="286"/>
      <c r="KF674" s="286"/>
      <c r="KG674" s="286"/>
      <c r="KH674" s="286"/>
      <c r="KI674" s="286"/>
      <c r="KJ674" s="286"/>
      <c r="KK674" s="286"/>
      <c r="KL674" s="286"/>
      <c r="KM674" s="286"/>
      <c r="KN674" s="286"/>
      <c r="KO674" s="286"/>
      <c r="KP674" s="286"/>
      <c r="KQ674" s="286"/>
      <c r="KR674" s="286"/>
      <c r="KS674" s="286"/>
      <c r="KT674" s="286"/>
      <c r="KU674" s="286"/>
      <c r="KV674" s="286"/>
      <c r="KW674" s="286"/>
      <c r="KX674" s="286"/>
      <c r="KY674" s="286"/>
      <c r="KZ674" s="286"/>
      <c r="LA674" s="286"/>
      <c r="LB674" s="286"/>
      <c r="LC674" s="286"/>
      <c r="LD674" s="286"/>
      <c r="LE674" s="286"/>
      <c r="LF674" s="286"/>
      <c r="LG674" s="286"/>
      <c r="LH674" s="286"/>
      <c r="LI674" s="286"/>
      <c r="LJ674" s="286"/>
      <c r="LK674" s="286"/>
      <c r="LL674" s="286"/>
      <c r="LM674" s="286"/>
      <c r="LN674" s="286"/>
      <c r="LO674" s="286"/>
      <c r="LP674" s="286"/>
      <c r="LQ674" s="286"/>
      <c r="LR674" s="286"/>
      <c r="LS674" s="286"/>
      <c r="LT674" s="286"/>
      <c r="LU674" s="286"/>
      <c r="LV674" s="286"/>
      <c r="LW674" s="286"/>
      <c r="LX674" s="286"/>
      <c r="LY674" s="286"/>
      <c r="LZ674" s="286"/>
      <c r="MA674" s="286"/>
      <c r="MB674" s="286"/>
      <c r="MC674" s="286"/>
      <c r="MD674" s="286"/>
      <c r="ME674" s="286"/>
      <c r="MF674" s="286"/>
      <c r="MG674" s="286"/>
      <c r="MH674" s="286"/>
      <c r="MI674" s="286"/>
      <c r="MJ674" s="286"/>
      <c r="MK674" s="286"/>
      <c r="ML674" s="286"/>
      <c r="MM674" s="286"/>
      <c r="MN674" s="286"/>
      <c r="MO674" s="286"/>
      <c r="MP674" s="286"/>
      <c r="MQ674" s="286"/>
      <c r="MR674" s="286"/>
      <c r="MS674" s="286"/>
      <c r="MT674" s="286"/>
      <c r="MU674" s="286"/>
      <c r="MV674" s="286"/>
      <c r="MW674" s="286"/>
      <c r="MX674" s="286"/>
      <c r="MY674" s="286"/>
      <c r="MZ674" s="286"/>
      <c r="NA674" s="286"/>
      <c r="NB674" s="286"/>
      <c r="NC674" s="286"/>
      <c r="ND674" s="286"/>
      <c r="NE674" s="286"/>
      <c r="NF674" s="286"/>
      <c r="NG674" s="286"/>
      <c r="NH674" s="286"/>
      <c r="NI674" s="286"/>
      <c r="NJ674" s="286"/>
      <c r="NK674" s="286"/>
      <c r="NL674" s="286"/>
      <c r="NM674" s="286"/>
      <c r="NN674" s="286"/>
      <c r="NO674" s="286"/>
      <c r="NP674" s="286"/>
      <c r="NQ674" s="286"/>
      <c r="NR674" s="286"/>
      <c r="NS674" s="286"/>
      <c r="NT674" s="286"/>
      <c r="NU674" s="286"/>
      <c r="NV674" s="286"/>
      <c r="NW674" s="286"/>
      <c r="NX674" s="286"/>
      <c r="NY674" s="286"/>
      <c r="NZ674" s="286"/>
      <c r="OA674" s="286"/>
      <c r="OB674" s="286"/>
      <c r="OC674" s="286"/>
      <c r="OD674" s="286"/>
      <c r="OE674" s="286"/>
      <c r="OF674" s="286"/>
      <c r="OG674" s="286"/>
      <c r="OH674" s="286"/>
      <c r="OI674" s="286"/>
      <c r="OJ674" s="286"/>
      <c r="OK674" s="286"/>
      <c r="OL674" s="286"/>
      <c r="OM674" s="286"/>
      <c r="ON674" s="286"/>
      <c r="OO674" s="286"/>
      <c r="OP674" s="286"/>
      <c r="OQ674" s="286"/>
      <c r="OR674" s="286"/>
      <c r="OS674" s="286"/>
      <c r="OT674" s="286"/>
      <c r="OU674" s="286"/>
      <c r="OV674" s="286"/>
      <c r="OW674" s="286"/>
      <c r="OX674" s="286"/>
      <c r="OY674" s="286"/>
      <c r="OZ674" s="286"/>
      <c r="PA674" s="286"/>
      <c r="PB674" s="286"/>
      <c r="PC674" s="286"/>
      <c r="PD674" s="286"/>
      <c r="PE674" s="286"/>
      <c r="PF674" s="286"/>
      <c r="PG674" s="286"/>
      <c r="PH674" s="286"/>
      <c r="PI674" s="286"/>
      <c r="PJ674" s="286"/>
      <c r="PK674" s="286"/>
      <c r="PL674" s="286"/>
      <c r="PM674" s="286"/>
      <c r="PN674" s="286"/>
      <c r="PO674" s="286"/>
      <c r="PP674" s="286"/>
      <c r="PQ674" s="286"/>
      <c r="PR674" s="286"/>
      <c r="PS674" s="286"/>
      <c r="PT674" s="286"/>
      <c r="PU674" s="286"/>
      <c r="PV674" s="286"/>
      <c r="PW674" s="286"/>
      <c r="PX674" s="286"/>
      <c r="PY674" s="286"/>
      <c r="PZ674" s="286"/>
      <c r="QA674" s="286"/>
      <c r="QB674" s="286"/>
      <c r="QC674" s="286"/>
      <c r="QD674" s="286"/>
      <c r="QE674" s="286"/>
      <c r="QF674" s="286"/>
      <c r="QG674" s="286"/>
      <c r="QH674" s="286"/>
      <c r="QI674" s="286"/>
      <c r="QJ674" s="286"/>
      <c r="QK674" s="286"/>
      <c r="QL674" s="286"/>
      <c r="QM674" s="286"/>
      <c r="QN674" s="286"/>
      <c r="QO674" s="286"/>
      <c r="QP674" s="286"/>
      <c r="QQ674" s="286"/>
      <c r="QR674" s="286"/>
      <c r="QS674" s="286"/>
      <c r="QT674" s="286"/>
      <c r="QU674" s="286"/>
      <c r="QV674" s="286"/>
      <c r="QW674" s="286"/>
      <c r="QX674" s="286"/>
      <c r="QY674" s="286"/>
      <c r="QZ674" s="286"/>
      <c r="RA674" s="286"/>
      <c r="RB674" s="286"/>
      <c r="RC674" s="286"/>
      <c r="RD674" s="286"/>
      <c r="RE674" s="286"/>
      <c r="RF674" s="286"/>
      <c r="RG674" s="286"/>
      <c r="RH674" s="286"/>
      <c r="RI674" s="286"/>
      <c r="RJ674" s="286"/>
      <c r="RK674" s="286"/>
      <c r="RL674" s="286"/>
      <c r="RM674" s="286"/>
      <c r="RN674" s="286"/>
      <c r="RO674" s="286"/>
      <c r="RP674" s="286"/>
      <c r="RQ674" s="286"/>
      <c r="RR674" s="286"/>
      <c r="RS674" s="286"/>
      <c r="RT674" s="286"/>
      <c r="RU674" s="286"/>
      <c r="RV674" s="286"/>
      <c r="RW674" s="286"/>
      <c r="RX674" s="286"/>
      <c r="RY674" s="286"/>
      <c r="RZ674" s="286"/>
      <c r="SA674" s="286"/>
      <c r="SB674" s="286"/>
      <c r="SC674" s="286"/>
      <c r="SD674" s="286"/>
      <c r="SE674" s="286"/>
      <c r="SF674" s="286"/>
      <c r="SG674" s="286"/>
      <c r="SH674" s="286"/>
      <c r="SI674" s="286"/>
      <c r="SJ674" s="286"/>
      <c r="SK674" s="286"/>
      <c r="SL674" s="286"/>
      <c r="SM674" s="286"/>
      <c r="SN674" s="286"/>
      <c r="SO674" s="286"/>
      <c r="SP674" s="286"/>
      <c r="SQ674" s="286"/>
      <c r="SR674" s="286"/>
      <c r="SS674" s="286"/>
      <c r="ST674" s="286"/>
      <c r="SU674" s="286"/>
      <c r="SV674" s="286"/>
      <c r="SW674" s="286"/>
      <c r="SX674" s="286"/>
      <c r="SY674" s="286"/>
      <c r="SZ674" s="286"/>
      <c r="TA674" s="286"/>
      <c r="TB674" s="286"/>
      <c r="TC674" s="286"/>
      <c r="TD674" s="286"/>
      <c r="TE674" s="286"/>
      <c r="TF674" s="286"/>
      <c r="TG674" s="286"/>
      <c r="TH674" s="286"/>
      <c r="TI674" s="286"/>
      <c r="TJ674" s="286"/>
      <c r="TK674" s="286"/>
      <c r="TL674" s="286"/>
      <c r="TM674" s="286"/>
      <c r="TN674" s="286"/>
      <c r="TO674" s="286"/>
      <c r="TP674" s="286"/>
      <c r="TQ674" s="286"/>
      <c r="TR674" s="286"/>
      <c r="TS674" s="286"/>
      <c r="TT674" s="286"/>
      <c r="TU674" s="286"/>
      <c r="TV674" s="286"/>
      <c r="TW674" s="286"/>
      <c r="TX674" s="286"/>
      <c r="TY674" s="286"/>
      <c r="TZ674" s="286"/>
      <c r="UA674" s="286"/>
      <c r="UB674" s="286"/>
      <c r="UC674" s="286"/>
      <c r="UD674" s="286"/>
      <c r="UE674" s="286"/>
      <c r="UF674" s="286"/>
      <c r="UG674" s="286"/>
      <c r="UH674" s="286"/>
      <c r="UI674" s="286"/>
      <c r="UJ674" s="286"/>
      <c r="UK674" s="286"/>
      <c r="UL674" s="286"/>
      <c r="UM674" s="286"/>
      <c r="UN674" s="286"/>
      <c r="UO674" s="286"/>
      <c r="UP674" s="286"/>
      <c r="UQ674" s="286"/>
      <c r="UR674" s="286"/>
      <c r="US674" s="286"/>
      <c r="UT674" s="286"/>
      <c r="UU674" s="286"/>
      <c r="UV674" s="286"/>
      <c r="UW674" s="286"/>
      <c r="UX674" s="286"/>
      <c r="UY674" s="286"/>
      <c r="UZ674" s="286"/>
      <c r="VA674" s="286"/>
      <c r="VB674" s="286"/>
      <c r="VC674" s="286"/>
      <c r="VD674" s="286"/>
      <c r="VE674" s="286"/>
      <c r="VF674" s="286"/>
      <c r="VG674" s="286"/>
      <c r="VH674" s="286"/>
      <c r="VI674" s="286"/>
      <c r="VJ674" s="286"/>
      <c r="VK674" s="286"/>
      <c r="VL674" s="286"/>
      <c r="VM674" s="286"/>
      <c r="VN674" s="286"/>
      <c r="VO674" s="286"/>
      <c r="VP674" s="286"/>
      <c r="VQ674" s="286"/>
      <c r="VR674" s="286"/>
      <c r="VS674" s="286"/>
      <c r="VT674" s="286"/>
      <c r="VU674" s="286"/>
      <c r="VV674" s="286"/>
      <c r="VW674" s="286"/>
      <c r="VX674" s="286"/>
      <c r="VY674" s="286"/>
      <c r="VZ674" s="286"/>
      <c r="WA674" s="286"/>
      <c r="WB674" s="286"/>
      <c r="WC674" s="286"/>
    </row>
    <row r="675" spans="1:601" s="285" customFormat="1" ht="81.75" customHeight="1">
      <c r="A675" s="1073"/>
      <c r="B675" s="681"/>
      <c r="C675" s="651"/>
      <c r="D675" s="653"/>
      <c r="E675" s="678"/>
      <c r="F675" s="653"/>
      <c r="G675" s="653"/>
      <c r="H675" s="653"/>
      <c r="I675" s="382" t="s">
        <v>501</v>
      </c>
      <c r="J675" s="382" t="s">
        <v>501</v>
      </c>
      <c r="K675" s="315" t="s">
        <v>1393</v>
      </c>
      <c r="L675" s="382" t="s">
        <v>642</v>
      </c>
      <c r="M675" s="288"/>
      <c r="N675" s="288"/>
      <c r="O675" s="288">
        <v>30000</v>
      </c>
      <c r="P675" s="289">
        <v>30000</v>
      </c>
      <c r="Q675" s="290">
        <v>30000</v>
      </c>
      <c r="R675" s="288">
        <v>30000</v>
      </c>
      <c r="S675" s="528">
        <v>3</v>
      </c>
      <c r="BA675" s="286"/>
      <c r="BB675" s="286"/>
      <c r="BC675" s="286"/>
      <c r="BD675" s="286"/>
      <c r="BE675" s="286"/>
      <c r="BF675" s="286"/>
      <c r="BG675" s="286"/>
      <c r="BH675" s="286"/>
      <c r="BI675" s="286"/>
      <c r="BJ675" s="286"/>
      <c r="BK675" s="286"/>
      <c r="BL675" s="286"/>
      <c r="BM675" s="286"/>
      <c r="BN675" s="286"/>
      <c r="BO675" s="286"/>
      <c r="BP675" s="286"/>
      <c r="BQ675" s="286"/>
      <c r="BR675" s="286"/>
      <c r="BS675" s="286"/>
      <c r="BT675" s="286"/>
      <c r="BU675" s="286"/>
      <c r="BV675" s="286"/>
      <c r="BW675" s="286"/>
      <c r="BX675" s="286"/>
      <c r="BY675" s="286"/>
      <c r="BZ675" s="286"/>
      <c r="CA675" s="286"/>
      <c r="CB675" s="286"/>
      <c r="CC675" s="286"/>
      <c r="CD675" s="286"/>
      <c r="CE675" s="286"/>
      <c r="CF675" s="286"/>
      <c r="CG675" s="286"/>
      <c r="CH675" s="286"/>
      <c r="CI675" s="286"/>
      <c r="CJ675" s="286"/>
      <c r="CK675" s="286"/>
      <c r="CL675" s="286"/>
      <c r="CM675" s="286"/>
      <c r="CN675" s="286"/>
      <c r="CO675" s="286"/>
      <c r="CP675" s="286"/>
      <c r="CQ675" s="286"/>
      <c r="CR675" s="286"/>
      <c r="CS675" s="286"/>
      <c r="CT675" s="286"/>
      <c r="CU675" s="286"/>
      <c r="CV675" s="286"/>
      <c r="CW675" s="286"/>
      <c r="CX675" s="286"/>
      <c r="CY675" s="286"/>
      <c r="CZ675" s="286"/>
      <c r="DA675" s="286"/>
      <c r="DB675" s="286"/>
      <c r="DC675" s="286"/>
      <c r="DD675" s="286"/>
      <c r="DE675" s="286"/>
      <c r="DF675" s="286"/>
      <c r="DG675" s="286"/>
      <c r="DH675" s="286"/>
      <c r="DI675" s="286"/>
      <c r="DJ675" s="286"/>
      <c r="DK675" s="286"/>
      <c r="DL675" s="286"/>
      <c r="DM675" s="286"/>
      <c r="DN675" s="286"/>
      <c r="DO675" s="286"/>
      <c r="DP675" s="286"/>
      <c r="DQ675" s="286"/>
      <c r="DR675" s="286"/>
      <c r="DS675" s="286"/>
      <c r="DT675" s="286"/>
      <c r="DU675" s="286"/>
      <c r="DV675" s="286"/>
      <c r="DW675" s="286"/>
      <c r="DX675" s="286"/>
      <c r="DY675" s="286"/>
      <c r="DZ675" s="286"/>
      <c r="EA675" s="286"/>
      <c r="EB675" s="286"/>
      <c r="EC675" s="286"/>
      <c r="ED675" s="286"/>
      <c r="EE675" s="286"/>
      <c r="EF675" s="286"/>
      <c r="EG675" s="286"/>
      <c r="EH675" s="286"/>
      <c r="EI675" s="286"/>
      <c r="EJ675" s="286"/>
      <c r="EK675" s="286"/>
      <c r="EL675" s="286"/>
      <c r="EM675" s="286"/>
      <c r="EN675" s="286"/>
      <c r="EO675" s="286"/>
      <c r="EP675" s="286"/>
      <c r="EQ675" s="286"/>
      <c r="ER675" s="286"/>
      <c r="ES675" s="286"/>
      <c r="ET675" s="286"/>
      <c r="EU675" s="286"/>
      <c r="EV675" s="286"/>
      <c r="EW675" s="286"/>
      <c r="EX675" s="286"/>
      <c r="EY675" s="286"/>
      <c r="EZ675" s="286"/>
      <c r="FA675" s="286"/>
      <c r="FB675" s="286"/>
      <c r="FC675" s="286"/>
      <c r="FD675" s="286"/>
      <c r="FE675" s="286"/>
      <c r="FF675" s="286"/>
      <c r="FG675" s="286"/>
      <c r="FH675" s="286"/>
      <c r="FI675" s="286"/>
      <c r="FJ675" s="286"/>
      <c r="FK675" s="286"/>
      <c r="FL675" s="286"/>
      <c r="FM675" s="286"/>
      <c r="FN675" s="286"/>
      <c r="FO675" s="286"/>
      <c r="FP675" s="286"/>
      <c r="FQ675" s="286"/>
      <c r="FR675" s="286"/>
      <c r="FS675" s="286"/>
      <c r="FT675" s="286"/>
      <c r="FU675" s="286"/>
      <c r="FV675" s="286"/>
      <c r="FW675" s="286"/>
      <c r="FX675" s="286"/>
      <c r="FY675" s="286"/>
      <c r="FZ675" s="286"/>
      <c r="GA675" s="286"/>
      <c r="GB675" s="286"/>
      <c r="GC675" s="286"/>
      <c r="GD675" s="286"/>
      <c r="GE675" s="286"/>
      <c r="GF675" s="286"/>
      <c r="GG675" s="286"/>
      <c r="GH675" s="286"/>
      <c r="GI675" s="286"/>
      <c r="GJ675" s="286"/>
      <c r="GK675" s="286"/>
      <c r="GL675" s="286"/>
      <c r="GM675" s="286"/>
      <c r="GN675" s="286"/>
      <c r="GO675" s="286"/>
      <c r="GP675" s="286"/>
      <c r="GQ675" s="286"/>
      <c r="GR675" s="286"/>
      <c r="GS675" s="286"/>
      <c r="GT675" s="286"/>
      <c r="GU675" s="286"/>
      <c r="GV675" s="286"/>
      <c r="GW675" s="286"/>
      <c r="GX675" s="286"/>
      <c r="GY675" s="286"/>
      <c r="GZ675" s="286"/>
      <c r="HA675" s="286"/>
      <c r="HB675" s="286"/>
      <c r="HC675" s="286"/>
      <c r="HD675" s="286"/>
      <c r="HE675" s="286"/>
      <c r="HF675" s="286"/>
      <c r="HG675" s="286"/>
      <c r="HH675" s="286"/>
      <c r="HI675" s="286"/>
      <c r="HJ675" s="286"/>
      <c r="HK675" s="286"/>
      <c r="HL675" s="286"/>
      <c r="HM675" s="286"/>
      <c r="HN675" s="286"/>
      <c r="HO675" s="286"/>
      <c r="HP675" s="286"/>
      <c r="HQ675" s="286"/>
      <c r="HR675" s="286"/>
      <c r="HS675" s="286"/>
      <c r="HT675" s="286"/>
      <c r="HU675" s="286"/>
      <c r="HV675" s="286"/>
      <c r="HW675" s="286"/>
      <c r="HX675" s="286"/>
      <c r="HY675" s="286"/>
      <c r="HZ675" s="286"/>
      <c r="IA675" s="286"/>
      <c r="IB675" s="286"/>
      <c r="IC675" s="286"/>
      <c r="ID675" s="286"/>
      <c r="IE675" s="286"/>
      <c r="IF675" s="286"/>
      <c r="IG675" s="286"/>
      <c r="IH675" s="286"/>
      <c r="II675" s="286"/>
      <c r="IJ675" s="286"/>
      <c r="IK675" s="286"/>
      <c r="IL675" s="286"/>
      <c r="IM675" s="286"/>
      <c r="IN675" s="286"/>
      <c r="IO675" s="286"/>
      <c r="IP675" s="286"/>
      <c r="IQ675" s="286"/>
      <c r="IR675" s="286"/>
      <c r="IS675" s="286"/>
      <c r="IT675" s="286"/>
      <c r="IU675" s="286"/>
      <c r="IV675" s="286"/>
      <c r="IW675" s="286"/>
      <c r="IX675" s="286"/>
      <c r="IY675" s="286"/>
      <c r="IZ675" s="286"/>
      <c r="JA675" s="286"/>
      <c r="JB675" s="286"/>
      <c r="JC675" s="286"/>
      <c r="JD675" s="286"/>
      <c r="JE675" s="286"/>
      <c r="JF675" s="286"/>
      <c r="JG675" s="286"/>
      <c r="JH675" s="286"/>
      <c r="JI675" s="286"/>
      <c r="JJ675" s="286"/>
      <c r="JK675" s="286"/>
      <c r="JL675" s="286"/>
      <c r="JM675" s="286"/>
      <c r="JN675" s="286"/>
      <c r="JO675" s="286"/>
      <c r="JP675" s="286"/>
      <c r="JQ675" s="286"/>
      <c r="JR675" s="286"/>
      <c r="JS675" s="286"/>
      <c r="JT675" s="286"/>
      <c r="JU675" s="286"/>
      <c r="JV675" s="286"/>
      <c r="JW675" s="286"/>
      <c r="JX675" s="286"/>
      <c r="JY675" s="286"/>
      <c r="JZ675" s="286"/>
      <c r="KA675" s="286"/>
      <c r="KB675" s="286"/>
      <c r="KC675" s="286"/>
      <c r="KD675" s="286"/>
      <c r="KE675" s="286"/>
      <c r="KF675" s="286"/>
      <c r="KG675" s="286"/>
      <c r="KH675" s="286"/>
      <c r="KI675" s="286"/>
      <c r="KJ675" s="286"/>
      <c r="KK675" s="286"/>
      <c r="KL675" s="286"/>
      <c r="KM675" s="286"/>
      <c r="KN675" s="286"/>
      <c r="KO675" s="286"/>
      <c r="KP675" s="286"/>
      <c r="KQ675" s="286"/>
      <c r="KR675" s="286"/>
      <c r="KS675" s="286"/>
      <c r="KT675" s="286"/>
      <c r="KU675" s="286"/>
      <c r="KV675" s="286"/>
      <c r="KW675" s="286"/>
      <c r="KX675" s="286"/>
      <c r="KY675" s="286"/>
      <c r="KZ675" s="286"/>
      <c r="LA675" s="286"/>
      <c r="LB675" s="286"/>
      <c r="LC675" s="286"/>
      <c r="LD675" s="286"/>
      <c r="LE675" s="286"/>
      <c r="LF675" s="286"/>
      <c r="LG675" s="286"/>
      <c r="LH675" s="286"/>
      <c r="LI675" s="286"/>
      <c r="LJ675" s="286"/>
      <c r="LK675" s="286"/>
      <c r="LL675" s="286"/>
      <c r="LM675" s="286"/>
      <c r="LN675" s="286"/>
      <c r="LO675" s="286"/>
      <c r="LP675" s="286"/>
      <c r="LQ675" s="286"/>
      <c r="LR675" s="286"/>
      <c r="LS675" s="286"/>
      <c r="LT675" s="286"/>
      <c r="LU675" s="286"/>
      <c r="LV675" s="286"/>
      <c r="LW675" s="286"/>
      <c r="LX675" s="286"/>
      <c r="LY675" s="286"/>
      <c r="LZ675" s="286"/>
      <c r="MA675" s="286"/>
      <c r="MB675" s="286"/>
      <c r="MC675" s="286"/>
      <c r="MD675" s="286"/>
      <c r="ME675" s="286"/>
      <c r="MF675" s="286"/>
      <c r="MG675" s="286"/>
      <c r="MH675" s="286"/>
      <c r="MI675" s="286"/>
      <c r="MJ675" s="286"/>
      <c r="MK675" s="286"/>
      <c r="ML675" s="286"/>
      <c r="MM675" s="286"/>
      <c r="MN675" s="286"/>
      <c r="MO675" s="286"/>
      <c r="MP675" s="286"/>
      <c r="MQ675" s="286"/>
      <c r="MR675" s="286"/>
      <c r="MS675" s="286"/>
      <c r="MT675" s="286"/>
      <c r="MU675" s="286"/>
      <c r="MV675" s="286"/>
      <c r="MW675" s="286"/>
      <c r="MX675" s="286"/>
      <c r="MY675" s="286"/>
      <c r="MZ675" s="286"/>
      <c r="NA675" s="286"/>
      <c r="NB675" s="286"/>
      <c r="NC675" s="286"/>
      <c r="ND675" s="286"/>
      <c r="NE675" s="286"/>
      <c r="NF675" s="286"/>
      <c r="NG675" s="286"/>
      <c r="NH675" s="286"/>
      <c r="NI675" s="286"/>
      <c r="NJ675" s="286"/>
      <c r="NK675" s="286"/>
      <c r="NL675" s="286"/>
      <c r="NM675" s="286"/>
      <c r="NN675" s="286"/>
      <c r="NO675" s="286"/>
      <c r="NP675" s="286"/>
      <c r="NQ675" s="286"/>
      <c r="NR675" s="286"/>
      <c r="NS675" s="286"/>
      <c r="NT675" s="286"/>
      <c r="NU675" s="286"/>
      <c r="NV675" s="286"/>
      <c r="NW675" s="286"/>
      <c r="NX675" s="286"/>
      <c r="NY675" s="286"/>
      <c r="NZ675" s="286"/>
      <c r="OA675" s="286"/>
      <c r="OB675" s="286"/>
      <c r="OC675" s="286"/>
      <c r="OD675" s="286"/>
      <c r="OE675" s="286"/>
      <c r="OF675" s="286"/>
      <c r="OG675" s="286"/>
      <c r="OH675" s="286"/>
      <c r="OI675" s="286"/>
      <c r="OJ675" s="286"/>
      <c r="OK675" s="286"/>
      <c r="OL675" s="286"/>
      <c r="OM675" s="286"/>
      <c r="ON675" s="286"/>
      <c r="OO675" s="286"/>
      <c r="OP675" s="286"/>
      <c r="OQ675" s="286"/>
      <c r="OR675" s="286"/>
      <c r="OS675" s="286"/>
      <c r="OT675" s="286"/>
      <c r="OU675" s="286"/>
      <c r="OV675" s="286"/>
      <c r="OW675" s="286"/>
      <c r="OX675" s="286"/>
      <c r="OY675" s="286"/>
      <c r="OZ675" s="286"/>
      <c r="PA675" s="286"/>
      <c r="PB675" s="286"/>
      <c r="PC675" s="286"/>
      <c r="PD675" s="286"/>
      <c r="PE675" s="286"/>
      <c r="PF675" s="286"/>
      <c r="PG675" s="286"/>
      <c r="PH675" s="286"/>
      <c r="PI675" s="286"/>
      <c r="PJ675" s="286"/>
      <c r="PK675" s="286"/>
      <c r="PL675" s="286"/>
      <c r="PM675" s="286"/>
      <c r="PN675" s="286"/>
      <c r="PO675" s="286"/>
      <c r="PP675" s="286"/>
      <c r="PQ675" s="286"/>
      <c r="PR675" s="286"/>
      <c r="PS675" s="286"/>
      <c r="PT675" s="286"/>
      <c r="PU675" s="286"/>
      <c r="PV675" s="286"/>
      <c r="PW675" s="286"/>
      <c r="PX675" s="286"/>
      <c r="PY675" s="286"/>
      <c r="PZ675" s="286"/>
      <c r="QA675" s="286"/>
      <c r="QB675" s="286"/>
      <c r="QC675" s="286"/>
      <c r="QD675" s="286"/>
      <c r="QE675" s="286"/>
      <c r="QF675" s="286"/>
      <c r="QG675" s="286"/>
      <c r="QH675" s="286"/>
      <c r="QI675" s="286"/>
      <c r="QJ675" s="286"/>
      <c r="QK675" s="286"/>
      <c r="QL675" s="286"/>
      <c r="QM675" s="286"/>
      <c r="QN675" s="286"/>
      <c r="QO675" s="286"/>
      <c r="QP675" s="286"/>
      <c r="QQ675" s="286"/>
      <c r="QR675" s="286"/>
      <c r="QS675" s="286"/>
      <c r="QT675" s="286"/>
      <c r="QU675" s="286"/>
      <c r="QV675" s="286"/>
      <c r="QW675" s="286"/>
      <c r="QX675" s="286"/>
      <c r="QY675" s="286"/>
      <c r="QZ675" s="286"/>
      <c r="RA675" s="286"/>
      <c r="RB675" s="286"/>
      <c r="RC675" s="286"/>
      <c r="RD675" s="286"/>
      <c r="RE675" s="286"/>
      <c r="RF675" s="286"/>
      <c r="RG675" s="286"/>
      <c r="RH675" s="286"/>
      <c r="RI675" s="286"/>
      <c r="RJ675" s="286"/>
      <c r="RK675" s="286"/>
      <c r="RL675" s="286"/>
      <c r="RM675" s="286"/>
      <c r="RN675" s="286"/>
      <c r="RO675" s="286"/>
      <c r="RP675" s="286"/>
      <c r="RQ675" s="286"/>
      <c r="RR675" s="286"/>
      <c r="RS675" s="286"/>
      <c r="RT675" s="286"/>
      <c r="RU675" s="286"/>
      <c r="RV675" s="286"/>
      <c r="RW675" s="286"/>
      <c r="RX675" s="286"/>
      <c r="RY675" s="286"/>
      <c r="RZ675" s="286"/>
      <c r="SA675" s="286"/>
      <c r="SB675" s="286"/>
      <c r="SC675" s="286"/>
      <c r="SD675" s="286"/>
      <c r="SE675" s="286"/>
      <c r="SF675" s="286"/>
      <c r="SG675" s="286"/>
      <c r="SH675" s="286"/>
      <c r="SI675" s="286"/>
      <c r="SJ675" s="286"/>
      <c r="SK675" s="286"/>
      <c r="SL675" s="286"/>
      <c r="SM675" s="286"/>
      <c r="SN675" s="286"/>
      <c r="SO675" s="286"/>
      <c r="SP675" s="286"/>
      <c r="SQ675" s="286"/>
      <c r="SR675" s="286"/>
      <c r="SS675" s="286"/>
      <c r="ST675" s="286"/>
      <c r="SU675" s="286"/>
      <c r="SV675" s="286"/>
      <c r="SW675" s="286"/>
      <c r="SX675" s="286"/>
      <c r="SY675" s="286"/>
      <c r="SZ675" s="286"/>
      <c r="TA675" s="286"/>
      <c r="TB675" s="286"/>
      <c r="TC675" s="286"/>
      <c r="TD675" s="286"/>
      <c r="TE675" s="286"/>
      <c r="TF675" s="286"/>
      <c r="TG675" s="286"/>
      <c r="TH675" s="286"/>
      <c r="TI675" s="286"/>
      <c r="TJ675" s="286"/>
      <c r="TK675" s="286"/>
      <c r="TL675" s="286"/>
      <c r="TM675" s="286"/>
      <c r="TN675" s="286"/>
      <c r="TO675" s="286"/>
      <c r="TP675" s="286"/>
      <c r="TQ675" s="286"/>
      <c r="TR675" s="286"/>
      <c r="TS675" s="286"/>
      <c r="TT675" s="286"/>
      <c r="TU675" s="286"/>
      <c r="TV675" s="286"/>
      <c r="TW675" s="286"/>
      <c r="TX675" s="286"/>
      <c r="TY675" s="286"/>
      <c r="TZ675" s="286"/>
      <c r="UA675" s="286"/>
      <c r="UB675" s="286"/>
      <c r="UC675" s="286"/>
      <c r="UD675" s="286"/>
      <c r="UE675" s="286"/>
      <c r="UF675" s="286"/>
      <c r="UG675" s="286"/>
      <c r="UH675" s="286"/>
      <c r="UI675" s="286"/>
      <c r="UJ675" s="286"/>
      <c r="UK675" s="286"/>
      <c r="UL675" s="286"/>
      <c r="UM675" s="286"/>
      <c r="UN675" s="286"/>
      <c r="UO675" s="286"/>
      <c r="UP675" s="286"/>
      <c r="UQ675" s="286"/>
      <c r="UR675" s="286"/>
      <c r="US675" s="286"/>
      <c r="UT675" s="286"/>
      <c r="UU675" s="286"/>
      <c r="UV675" s="286"/>
      <c r="UW675" s="286"/>
      <c r="UX675" s="286"/>
      <c r="UY675" s="286"/>
      <c r="UZ675" s="286"/>
      <c r="VA675" s="286"/>
      <c r="VB675" s="286"/>
      <c r="VC675" s="286"/>
      <c r="VD675" s="286"/>
      <c r="VE675" s="286"/>
      <c r="VF675" s="286"/>
      <c r="VG675" s="286"/>
      <c r="VH675" s="286"/>
      <c r="VI675" s="286"/>
      <c r="VJ675" s="286"/>
      <c r="VK675" s="286"/>
      <c r="VL675" s="286"/>
      <c r="VM675" s="286"/>
      <c r="VN675" s="286"/>
      <c r="VO675" s="286"/>
      <c r="VP675" s="286"/>
      <c r="VQ675" s="286"/>
      <c r="VR675" s="286"/>
      <c r="VS675" s="286"/>
      <c r="VT675" s="286"/>
      <c r="VU675" s="286"/>
      <c r="VV675" s="286"/>
      <c r="VW675" s="286"/>
      <c r="VX675" s="286"/>
      <c r="VY675" s="286"/>
      <c r="VZ675" s="286"/>
      <c r="WA675" s="286"/>
      <c r="WB675" s="286"/>
      <c r="WC675" s="286"/>
    </row>
    <row r="676" spans="1:601" s="291" customFormat="1" ht="87.75" customHeight="1">
      <c r="A676" s="1073"/>
      <c r="B676" s="715" t="s">
        <v>1396</v>
      </c>
      <c r="C676" s="652" t="s">
        <v>1397</v>
      </c>
      <c r="D676" s="652" t="s">
        <v>1398</v>
      </c>
      <c r="E676" s="717" t="s">
        <v>1077</v>
      </c>
      <c r="F676" s="664" t="s">
        <v>1399</v>
      </c>
      <c r="G676" s="665">
        <v>43831</v>
      </c>
      <c r="H676" s="664" t="s">
        <v>31</v>
      </c>
      <c r="I676" s="390" t="s">
        <v>501</v>
      </c>
      <c r="J676" s="381" t="s">
        <v>501</v>
      </c>
      <c r="K676" s="386" t="s">
        <v>1400</v>
      </c>
      <c r="L676" s="381" t="s">
        <v>35</v>
      </c>
      <c r="M676" s="284">
        <f>M677</f>
        <v>0</v>
      </c>
      <c r="N676" s="284">
        <f t="shared" ref="N676:R676" si="109">N677</f>
        <v>0</v>
      </c>
      <c r="O676" s="284">
        <f t="shared" si="109"/>
        <v>1079669.6299999999</v>
      </c>
      <c r="P676" s="284">
        <f t="shared" si="109"/>
        <v>570800</v>
      </c>
      <c r="Q676" s="284">
        <f t="shared" si="109"/>
        <v>570800</v>
      </c>
      <c r="R676" s="284">
        <f t="shared" si="109"/>
        <v>570800</v>
      </c>
      <c r="S676" s="543"/>
      <c r="T676" s="285"/>
      <c r="U676" s="285"/>
      <c r="V676" s="285"/>
      <c r="W676" s="285"/>
      <c r="X676" s="285"/>
      <c r="Y676" s="285"/>
      <c r="Z676" s="285"/>
      <c r="AA676" s="285"/>
      <c r="AB676" s="285"/>
      <c r="AC676" s="285"/>
      <c r="AD676" s="285"/>
      <c r="AE676" s="285"/>
      <c r="AF676" s="285"/>
      <c r="AG676" s="285"/>
      <c r="AH676" s="285"/>
      <c r="AI676" s="285"/>
      <c r="AJ676" s="285"/>
      <c r="AK676" s="285"/>
      <c r="AL676" s="285"/>
      <c r="AM676" s="285"/>
      <c r="AN676" s="285"/>
      <c r="AO676" s="285"/>
      <c r="AP676" s="285"/>
      <c r="AQ676" s="285"/>
      <c r="AR676" s="285"/>
      <c r="AS676" s="285"/>
      <c r="AT676" s="285"/>
      <c r="AU676" s="285"/>
      <c r="AV676" s="285"/>
      <c r="AW676" s="285"/>
      <c r="AX676" s="285"/>
      <c r="AY676" s="285"/>
      <c r="AZ676" s="285"/>
      <c r="BA676" s="286"/>
      <c r="BB676" s="286"/>
      <c r="BC676" s="286"/>
      <c r="BD676" s="286"/>
      <c r="BE676" s="286"/>
      <c r="BF676" s="286"/>
      <c r="BG676" s="286"/>
      <c r="BH676" s="286"/>
      <c r="BI676" s="286"/>
      <c r="BJ676" s="286"/>
      <c r="BK676" s="286"/>
      <c r="BL676" s="286"/>
      <c r="BM676" s="286"/>
      <c r="BN676" s="286"/>
      <c r="BO676" s="286"/>
      <c r="BP676" s="286"/>
      <c r="BQ676" s="286"/>
      <c r="BR676" s="286"/>
      <c r="BS676" s="286"/>
      <c r="BT676" s="286"/>
      <c r="BU676" s="286"/>
      <c r="BV676" s="286"/>
      <c r="BW676" s="286"/>
      <c r="BX676" s="286"/>
      <c r="BY676" s="286"/>
      <c r="BZ676" s="286"/>
      <c r="CA676" s="286"/>
      <c r="CB676" s="286"/>
      <c r="CC676" s="286"/>
      <c r="CD676" s="286"/>
      <c r="CE676" s="286"/>
      <c r="CF676" s="286"/>
      <c r="CG676" s="286"/>
      <c r="CH676" s="286"/>
      <c r="CI676" s="286"/>
      <c r="CJ676" s="286"/>
      <c r="CK676" s="286"/>
      <c r="CL676" s="286"/>
      <c r="CM676" s="286"/>
      <c r="CN676" s="286"/>
      <c r="CO676" s="286"/>
      <c r="CP676" s="286"/>
      <c r="CQ676" s="286"/>
      <c r="CR676" s="286"/>
      <c r="CS676" s="286"/>
      <c r="CT676" s="286"/>
      <c r="CU676" s="286"/>
      <c r="CV676" s="286"/>
      <c r="CW676" s="286"/>
      <c r="CX676" s="286"/>
      <c r="CY676" s="286"/>
      <c r="CZ676" s="286"/>
      <c r="DA676" s="286"/>
      <c r="DB676" s="286"/>
      <c r="DC676" s="286"/>
      <c r="DD676" s="286"/>
      <c r="DE676" s="286"/>
      <c r="DF676" s="286"/>
      <c r="DG676" s="286"/>
      <c r="DH676" s="286"/>
      <c r="DI676" s="286"/>
      <c r="DJ676" s="286"/>
      <c r="DK676" s="286"/>
      <c r="DL676" s="286"/>
      <c r="DM676" s="286"/>
      <c r="DN676" s="286"/>
      <c r="DO676" s="286"/>
      <c r="DP676" s="286"/>
      <c r="DQ676" s="286"/>
      <c r="DR676" s="286"/>
      <c r="DS676" s="286"/>
      <c r="DT676" s="286"/>
      <c r="DU676" s="286"/>
      <c r="DV676" s="286"/>
      <c r="DW676" s="286"/>
      <c r="DX676" s="286"/>
      <c r="DY676" s="286"/>
      <c r="DZ676" s="286"/>
      <c r="EA676" s="286"/>
      <c r="EB676" s="286"/>
      <c r="EC676" s="286"/>
      <c r="ED676" s="286"/>
      <c r="EE676" s="286"/>
      <c r="EF676" s="286"/>
      <c r="EG676" s="286"/>
      <c r="EH676" s="286"/>
      <c r="EI676" s="286"/>
      <c r="EJ676" s="286"/>
      <c r="EK676" s="286"/>
      <c r="EL676" s="286"/>
      <c r="EM676" s="286"/>
      <c r="EN676" s="286"/>
      <c r="EO676" s="286"/>
      <c r="EP676" s="286"/>
      <c r="EQ676" s="286"/>
      <c r="ER676" s="286"/>
      <c r="ES676" s="286"/>
      <c r="ET676" s="286"/>
      <c r="EU676" s="286"/>
      <c r="EV676" s="286"/>
      <c r="EW676" s="286"/>
      <c r="EX676" s="286"/>
      <c r="EY676" s="286"/>
      <c r="EZ676" s="286"/>
      <c r="FA676" s="286"/>
      <c r="FB676" s="286"/>
      <c r="FC676" s="286"/>
      <c r="FD676" s="286"/>
      <c r="FE676" s="286"/>
      <c r="FF676" s="286"/>
      <c r="FG676" s="286"/>
      <c r="FH676" s="286"/>
      <c r="FI676" s="286"/>
      <c r="FJ676" s="286"/>
      <c r="FK676" s="286"/>
      <c r="FL676" s="286"/>
      <c r="FM676" s="286"/>
      <c r="FN676" s="286"/>
      <c r="FO676" s="286"/>
      <c r="FP676" s="286"/>
      <c r="FQ676" s="286"/>
      <c r="FR676" s="286"/>
      <c r="FS676" s="286"/>
      <c r="FT676" s="286"/>
      <c r="FU676" s="286"/>
      <c r="FV676" s="286"/>
      <c r="FW676" s="286"/>
      <c r="FX676" s="286"/>
      <c r="FY676" s="286"/>
      <c r="FZ676" s="286"/>
      <c r="GA676" s="286"/>
      <c r="GB676" s="286"/>
      <c r="GC676" s="286"/>
      <c r="GD676" s="286"/>
      <c r="GE676" s="286"/>
      <c r="GF676" s="286"/>
      <c r="GG676" s="286"/>
      <c r="GH676" s="286"/>
      <c r="GI676" s="286"/>
      <c r="GJ676" s="286"/>
      <c r="GK676" s="286"/>
      <c r="GL676" s="286"/>
      <c r="GM676" s="286"/>
      <c r="GN676" s="286"/>
      <c r="GO676" s="286"/>
      <c r="GP676" s="286"/>
      <c r="GQ676" s="286"/>
      <c r="GR676" s="286"/>
      <c r="GS676" s="286"/>
      <c r="GT676" s="286"/>
      <c r="GU676" s="286"/>
      <c r="GV676" s="286"/>
      <c r="GW676" s="286"/>
      <c r="GX676" s="286"/>
      <c r="GY676" s="286"/>
      <c r="GZ676" s="286"/>
      <c r="HA676" s="286"/>
      <c r="HB676" s="286"/>
      <c r="HC676" s="286"/>
      <c r="HD676" s="286"/>
      <c r="HE676" s="286"/>
      <c r="HF676" s="286"/>
      <c r="HG676" s="286"/>
      <c r="HH676" s="286"/>
      <c r="HI676" s="286"/>
      <c r="HJ676" s="286"/>
      <c r="HK676" s="286"/>
      <c r="HL676" s="286"/>
      <c r="HM676" s="286"/>
      <c r="HN676" s="286"/>
      <c r="HO676" s="286"/>
      <c r="HP676" s="286"/>
      <c r="HQ676" s="286"/>
      <c r="HR676" s="286"/>
      <c r="HS676" s="286"/>
      <c r="HT676" s="286"/>
      <c r="HU676" s="286"/>
      <c r="HV676" s="286"/>
      <c r="HW676" s="286"/>
      <c r="HX676" s="286"/>
      <c r="HY676" s="286"/>
      <c r="HZ676" s="286"/>
      <c r="IA676" s="286"/>
      <c r="IB676" s="286"/>
      <c r="IC676" s="286"/>
      <c r="ID676" s="286"/>
      <c r="IE676" s="286"/>
      <c r="IF676" s="286"/>
      <c r="IG676" s="286"/>
      <c r="IH676" s="286"/>
      <c r="II676" s="286"/>
      <c r="IJ676" s="286"/>
      <c r="IK676" s="286"/>
      <c r="IL676" s="286"/>
      <c r="IM676" s="286"/>
      <c r="IN676" s="286"/>
      <c r="IO676" s="286"/>
      <c r="IP676" s="286"/>
      <c r="IQ676" s="286"/>
      <c r="IR676" s="286"/>
      <c r="IS676" s="286"/>
      <c r="IT676" s="286"/>
      <c r="IU676" s="286"/>
      <c r="IV676" s="286"/>
      <c r="IW676" s="286"/>
      <c r="IX676" s="286"/>
      <c r="IY676" s="286"/>
      <c r="IZ676" s="286"/>
      <c r="JA676" s="286"/>
      <c r="JB676" s="286"/>
      <c r="JC676" s="286"/>
      <c r="JD676" s="286"/>
      <c r="JE676" s="286"/>
      <c r="JF676" s="286"/>
      <c r="JG676" s="286"/>
      <c r="JH676" s="286"/>
      <c r="JI676" s="286"/>
      <c r="JJ676" s="286"/>
      <c r="JK676" s="286"/>
      <c r="JL676" s="286"/>
      <c r="JM676" s="286"/>
      <c r="JN676" s="286"/>
      <c r="JO676" s="286"/>
      <c r="JP676" s="286"/>
      <c r="JQ676" s="286"/>
      <c r="JR676" s="286"/>
      <c r="JS676" s="286"/>
      <c r="JT676" s="286"/>
      <c r="JU676" s="286"/>
      <c r="JV676" s="286"/>
      <c r="JW676" s="286"/>
      <c r="JX676" s="286"/>
      <c r="JY676" s="286"/>
      <c r="JZ676" s="286"/>
      <c r="KA676" s="286"/>
      <c r="KB676" s="286"/>
      <c r="KC676" s="286"/>
      <c r="KD676" s="286"/>
      <c r="KE676" s="286"/>
      <c r="KF676" s="286"/>
      <c r="KG676" s="286"/>
      <c r="KH676" s="286"/>
      <c r="KI676" s="286"/>
      <c r="KJ676" s="286"/>
      <c r="KK676" s="286"/>
      <c r="KL676" s="286"/>
      <c r="KM676" s="286"/>
      <c r="KN676" s="286"/>
      <c r="KO676" s="286"/>
      <c r="KP676" s="286"/>
      <c r="KQ676" s="286"/>
      <c r="KR676" s="286"/>
      <c r="KS676" s="286"/>
      <c r="KT676" s="286"/>
      <c r="KU676" s="286"/>
      <c r="KV676" s="286"/>
      <c r="KW676" s="286"/>
      <c r="KX676" s="286"/>
      <c r="KY676" s="286"/>
      <c r="KZ676" s="286"/>
      <c r="LA676" s="286"/>
      <c r="LB676" s="286"/>
      <c r="LC676" s="286"/>
      <c r="LD676" s="286"/>
      <c r="LE676" s="286"/>
      <c r="LF676" s="286"/>
      <c r="LG676" s="286"/>
      <c r="LH676" s="286"/>
      <c r="LI676" s="286"/>
      <c r="LJ676" s="286"/>
      <c r="LK676" s="286"/>
      <c r="LL676" s="286"/>
      <c r="LM676" s="286"/>
      <c r="LN676" s="286"/>
      <c r="LO676" s="286"/>
      <c r="LP676" s="286"/>
      <c r="LQ676" s="286"/>
      <c r="LR676" s="286"/>
      <c r="LS676" s="286"/>
      <c r="LT676" s="286"/>
      <c r="LU676" s="286"/>
      <c r="LV676" s="286"/>
      <c r="LW676" s="286"/>
      <c r="LX676" s="286"/>
      <c r="LY676" s="286"/>
      <c r="LZ676" s="286"/>
      <c r="MA676" s="286"/>
      <c r="MB676" s="286"/>
      <c r="MC676" s="286"/>
      <c r="MD676" s="286"/>
      <c r="ME676" s="286"/>
      <c r="MF676" s="286"/>
      <c r="MG676" s="286"/>
      <c r="MH676" s="286"/>
      <c r="MI676" s="286"/>
      <c r="MJ676" s="286"/>
      <c r="MK676" s="286"/>
      <c r="ML676" s="286"/>
      <c r="MM676" s="286"/>
      <c r="MN676" s="286"/>
      <c r="MO676" s="286"/>
      <c r="MP676" s="286"/>
      <c r="MQ676" s="286"/>
      <c r="MR676" s="286"/>
      <c r="MS676" s="286"/>
      <c r="MT676" s="286"/>
      <c r="MU676" s="286"/>
      <c r="MV676" s="286"/>
      <c r="MW676" s="286"/>
      <c r="MX676" s="286"/>
      <c r="MY676" s="286"/>
      <c r="MZ676" s="286"/>
      <c r="NA676" s="286"/>
      <c r="NB676" s="286"/>
      <c r="NC676" s="286"/>
      <c r="ND676" s="286"/>
      <c r="NE676" s="286"/>
      <c r="NF676" s="286"/>
      <c r="NG676" s="286"/>
      <c r="NH676" s="286"/>
      <c r="NI676" s="286"/>
      <c r="NJ676" s="286"/>
      <c r="NK676" s="286"/>
      <c r="NL676" s="286"/>
      <c r="NM676" s="286"/>
      <c r="NN676" s="286"/>
      <c r="NO676" s="286"/>
      <c r="NP676" s="286"/>
      <c r="NQ676" s="286"/>
      <c r="NR676" s="286"/>
      <c r="NS676" s="286"/>
      <c r="NT676" s="286"/>
      <c r="NU676" s="286"/>
      <c r="NV676" s="286"/>
      <c r="NW676" s="286"/>
      <c r="NX676" s="286"/>
      <c r="NY676" s="286"/>
      <c r="NZ676" s="286"/>
      <c r="OA676" s="286"/>
      <c r="OB676" s="286"/>
      <c r="OC676" s="286"/>
      <c r="OD676" s="286"/>
      <c r="OE676" s="286"/>
      <c r="OF676" s="286"/>
      <c r="OG676" s="286"/>
      <c r="OH676" s="286"/>
      <c r="OI676" s="286"/>
      <c r="OJ676" s="286"/>
      <c r="OK676" s="286"/>
      <c r="OL676" s="286"/>
      <c r="OM676" s="286"/>
      <c r="ON676" s="286"/>
      <c r="OO676" s="286"/>
      <c r="OP676" s="286"/>
      <c r="OQ676" s="286"/>
      <c r="OR676" s="286"/>
      <c r="OS676" s="286"/>
      <c r="OT676" s="286"/>
      <c r="OU676" s="286"/>
      <c r="OV676" s="286"/>
      <c r="OW676" s="286"/>
      <c r="OX676" s="286"/>
      <c r="OY676" s="286"/>
      <c r="OZ676" s="286"/>
      <c r="PA676" s="286"/>
      <c r="PB676" s="286"/>
      <c r="PC676" s="286"/>
      <c r="PD676" s="286"/>
      <c r="PE676" s="286"/>
      <c r="PF676" s="286"/>
      <c r="PG676" s="286"/>
      <c r="PH676" s="286"/>
      <c r="PI676" s="286"/>
      <c r="PJ676" s="286"/>
      <c r="PK676" s="286"/>
      <c r="PL676" s="286"/>
      <c r="PM676" s="286"/>
      <c r="PN676" s="286"/>
      <c r="PO676" s="286"/>
      <c r="PP676" s="286"/>
      <c r="PQ676" s="286"/>
      <c r="PR676" s="286"/>
      <c r="PS676" s="286"/>
      <c r="PT676" s="286"/>
      <c r="PU676" s="286"/>
      <c r="PV676" s="286"/>
      <c r="PW676" s="286"/>
      <c r="PX676" s="286"/>
      <c r="PY676" s="286"/>
      <c r="PZ676" s="286"/>
      <c r="QA676" s="286"/>
      <c r="QB676" s="286"/>
      <c r="QC676" s="286"/>
      <c r="QD676" s="286"/>
      <c r="QE676" s="286"/>
      <c r="QF676" s="286"/>
      <c r="QG676" s="286"/>
      <c r="QH676" s="286"/>
      <c r="QI676" s="286"/>
      <c r="QJ676" s="286"/>
      <c r="QK676" s="286"/>
      <c r="QL676" s="286"/>
      <c r="QM676" s="286"/>
      <c r="QN676" s="286"/>
      <c r="QO676" s="286"/>
      <c r="QP676" s="286"/>
      <c r="QQ676" s="286"/>
      <c r="QR676" s="286"/>
      <c r="QS676" s="286"/>
      <c r="QT676" s="286"/>
      <c r="QU676" s="286"/>
      <c r="QV676" s="286"/>
      <c r="QW676" s="286"/>
      <c r="QX676" s="286"/>
      <c r="QY676" s="286"/>
      <c r="QZ676" s="286"/>
      <c r="RA676" s="286"/>
      <c r="RB676" s="286"/>
      <c r="RC676" s="286"/>
      <c r="RD676" s="286"/>
      <c r="RE676" s="286"/>
      <c r="RF676" s="286"/>
      <c r="RG676" s="286"/>
      <c r="RH676" s="286"/>
      <c r="RI676" s="286"/>
      <c r="RJ676" s="286"/>
      <c r="RK676" s="286"/>
      <c r="RL676" s="286"/>
      <c r="RM676" s="286"/>
      <c r="RN676" s="286"/>
      <c r="RO676" s="286"/>
      <c r="RP676" s="286"/>
      <c r="RQ676" s="286"/>
      <c r="RR676" s="286"/>
      <c r="RS676" s="286"/>
      <c r="RT676" s="286"/>
      <c r="RU676" s="286"/>
      <c r="RV676" s="286"/>
      <c r="RW676" s="286"/>
      <c r="RX676" s="286"/>
      <c r="RY676" s="286"/>
      <c r="RZ676" s="286"/>
      <c r="SA676" s="286"/>
      <c r="SB676" s="286"/>
      <c r="SC676" s="286"/>
      <c r="SD676" s="286"/>
      <c r="SE676" s="286"/>
      <c r="SF676" s="286"/>
      <c r="SG676" s="286"/>
      <c r="SH676" s="286"/>
      <c r="SI676" s="286"/>
      <c r="SJ676" s="286"/>
      <c r="SK676" s="286"/>
      <c r="SL676" s="286"/>
      <c r="SM676" s="286"/>
      <c r="SN676" s="286"/>
      <c r="SO676" s="286"/>
      <c r="SP676" s="286"/>
      <c r="SQ676" s="286"/>
      <c r="SR676" s="286"/>
      <c r="SS676" s="286"/>
      <c r="ST676" s="286"/>
      <c r="SU676" s="286"/>
      <c r="SV676" s="286"/>
      <c r="SW676" s="286"/>
      <c r="SX676" s="286"/>
      <c r="SY676" s="286"/>
      <c r="SZ676" s="286"/>
      <c r="TA676" s="286"/>
      <c r="TB676" s="286"/>
      <c r="TC676" s="286"/>
      <c r="TD676" s="286"/>
      <c r="TE676" s="286"/>
      <c r="TF676" s="286"/>
      <c r="TG676" s="286"/>
      <c r="TH676" s="286"/>
      <c r="TI676" s="286"/>
      <c r="TJ676" s="286"/>
      <c r="TK676" s="286"/>
      <c r="TL676" s="286"/>
      <c r="TM676" s="286"/>
      <c r="TN676" s="286"/>
      <c r="TO676" s="286"/>
      <c r="TP676" s="286"/>
      <c r="TQ676" s="286"/>
      <c r="TR676" s="286"/>
      <c r="TS676" s="286"/>
      <c r="TT676" s="286"/>
      <c r="TU676" s="286"/>
      <c r="TV676" s="286"/>
      <c r="TW676" s="286"/>
      <c r="TX676" s="286"/>
      <c r="TY676" s="286"/>
      <c r="TZ676" s="286"/>
      <c r="UA676" s="286"/>
      <c r="UB676" s="286"/>
      <c r="UC676" s="286"/>
      <c r="UD676" s="286"/>
      <c r="UE676" s="286"/>
      <c r="UF676" s="286"/>
      <c r="UG676" s="286"/>
      <c r="UH676" s="286"/>
      <c r="UI676" s="286"/>
      <c r="UJ676" s="286"/>
      <c r="UK676" s="286"/>
      <c r="UL676" s="286"/>
      <c r="UM676" s="286"/>
      <c r="UN676" s="286"/>
      <c r="UO676" s="286"/>
      <c r="UP676" s="286"/>
      <c r="UQ676" s="286"/>
      <c r="UR676" s="286"/>
      <c r="US676" s="286"/>
      <c r="UT676" s="286"/>
      <c r="UU676" s="286"/>
      <c r="UV676" s="286"/>
      <c r="UW676" s="286"/>
      <c r="UX676" s="286"/>
      <c r="UY676" s="286"/>
      <c r="UZ676" s="286"/>
      <c r="VA676" s="286"/>
      <c r="VB676" s="286"/>
      <c r="VC676" s="286"/>
      <c r="VD676" s="286"/>
      <c r="VE676" s="286"/>
      <c r="VF676" s="286"/>
      <c r="VG676" s="286"/>
      <c r="VH676" s="286"/>
      <c r="VI676" s="286"/>
      <c r="VJ676" s="286"/>
      <c r="VK676" s="286"/>
      <c r="VL676" s="286"/>
      <c r="VM676" s="286"/>
      <c r="VN676" s="286"/>
      <c r="VO676" s="286"/>
      <c r="VP676" s="286"/>
      <c r="VQ676" s="286"/>
      <c r="VR676" s="286"/>
      <c r="VS676" s="286"/>
      <c r="VT676" s="286"/>
      <c r="VU676" s="286"/>
      <c r="VV676" s="286"/>
      <c r="VW676" s="286"/>
      <c r="VX676" s="286"/>
      <c r="VY676" s="286"/>
      <c r="VZ676" s="286"/>
      <c r="WA676" s="286"/>
      <c r="WB676" s="286"/>
      <c r="WC676" s="286"/>
    </row>
    <row r="677" spans="1:601" s="285" customFormat="1" ht="30.75" customHeight="1">
      <c r="A677" s="1073"/>
      <c r="B677" s="716"/>
      <c r="C677" s="671"/>
      <c r="D677" s="653"/>
      <c r="E677" s="717"/>
      <c r="F677" s="664"/>
      <c r="G677" s="665"/>
      <c r="H677" s="664"/>
      <c r="I677" s="309" t="s">
        <v>501</v>
      </c>
      <c r="J677" s="309" t="s">
        <v>501</v>
      </c>
      <c r="K677" s="309" t="s">
        <v>1400</v>
      </c>
      <c r="L677" s="309" t="s">
        <v>642</v>
      </c>
      <c r="M677" s="288"/>
      <c r="N677" s="288"/>
      <c r="O677" s="288">
        <v>1079669.6299999999</v>
      </c>
      <c r="P677" s="288">
        <v>570800</v>
      </c>
      <c r="Q677" s="288">
        <v>570800</v>
      </c>
      <c r="R677" s="288">
        <v>570800</v>
      </c>
      <c r="S677" s="528">
        <v>3</v>
      </c>
      <c r="BA677" s="286"/>
      <c r="BB677" s="286"/>
      <c r="BC677" s="286"/>
      <c r="BD677" s="286"/>
      <c r="BE677" s="286"/>
      <c r="BF677" s="286"/>
      <c r="BG677" s="286"/>
      <c r="BH677" s="286"/>
      <c r="BI677" s="286"/>
      <c r="BJ677" s="286"/>
      <c r="BK677" s="286"/>
      <c r="BL677" s="286"/>
      <c r="BM677" s="286"/>
      <c r="BN677" s="286"/>
      <c r="BO677" s="286"/>
      <c r="BP677" s="286"/>
      <c r="BQ677" s="286"/>
      <c r="BR677" s="286"/>
      <c r="BS677" s="286"/>
      <c r="BT677" s="286"/>
      <c r="BU677" s="286"/>
      <c r="BV677" s="286"/>
      <c r="BW677" s="286"/>
      <c r="BX677" s="286"/>
      <c r="BY677" s="286"/>
      <c r="BZ677" s="286"/>
      <c r="CA677" s="286"/>
      <c r="CB677" s="286"/>
      <c r="CC677" s="286"/>
      <c r="CD677" s="286"/>
      <c r="CE677" s="286"/>
      <c r="CF677" s="286"/>
      <c r="CG677" s="286"/>
      <c r="CH677" s="286"/>
      <c r="CI677" s="286"/>
      <c r="CJ677" s="286"/>
      <c r="CK677" s="286"/>
      <c r="CL677" s="286"/>
      <c r="CM677" s="286"/>
      <c r="CN677" s="286"/>
      <c r="CO677" s="286"/>
      <c r="CP677" s="286"/>
      <c r="CQ677" s="286"/>
      <c r="CR677" s="286"/>
      <c r="CS677" s="286"/>
      <c r="CT677" s="286"/>
      <c r="CU677" s="286"/>
      <c r="CV677" s="286"/>
      <c r="CW677" s="286"/>
      <c r="CX677" s="286"/>
      <c r="CY677" s="286"/>
      <c r="CZ677" s="286"/>
      <c r="DA677" s="286"/>
      <c r="DB677" s="286"/>
      <c r="DC677" s="286"/>
      <c r="DD677" s="286"/>
      <c r="DE677" s="286"/>
      <c r="DF677" s="286"/>
      <c r="DG677" s="286"/>
      <c r="DH677" s="286"/>
      <c r="DI677" s="286"/>
      <c r="DJ677" s="286"/>
      <c r="DK677" s="286"/>
      <c r="DL677" s="286"/>
      <c r="DM677" s="286"/>
      <c r="DN677" s="286"/>
      <c r="DO677" s="286"/>
      <c r="DP677" s="286"/>
      <c r="DQ677" s="286"/>
      <c r="DR677" s="286"/>
      <c r="DS677" s="286"/>
      <c r="DT677" s="286"/>
      <c r="DU677" s="286"/>
      <c r="DV677" s="286"/>
      <c r="DW677" s="286"/>
      <c r="DX677" s="286"/>
      <c r="DY677" s="286"/>
      <c r="DZ677" s="286"/>
      <c r="EA677" s="286"/>
      <c r="EB677" s="286"/>
      <c r="EC677" s="286"/>
      <c r="ED677" s="286"/>
      <c r="EE677" s="286"/>
      <c r="EF677" s="286"/>
      <c r="EG677" s="286"/>
      <c r="EH677" s="286"/>
      <c r="EI677" s="286"/>
      <c r="EJ677" s="286"/>
      <c r="EK677" s="286"/>
      <c r="EL677" s="286"/>
      <c r="EM677" s="286"/>
      <c r="EN677" s="286"/>
      <c r="EO677" s="286"/>
      <c r="EP677" s="286"/>
      <c r="EQ677" s="286"/>
      <c r="ER677" s="286"/>
      <c r="ES677" s="286"/>
      <c r="ET677" s="286"/>
      <c r="EU677" s="286"/>
      <c r="EV677" s="286"/>
      <c r="EW677" s="286"/>
      <c r="EX677" s="286"/>
      <c r="EY677" s="286"/>
      <c r="EZ677" s="286"/>
      <c r="FA677" s="286"/>
      <c r="FB677" s="286"/>
      <c r="FC677" s="286"/>
      <c r="FD677" s="286"/>
      <c r="FE677" s="286"/>
      <c r="FF677" s="286"/>
      <c r="FG677" s="286"/>
      <c r="FH677" s="286"/>
      <c r="FI677" s="286"/>
      <c r="FJ677" s="286"/>
      <c r="FK677" s="286"/>
      <c r="FL677" s="286"/>
      <c r="FM677" s="286"/>
      <c r="FN677" s="286"/>
      <c r="FO677" s="286"/>
      <c r="FP677" s="286"/>
      <c r="FQ677" s="286"/>
      <c r="FR677" s="286"/>
      <c r="FS677" s="286"/>
      <c r="FT677" s="286"/>
      <c r="FU677" s="286"/>
      <c r="FV677" s="286"/>
      <c r="FW677" s="286"/>
      <c r="FX677" s="286"/>
      <c r="FY677" s="286"/>
      <c r="FZ677" s="286"/>
      <c r="GA677" s="286"/>
      <c r="GB677" s="286"/>
      <c r="GC677" s="286"/>
      <c r="GD677" s="286"/>
      <c r="GE677" s="286"/>
      <c r="GF677" s="286"/>
      <c r="GG677" s="286"/>
      <c r="GH677" s="286"/>
      <c r="GI677" s="286"/>
      <c r="GJ677" s="286"/>
      <c r="GK677" s="286"/>
      <c r="GL677" s="286"/>
      <c r="GM677" s="286"/>
      <c r="GN677" s="286"/>
      <c r="GO677" s="286"/>
      <c r="GP677" s="286"/>
      <c r="GQ677" s="286"/>
      <c r="GR677" s="286"/>
      <c r="GS677" s="286"/>
      <c r="GT677" s="286"/>
      <c r="GU677" s="286"/>
      <c r="GV677" s="286"/>
      <c r="GW677" s="286"/>
      <c r="GX677" s="286"/>
      <c r="GY677" s="286"/>
      <c r="GZ677" s="286"/>
      <c r="HA677" s="286"/>
      <c r="HB677" s="286"/>
      <c r="HC677" s="286"/>
      <c r="HD677" s="286"/>
      <c r="HE677" s="286"/>
      <c r="HF677" s="286"/>
      <c r="HG677" s="286"/>
      <c r="HH677" s="286"/>
      <c r="HI677" s="286"/>
      <c r="HJ677" s="286"/>
      <c r="HK677" s="286"/>
      <c r="HL677" s="286"/>
      <c r="HM677" s="286"/>
      <c r="HN677" s="286"/>
      <c r="HO677" s="286"/>
      <c r="HP677" s="286"/>
      <c r="HQ677" s="286"/>
      <c r="HR677" s="286"/>
      <c r="HS677" s="286"/>
      <c r="HT677" s="286"/>
      <c r="HU677" s="286"/>
      <c r="HV677" s="286"/>
      <c r="HW677" s="286"/>
      <c r="HX677" s="286"/>
      <c r="HY677" s="286"/>
      <c r="HZ677" s="286"/>
      <c r="IA677" s="286"/>
      <c r="IB677" s="286"/>
      <c r="IC677" s="286"/>
      <c r="ID677" s="286"/>
      <c r="IE677" s="286"/>
      <c r="IF677" s="286"/>
      <c r="IG677" s="286"/>
      <c r="IH677" s="286"/>
      <c r="II677" s="286"/>
      <c r="IJ677" s="286"/>
      <c r="IK677" s="286"/>
      <c r="IL677" s="286"/>
      <c r="IM677" s="286"/>
      <c r="IN677" s="286"/>
      <c r="IO677" s="286"/>
      <c r="IP677" s="286"/>
      <c r="IQ677" s="286"/>
      <c r="IR677" s="286"/>
      <c r="IS677" s="286"/>
      <c r="IT677" s="286"/>
      <c r="IU677" s="286"/>
      <c r="IV677" s="286"/>
      <c r="IW677" s="286"/>
      <c r="IX677" s="286"/>
      <c r="IY677" s="286"/>
      <c r="IZ677" s="286"/>
      <c r="JA677" s="286"/>
      <c r="JB677" s="286"/>
      <c r="JC677" s="286"/>
      <c r="JD677" s="286"/>
      <c r="JE677" s="286"/>
      <c r="JF677" s="286"/>
      <c r="JG677" s="286"/>
      <c r="JH677" s="286"/>
      <c r="JI677" s="286"/>
      <c r="JJ677" s="286"/>
      <c r="JK677" s="286"/>
      <c r="JL677" s="286"/>
      <c r="JM677" s="286"/>
      <c r="JN677" s="286"/>
      <c r="JO677" s="286"/>
      <c r="JP677" s="286"/>
      <c r="JQ677" s="286"/>
      <c r="JR677" s="286"/>
      <c r="JS677" s="286"/>
      <c r="JT677" s="286"/>
      <c r="JU677" s="286"/>
      <c r="JV677" s="286"/>
      <c r="JW677" s="286"/>
      <c r="JX677" s="286"/>
      <c r="JY677" s="286"/>
      <c r="JZ677" s="286"/>
      <c r="KA677" s="286"/>
      <c r="KB677" s="286"/>
      <c r="KC677" s="286"/>
      <c r="KD677" s="286"/>
      <c r="KE677" s="286"/>
      <c r="KF677" s="286"/>
      <c r="KG677" s="286"/>
      <c r="KH677" s="286"/>
      <c r="KI677" s="286"/>
      <c r="KJ677" s="286"/>
      <c r="KK677" s="286"/>
      <c r="KL677" s="286"/>
      <c r="KM677" s="286"/>
      <c r="KN677" s="286"/>
      <c r="KO677" s="286"/>
      <c r="KP677" s="286"/>
      <c r="KQ677" s="286"/>
      <c r="KR677" s="286"/>
      <c r="KS677" s="286"/>
      <c r="KT677" s="286"/>
      <c r="KU677" s="286"/>
      <c r="KV677" s="286"/>
      <c r="KW677" s="286"/>
      <c r="KX677" s="286"/>
      <c r="KY677" s="286"/>
      <c r="KZ677" s="286"/>
      <c r="LA677" s="286"/>
      <c r="LB677" s="286"/>
      <c r="LC677" s="286"/>
      <c r="LD677" s="286"/>
      <c r="LE677" s="286"/>
      <c r="LF677" s="286"/>
      <c r="LG677" s="286"/>
      <c r="LH677" s="286"/>
      <c r="LI677" s="286"/>
      <c r="LJ677" s="286"/>
      <c r="LK677" s="286"/>
      <c r="LL677" s="286"/>
      <c r="LM677" s="286"/>
      <c r="LN677" s="286"/>
      <c r="LO677" s="286"/>
      <c r="LP677" s="286"/>
      <c r="LQ677" s="286"/>
      <c r="LR677" s="286"/>
      <c r="LS677" s="286"/>
      <c r="LT677" s="286"/>
      <c r="LU677" s="286"/>
      <c r="LV677" s="286"/>
      <c r="LW677" s="286"/>
      <c r="LX677" s="286"/>
      <c r="LY677" s="286"/>
      <c r="LZ677" s="286"/>
      <c r="MA677" s="286"/>
      <c r="MB677" s="286"/>
      <c r="MC677" s="286"/>
      <c r="MD677" s="286"/>
      <c r="ME677" s="286"/>
      <c r="MF677" s="286"/>
      <c r="MG677" s="286"/>
      <c r="MH677" s="286"/>
      <c r="MI677" s="286"/>
      <c r="MJ677" s="286"/>
      <c r="MK677" s="286"/>
      <c r="ML677" s="286"/>
      <c r="MM677" s="286"/>
      <c r="MN677" s="286"/>
      <c r="MO677" s="286"/>
      <c r="MP677" s="286"/>
      <c r="MQ677" s="286"/>
      <c r="MR677" s="286"/>
      <c r="MS677" s="286"/>
      <c r="MT677" s="286"/>
      <c r="MU677" s="286"/>
      <c r="MV677" s="286"/>
      <c r="MW677" s="286"/>
      <c r="MX677" s="286"/>
      <c r="MY677" s="286"/>
      <c r="MZ677" s="286"/>
      <c r="NA677" s="286"/>
      <c r="NB677" s="286"/>
      <c r="NC677" s="286"/>
      <c r="ND677" s="286"/>
      <c r="NE677" s="286"/>
      <c r="NF677" s="286"/>
      <c r="NG677" s="286"/>
      <c r="NH677" s="286"/>
      <c r="NI677" s="286"/>
      <c r="NJ677" s="286"/>
      <c r="NK677" s="286"/>
      <c r="NL677" s="286"/>
      <c r="NM677" s="286"/>
      <c r="NN677" s="286"/>
      <c r="NO677" s="286"/>
      <c r="NP677" s="286"/>
      <c r="NQ677" s="286"/>
      <c r="NR677" s="286"/>
      <c r="NS677" s="286"/>
      <c r="NT677" s="286"/>
      <c r="NU677" s="286"/>
      <c r="NV677" s="286"/>
      <c r="NW677" s="286"/>
      <c r="NX677" s="286"/>
      <c r="NY677" s="286"/>
      <c r="NZ677" s="286"/>
      <c r="OA677" s="286"/>
      <c r="OB677" s="286"/>
      <c r="OC677" s="286"/>
      <c r="OD677" s="286"/>
      <c r="OE677" s="286"/>
      <c r="OF677" s="286"/>
      <c r="OG677" s="286"/>
      <c r="OH677" s="286"/>
      <c r="OI677" s="286"/>
      <c r="OJ677" s="286"/>
      <c r="OK677" s="286"/>
      <c r="OL677" s="286"/>
      <c r="OM677" s="286"/>
      <c r="ON677" s="286"/>
      <c r="OO677" s="286"/>
      <c r="OP677" s="286"/>
      <c r="OQ677" s="286"/>
      <c r="OR677" s="286"/>
      <c r="OS677" s="286"/>
      <c r="OT677" s="286"/>
      <c r="OU677" s="286"/>
      <c r="OV677" s="286"/>
      <c r="OW677" s="286"/>
      <c r="OX677" s="286"/>
      <c r="OY677" s="286"/>
      <c r="OZ677" s="286"/>
      <c r="PA677" s="286"/>
      <c r="PB677" s="286"/>
      <c r="PC677" s="286"/>
      <c r="PD677" s="286"/>
      <c r="PE677" s="286"/>
      <c r="PF677" s="286"/>
      <c r="PG677" s="286"/>
      <c r="PH677" s="286"/>
      <c r="PI677" s="286"/>
      <c r="PJ677" s="286"/>
      <c r="PK677" s="286"/>
      <c r="PL677" s="286"/>
      <c r="PM677" s="286"/>
      <c r="PN677" s="286"/>
      <c r="PO677" s="286"/>
      <c r="PP677" s="286"/>
      <c r="PQ677" s="286"/>
      <c r="PR677" s="286"/>
      <c r="PS677" s="286"/>
      <c r="PT677" s="286"/>
      <c r="PU677" s="286"/>
      <c r="PV677" s="286"/>
      <c r="PW677" s="286"/>
      <c r="PX677" s="286"/>
      <c r="PY677" s="286"/>
      <c r="PZ677" s="286"/>
      <c r="QA677" s="286"/>
      <c r="QB677" s="286"/>
      <c r="QC677" s="286"/>
      <c r="QD677" s="286"/>
      <c r="QE677" s="286"/>
      <c r="QF677" s="286"/>
      <c r="QG677" s="286"/>
      <c r="QH677" s="286"/>
      <c r="QI677" s="286"/>
      <c r="QJ677" s="286"/>
      <c r="QK677" s="286"/>
      <c r="QL677" s="286"/>
      <c r="QM677" s="286"/>
      <c r="QN677" s="286"/>
      <c r="QO677" s="286"/>
      <c r="QP677" s="286"/>
      <c r="QQ677" s="286"/>
      <c r="QR677" s="286"/>
      <c r="QS677" s="286"/>
      <c r="QT677" s="286"/>
      <c r="QU677" s="286"/>
      <c r="QV677" s="286"/>
      <c r="QW677" s="286"/>
      <c r="QX677" s="286"/>
      <c r="QY677" s="286"/>
      <c r="QZ677" s="286"/>
      <c r="RA677" s="286"/>
      <c r="RB677" s="286"/>
      <c r="RC677" s="286"/>
      <c r="RD677" s="286"/>
      <c r="RE677" s="286"/>
      <c r="RF677" s="286"/>
      <c r="RG677" s="286"/>
      <c r="RH677" s="286"/>
      <c r="RI677" s="286"/>
      <c r="RJ677" s="286"/>
      <c r="RK677" s="286"/>
      <c r="RL677" s="286"/>
      <c r="RM677" s="286"/>
      <c r="RN677" s="286"/>
      <c r="RO677" s="286"/>
      <c r="RP677" s="286"/>
      <c r="RQ677" s="286"/>
      <c r="RR677" s="286"/>
      <c r="RS677" s="286"/>
      <c r="RT677" s="286"/>
      <c r="RU677" s="286"/>
      <c r="RV677" s="286"/>
      <c r="RW677" s="286"/>
      <c r="RX677" s="286"/>
      <c r="RY677" s="286"/>
      <c r="RZ677" s="286"/>
      <c r="SA677" s="286"/>
      <c r="SB677" s="286"/>
      <c r="SC677" s="286"/>
      <c r="SD677" s="286"/>
      <c r="SE677" s="286"/>
      <c r="SF677" s="286"/>
      <c r="SG677" s="286"/>
      <c r="SH677" s="286"/>
      <c r="SI677" s="286"/>
      <c r="SJ677" s="286"/>
      <c r="SK677" s="286"/>
      <c r="SL677" s="286"/>
      <c r="SM677" s="286"/>
      <c r="SN677" s="286"/>
      <c r="SO677" s="286"/>
      <c r="SP677" s="286"/>
      <c r="SQ677" s="286"/>
      <c r="SR677" s="286"/>
      <c r="SS677" s="286"/>
      <c r="ST677" s="286"/>
      <c r="SU677" s="286"/>
      <c r="SV677" s="286"/>
      <c r="SW677" s="286"/>
      <c r="SX677" s="286"/>
      <c r="SY677" s="286"/>
      <c r="SZ677" s="286"/>
      <c r="TA677" s="286"/>
      <c r="TB677" s="286"/>
      <c r="TC677" s="286"/>
      <c r="TD677" s="286"/>
      <c r="TE677" s="286"/>
      <c r="TF677" s="286"/>
      <c r="TG677" s="286"/>
      <c r="TH677" s="286"/>
      <c r="TI677" s="286"/>
      <c r="TJ677" s="286"/>
      <c r="TK677" s="286"/>
      <c r="TL677" s="286"/>
      <c r="TM677" s="286"/>
      <c r="TN677" s="286"/>
      <c r="TO677" s="286"/>
      <c r="TP677" s="286"/>
      <c r="TQ677" s="286"/>
      <c r="TR677" s="286"/>
      <c r="TS677" s="286"/>
      <c r="TT677" s="286"/>
      <c r="TU677" s="286"/>
      <c r="TV677" s="286"/>
      <c r="TW677" s="286"/>
      <c r="TX677" s="286"/>
      <c r="TY677" s="286"/>
      <c r="TZ677" s="286"/>
      <c r="UA677" s="286"/>
      <c r="UB677" s="286"/>
      <c r="UC677" s="286"/>
      <c r="UD677" s="286"/>
      <c r="UE677" s="286"/>
      <c r="UF677" s="286"/>
      <c r="UG677" s="286"/>
      <c r="UH677" s="286"/>
      <c r="UI677" s="286"/>
      <c r="UJ677" s="286"/>
      <c r="UK677" s="286"/>
      <c r="UL677" s="286"/>
      <c r="UM677" s="286"/>
      <c r="UN677" s="286"/>
      <c r="UO677" s="286"/>
      <c r="UP677" s="286"/>
      <c r="UQ677" s="286"/>
      <c r="UR677" s="286"/>
      <c r="US677" s="286"/>
      <c r="UT677" s="286"/>
      <c r="UU677" s="286"/>
      <c r="UV677" s="286"/>
      <c r="UW677" s="286"/>
      <c r="UX677" s="286"/>
      <c r="UY677" s="286"/>
      <c r="UZ677" s="286"/>
      <c r="VA677" s="286"/>
      <c r="VB677" s="286"/>
      <c r="VC677" s="286"/>
      <c r="VD677" s="286"/>
      <c r="VE677" s="286"/>
      <c r="VF677" s="286"/>
      <c r="VG677" s="286"/>
      <c r="VH677" s="286"/>
      <c r="VI677" s="286"/>
      <c r="VJ677" s="286"/>
      <c r="VK677" s="286"/>
      <c r="VL677" s="286"/>
      <c r="VM677" s="286"/>
      <c r="VN677" s="286"/>
      <c r="VO677" s="286"/>
      <c r="VP677" s="286"/>
      <c r="VQ677" s="286"/>
      <c r="VR677" s="286"/>
      <c r="VS677" s="286"/>
      <c r="VT677" s="286"/>
      <c r="VU677" s="286"/>
      <c r="VV677" s="286"/>
      <c r="VW677" s="286"/>
      <c r="VX677" s="286"/>
      <c r="VY677" s="286"/>
      <c r="VZ677" s="286"/>
      <c r="WA677" s="286"/>
      <c r="WB677" s="286"/>
      <c r="WC677" s="286"/>
    </row>
    <row r="678" spans="1:601" s="285" customFormat="1" ht="45" customHeight="1">
      <c r="A678" s="1073"/>
      <c r="B678" s="648" t="s">
        <v>1401</v>
      </c>
      <c r="C678" s="671"/>
      <c r="D678" s="671" t="s">
        <v>1402</v>
      </c>
      <c r="E678" s="718" t="s">
        <v>110</v>
      </c>
      <c r="F678" s="647" t="s">
        <v>60</v>
      </c>
      <c r="G678" s="657">
        <v>43901</v>
      </c>
      <c r="H678" s="444"/>
      <c r="I678" s="390" t="s">
        <v>501</v>
      </c>
      <c r="J678" s="381" t="s">
        <v>501</v>
      </c>
      <c r="K678" s="386" t="s">
        <v>1403</v>
      </c>
      <c r="L678" s="381" t="s">
        <v>35</v>
      </c>
      <c r="M678" s="284">
        <f>SUM(M679:M681)</f>
        <v>570800</v>
      </c>
      <c r="N678" s="284">
        <f>SUM(N679:N681)</f>
        <v>570718.67000000004</v>
      </c>
      <c r="O678" s="284">
        <f>SUM(O679:O681)</f>
        <v>0</v>
      </c>
      <c r="P678" s="284">
        <f t="shared" ref="P678" si="110">SUM(P679:P681)</f>
        <v>0</v>
      </c>
      <c r="Q678" s="284">
        <f>SUM(Q679:Q681)</f>
        <v>0</v>
      </c>
      <c r="R678" s="284">
        <f>SUM(R679:R681)</f>
        <v>0</v>
      </c>
      <c r="S678" s="543"/>
      <c r="BA678" s="286"/>
      <c r="BB678" s="286"/>
      <c r="BC678" s="286"/>
      <c r="BD678" s="286"/>
      <c r="BE678" s="286"/>
      <c r="BF678" s="286"/>
      <c r="BG678" s="286"/>
      <c r="BH678" s="286"/>
      <c r="BI678" s="286"/>
      <c r="BJ678" s="286"/>
      <c r="BK678" s="286"/>
      <c r="BL678" s="286"/>
      <c r="BM678" s="286"/>
      <c r="BN678" s="286"/>
      <c r="BO678" s="286"/>
      <c r="BP678" s="286"/>
      <c r="BQ678" s="286"/>
      <c r="BR678" s="286"/>
      <c r="BS678" s="286"/>
      <c r="BT678" s="286"/>
      <c r="BU678" s="286"/>
      <c r="BV678" s="286"/>
      <c r="BW678" s="286"/>
      <c r="BX678" s="286"/>
      <c r="BY678" s="286"/>
      <c r="BZ678" s="286"/>
      <c r="CA678" s="286"/>
      <c r="CB678" s="286"/>
      <c r="CC678" s="286"/>
      <c r="CD678" s="286"/>
      <c r="CE678" s="286"/>
      <c r="CF678" s="286"/>
      <c r="CG678" s="286"/>
      <c r="CH678" s="286"/>
      <c r="CI678" s="286"/>
      <c r="CJ678" s="286"/>
      <c r="CK678" s="286"/>
      <c r="CL678" s="286"/>
      <c r="CM678" s="286"/>
      <c r="CN678" s="286"/>
      <c r="CO678" s="286"/>
      <c r="CP678" s="286"/>
      <c r="CQ678" s="286"/>
      <c r="CR678" s="286"/>
      <c r="CS678" s="286"/>
      <c r="CT678" s="286"/>
      <c r="CU678" s="286"/>
      <c r="CV678" s="286"/>
      <c r="CW678" s="286"/>
      <c r="CX678" s="286"/>
      <c r="CY678" s="286"/>
      <c r="CZ678" s="286"/>
      <c r="DA678" s="286"/>
      <c r="DB678" s="286"/>
      <c r="DC678" s="286"/>
      <c r="DD678" s="286"/>
      <c r="DE678" s="286"/>
      <c r="DF678" s="286"/>
      <c r="DG678" s="286"/>
      <c r="DH678" s="286"/>
      <c r="DI678" s="286"/>
      <c r="DJ678" s="286"/>
      <c r="DK678" s="286"/>
      <c r="DL678" s="286"/>
      <c r="DM678" s="286"/>
      <c r="DN678" s="286"/>
      <c r="DO678" s="286"/>
      <c r="DP678" s="286"/>
      <c r="DQ678" s="286"/>
      <c r="DR678" s="286"/>
      <c r="DS678" s="286"/>
      <c r="DT678" s="286"/>
      <c r="DU678" s="286"/>
      <c r="DV678" s="286"/>
      <c r="DW678" s="286"/>
      <c r="DX678" s="286"/>
      <c r="DY678" s="286"/>
      <c r="DZ678" s="286"/>
      <c r="EA678" s="286"/>
      <c r="EB678" s="286"/>
      <c r="EC678" s="286"/>
      <c r="ED678" s="286"/>
      <c r="EE678" s="286"/>
      <c r="EF678" s="286"/>
      <c r="EG678" s="286"/>
      <c r="EH678" s="286"/>
      <c r="EI678" s="286"/>
      <c r="EJ678" s="286"/>
      <c r="EK678" s="286"/>
      <c r="EL678" s="286"/>
      <c r="EM678" s="286"/>
      <c r="EN678" s="286"/>
      <c r="EO678" s="286"/>
      <c r="EP678" s="286"/>
      <c r="EQ678" s="286"/>
      <c r="ER678" s="286"/>
      <c r="ES678" s="286"/>
      <c r="ET678" s="286"/>
      <c r="EU678" s="286"/>
      <c r="EV678" s="286"/>
      <c r="EW678" s="286"/>
      <c r="EX678" s="286"/>
      <c r="EY678" s="286"/>
      <c r="EZ678" s="286"/>
      <c r="FA678" s="286"/>
      <c r="FB678" s="286"/>
      <c r="FC678" s="286"/>
      <c r="FD678" s="286"/>
      <c r="FE678" s="286"/>
      <c r="FF678" s="286"/>
      <c r="FG678" s="286"/>
      <c r="FH678" s="286"/>
      <c r="FI678" s="286"/>
      <c r="FJ678" s="286"/>
      <c r="FK678" s="286"/>
      <c r="FL678" s="286"/>
      <c r="FM678" s="286"/>
      <c r="FN678" s="286"/>
      <c r="FO678" s="286"/>
      <c r="FP678" s="286"/>
      <c r="FQ678" s="286"/>
      <c r="FR678" s="286"/>
      <c r="FS678" s="286"/>
      <c r="FT678" s="286"/>
      <c r="FU678" s="286"/>
      <c r="FV678" s="286"/>
      <c r="FW678" s="286"/>
      <c r="FX678" s="286"/>
      <c r="FY678" s="286"/>
      <c r="FZ678" s="286"/>
      <c r="GA678" s="286"/>
      <c r="GB678" s="286"/>
      <c r="GC678" s="286"/>
      <c r="GD678" s="286"/>
      <c r="GE678" s="286"/>
      <c r="GF678" s="286"/>
      <c r="GG678" s="286"/>
      <c r="GH678" s="286"/>
      <c r="GI678" s="286"/>
      <c r="GJ678" s="286"/>
      <c r="GK678" s="286"/>
      <c r="GL678" s="286"/>
      <c r="GM678" s="286"/>
      <c r="GN678" s="286"/>
      <c r="GO678" s="286"/>
      <c r="GP678" s="286"/>
      <c r="GQ678" s="286"/>
      <c r="GR678" s="286"/>
      <c r="GS678" s="286"/>
      <c r="GT678" s="286"/>
      <c r="GU678" s="286"/>
      <c r="GV678" s="286"/>
      <c r="GW678" s="286"/>
      <c r="GX678" s="286"/>
      <c r="GY678" s="286"/>
      <c r="GZ678" s="286"/>
      <c r="HA678" s="286"/>
      <c r="HB678" s="286"/>
      <c r="HC678" s="286"/>
      <c r="HD678" s="286"/>
      <c r="HE678" s="286"/>
      <c r="HF678" s="286"/>
      <c r="HG678" s="286"/>
      <c r="HH678" s="286"/>
      <c r="HI678" s="286"/>
      <c r="HJ678" s="286"/>
      <c r="HK678" s="286"/>
      <c r="HL678" s="286"/>
      <c r="HM678" s="286"/>
      <c r="HN678" s="286"/>
      <c r="HO678" s="286"/>
      <c r="HP678" s="286"/>
      <c r="HQ678" s="286"/>
      <c r="HR678" s="286"/>
      <c r="HS678" s="286"/>
      <c r="HT678" s="286"/>
      <c r="HU678" s="286"/>
      <c r="HV678" s="286"/>
      <c r="HW678" s="286"/>
      <c r="HX678" s="286"/>
      <c r="HY678" s="286"/>
      <c r="HZ678" s="286"/>
      <c r="IA678" s="286"/>
      <c r="IB678" s="286"/>
      <c r="IC678" s="286"/>
      <c r="ID678" s="286"/>
      <c r="IE678" s="286"/>
      <c r="IF678" s="286"/>
      <c r="IG678" s="286"/>
      <c r="IH678" s="286"/>
      <c r="II678" s="286"/>
      <c r="IJ678" s="286"/>
      <c r="IK678" s="286"/>
      <c r="IL678" s="286"/>
      <c r="IM678" s="286"/>
      <c r="IN678" s="286"/>
      <c r="IO678" s="286"/>
      <c r="IP678" s="286"/>
      <c r="IQ678" s="286"/>
      <c r="IR678" s="286"/>
      <c r="IS678" s="286"/>
      <c r="IT678" s="286"/>
      <c r="IU678" s="286"/>
      <c r="IV678" s="286"/>
      <c r="IW678" s="286"/>
      <c r="IX678" s="286"/>
      <c r="IY678" s="286"/>
      <c r="IZ678" s="286"/>
      <c r="JA678" s="286"/>
      <c r="JB678" s="286"/>
      <c r="JC678" s="286"/>
      <c r="JD678" s="286"/>
      <c r="JE678" s="286"/>
      <c r="JF678" s="286"/>
      <c r="JG678" s="286"/>
      <c r="JH678" s="286"/>
      <c r="JI678" s="286"/>
      <c r="JJ678" s="286"/>
      <c r="JK678" s="286"/>
      <c r="JL678" s="286"/>
      <c r="JM678" s="286"/>
      <c r="JN678" s="286"/>
      <c r="JO678" s="286"/>
      <c r="JP678" s="286"/>
      <c r="JQ678" s="286"/>
      <c r="JR678" s="286"/>
      <c r="JS678" s="286"/>
      <c r="JT678" s="286"/>
      <c r="JU678" s="286"/>
      <c r="JV678" s="286"/>
      <c r="JW678" s="286"/>
      <c r="JX678" s="286"/>
      <c r="JY678" s="286"/>
      <c r="JZ678" s="286"/>
      <c r="KA678" s="286"/>
      <c r="KB678" s="286"/>
      <c r="KC678" s="286"/>
      <c r="KD678" s="286"/>
      <c r="KE678" s="286"/>
      <c r="KF678" s="286"/>
      <c r="KG678" s="286"/>
      <c r="KH678" s="286"/>
      <c r="KI678" s="286"/>
      <c r="KJ678" s="286"/>
      <c r="KK678" s="286"/>
      <c r="KL678" s="286"/>
      <c r="KM678" s="286"/>
      <c r="KN678" s="286"/>
      <c r="KO678" s="286"/>
      <c r="KP678" s="286"/>
      <c r="KQ678" s="286"/>
      <c r="KR678" s="286"/>
      <c r="KS678" s="286"/>
      <c r="KT678" s="286"/>
      <c r="KU678" s="286"/>
      <c r="KV678" s="286"/>
      <c r="KW678" s="286"/>
      <c r="KX678" s="286"/>
      <c r="KY678" s="286"/>
      <c r="KZ678" s="286"/>
      <c r="LA678" s="286"/>
      <c r="LB678" s="286"/>
      <c r="LC678" s="286"/>
      <c r="LD678" s="286"/>
      <c r="LE678" s="286"/>
      <c r="LF678" s="286"/>
      <c r="LG678" s="286"/>
      <c r="LH678" s="286"/>
      <c r="LI678" s="286"/>
      <c r="LJ678" s="286"/>
      <c r="LK678" s="286"/>
      <c r="LL678" s="286"/>
      <c r="LM678" s="286"/>
      <c r="LN678" s="286"/>
      <c r="LO678" s="286"/>
      <c r="LP678" s="286"/>
      <c r="LQ678" s="286"/>
      <c r="LR678" s="286"/>
      <c r="LS678" s="286"/>
      <c r="LT678" s="286"/>
      <c r="LU678" s="286"/>
      <c r="LV678" s="286"/>
      <c r="LW678" s="286"/>
      <c r="LX678" s="286"/>
      <c r="LY678" s="286"/>
      <c r="LZ678" s="286"/>
      <c r="MA678" s="286"/>
      <c r="MB678" s="286"/>
      <c r="MC678" s="286"/>
      <c r="MD678" s="286"/>
      <c r="ME678" s="286"/>
      <c r="MF678" s="286"/>
      <c r="MG678" s="286"/>
      <c r="MH678" s="286"/>
      <c r="MI678" s="286"/>
      <c r="MJ678" s="286"/>
      <c r="MK678" s="286"/>
      <c r="ML678" s="286"/>
      <c r="MM678" s="286"/>
      <c r="MN678" s="286"/>
      <c r="MO678" s="286"/>
      <c r="MP678" s="286"/>
      <c r="MQ678" s="286"/>
      <c r="MR678" s="286"/>
      <c r="MS678" s="286"/>
      <c r="MT678" s="286"/>
      <c r="MU678" s="286"/>
      <c r="MV678" s="286"/>
      <c r="MW678" s="286"/>
      <c r="MX678" s="286"/>
      <c r="MY678" s="286"/>
      <c r="MZ678" s="286"/>
      <c r="NA678" s="286"/>
      <c r="NB678" s="286"/>
      <c r="NC678" s="286"/>
      <c r="ND678" s="286"/>
      <c r="NE678" s="286"/>
      <c r="NF678" s="286"/>
      <c r="NG678" s="286"/>
      <c r="NH678" s="286"/>
      <c r="NI678" s="286"/>
      <c r="NJ678" s="286"/>
      <c r="NK678" s="286"/>
      <c r="NL678" s="286"/>
      <c r="NM678" s="286"/>
      <c r="NN678" s="286"/>
      <c r="NO678" s="286"/>
      <c r="NP678" s="286"/>
      <c r="NQ678" s="286"/>
      <c r="NR678" s="286"/>
      <c r="NS678" s="286"/>
      <c r="NT678" s="286"/>
      <c r="NU678" s="286"/>
      <c r="NV678" s="286"/>
      <c r="NW678" s="286"/>
      <c r="NX678" s="286"/>
      <c r="NY678" s="286"/>
      <c r="NZ678" s="286"/>
      <c r="OA678" s="286"/>
      <c r="OB678" s="286"/>
      <c r="OC678" s="286"/>
      <c r="OD678" s="286"/>
      <c r="OE678" s="286"/>
      <c r="OF678" s="286"/>
      <c r="OG678" s="286"/>
      <c r="OH678" s="286"/>
      <c r="OI678" s="286"/>
      <c r="OJ678" s="286"/>
      <c r="OK678" s="286"/>
      <c r="OL678" s="286"/>
      <c r="OM678" s="286"/>
      <c r="ON678" s="286"/>
      <c r="OO678" s="286"/>
      <c r="OP678" s="286"/>
      <c r="OQ678" s="286"/>
      <c r="OR678" s="286"/>
      <c r="OS678" s="286"/>
      <c r="OT678" s="286"/>
      <c r="OU678" s="286"/>
      <c r="OV678" s="286"/>
      <c r="OW678" s="286"/>
      <c r="OX678" s="286"/>
      <c r="OY678" s="286"/>
      <c r="OZ678" s="286"/>
      <c r="PA678" s="286"/>
      <c r="PB678" s="286"/>
      <c r="PC678" s="286"/>
      <c r="PD678" s="286"/>
      <c r="PE678" s="286"/>
      <c r="PF678" s="286"/>
      <c r="PG678" s="286"/>
      <c r="PH678" s="286"/>
      <c r="PI678" s="286"/>
      <c r="PJ678" s="286"/>
      <c r="PK678" s="286"/>
      <c r="PL678" s="286"/>
      <c r="PM678" s="286"/>
      <c r="PN678" s="286"/>
      <c r="PO678" s="286"/>
      <c r="PP678" s="286"/>
      <c r="PQ678" s="286"/>
      <c r="PR678" s="286"/>
      <c r="PS678" s="286"/>
      <c r="PT678" s="286"/>
      <c r="PU678" s="286"/>
      <c r="PV678" s="286"/>
      <c r="PW678" s="286"/>
      <c r="PX678" s="286"/>
      <c r="PY678" s="286"/>
      <c r="PZ678" s="286"/>
      <c r="QA678" s="286"/>
      <c r="QB678" s="286"/>
      <c r="QC678" s="286"/>
      <c r="QD678" s="286"/>
      <c r="QE678" s="286"/>
      <c r="QF678" s="286"/>
      <c r="QG678" s="286"/>
      <c r="QH678" s="286"/>
      <c r="QI678" s="286"/>
      <c r="QJ678" s="286"/>
      <c r="QK678" s="286"/>
      <c r="QL678" s="286"/>
      <c r="QM678" s="286"/>
      <c r="QN678" s="286"/>
      <c r="QO678" s="286"/>
      <c r="QP678" s="286"/>
      <c r="QQ678" s="286"/>
      <c r="QR678" s="286"/>
      <c r="QS678" s="286"/>
      <c r="QT678" s="286"/>
      <c r="QU678" s="286"/>
      <c r="QV678" s="286"/>
      <c r="QW678" s="286"/>
      <c r="QX678" s="286"/>
      <c r="QY678" s="286"/>
      <c r="QZ678" s="286"/>
      <c r="RA678" s="286"/>
      <c r="RB678" s="286"/>
      <c r="RC678" s="286"/>
      <c r="RD678" s="286"/>
      <c r="RE678" s="286"/>
      <c r="RF678" s="286"/>
      <c r="RG678" s="286"/>
      <c r="RH678" s="286"/>
      <c r="RI678" s="286"/>
      <c r="RJ678" s="286"/>
      <c r="RK678" s="286"/>
      <c r="RL678" s="286"/>
      <c r="RM678" s="286"/>
      <c r="RN678" s="286"/>
      <c r="RO678" s="286"/>
      <c r="RP678" s="286"/>
      <c r="RQ678" s="286"/>
      <c r="RR678" s="286"/>
      <c r="RS678" s="286"/>
      <c r="RT678" s="286"/>
      <c r="RU678" s="286"/>
      <c r="RV678" s="286"/>
      <c r="RW678" s="286"/>
      <c r="RX678" s="286"/>
      <c r="RY678" s="286"/>
      <c r="RZ678" s="286"/>
      <c r="SA678" s="286"/>
      <c r="SB678" s="286"/>
      <c r="SC678" s="286"/>
      <c r="SD678" s="286"/>
      <c r="SE678" s="286"/>
      <c r="SF678" s="286"/>
      <c r="SG678" s="286"/>
      <c r="SH678" s="286"/>
      <c r="SI678" s="286"/>
      <c r="SJ678" s="286"/>
      <c r="SK678" s="286"/>
      <c r="SL678" s="286"/>
      <c r="SM678" s="286"/>
      <c r="SN678" s="286"/>
      <c r="SO678" s="286"/>
      <c r="SP678" s="286"/>
      <c r="SQ678" s="286"/>
      <c r="SR678" s="286"/>
      <c r="SS678" s="286"/>
      <c r="ST678" s="286"/>
      <c r="SU678" s="286"/>
      <c r="SV678" s="286"/>
      <c r="SW678" s="286"/>
      <c r="SX678" s="286"/>
      <c r="SY678" s="286"/>
      <c r="SZ678" s="286"/>
      <c r="TA678" s="286"/>
      <c r="TB678" s="286"/>
      <c r="TC678" s="286"/>
      <c r="TD678" s="286"/>
      <c r="TE678" s="286"/>
      <c r="TF678" s="286"/>
      <c r="TG678" s="286"/>
      <c r="TH678" s="286"/>
      <c r="TI678" s="286"/>
      <c r="TJ678" s="286"/>
      <c r="TK678" s="286"/>
      <c r="TL678" s="286"/>
      <c r="TM678" s="286"/>
      <c r="TN678" s="286"/>
      <c r="TO678" s="286"/>
      <c r="TP678" s="286"/>
      <c r="TQ678" s="286"/>
      <c r="TR678" s="286"/>
      <c r="TS678" s="286"/>
      <c r="TT678" s="286"/>
      <c r="TU678" s="286"/>
      <c r="TV678" s="286"/>
      <c r="TW678" s="286"/>
      <c r="TX678" s="286"/>
      <c r="TY678" s="286"/>
      <c r="TZ678" s="286"/>
      <c r="UA678" s="286"/>
      <c r="UB678" s="286"/>
      <c r="UC678" s="286"/>
      <c r="UD678" s="286"/>
      <c r="UE678" s="286"/>
      <c r="UF678" s="286"/>
      <c r="UG678" s="286"/>
      <c r="UH678" s="286"/>
      <c r="UI678" s="286"/>
      <c r="UJ678" s="286"/>
      <c r="UK678" s="286"/>
      <c r="UL678" s="286"/>
      <c r="UM678" s="286"/>
      <c r="UN678" s="286"/>
      <c r="UO678" s="286"/>
      <c r="UP678" s="286"/>
      <c r="UQ678" s="286"/>
      <c r="UR678" s="286"/>
      <c r="US678" s="286"/>
      <c r="UT678" s="286"/>
      <c r="UU678" s="286"/>
      <c r="UV678" s="286"/>
      <c r="UW678" s="286"/>
      <c r="UX678" s="286"/>
      <c r="UY678" s="286"/>
      <c r="UZ678" s="286"/>
      <c r="VA678" s="286"/>
      <c r="VB678" s="286"/>
      <c r="VC678" s="286"/>
      <c r="VD678" s="286"/>
      <c r="VE678" s="286"/>
      <c r="VF678" s="286"/>
      <c r="VG678" s="286"/>
      <c r="VH678" s="286"/>
      <c r="VI678" s="286"/>
      <c r="VJ678" s="286"/>
      <c r="VK678" s="286"/>
      <c r="VL678" s="286"/>
      <c r="VM678" s="286"/>
      <c r="VN678" s="286"/>
      <c r="VO678" s="286"/>
      <c r="VP678" s="286"/>
      <c r="VQ678" s="286"/>
      <c r="VR678" s="286"/>
      <c r="VS678" s="286"/>
      <c r="VT678" s="286"/>
      <c r="VU678" s="286"/>
      <c r="VV678" s="286"/>
      <c r="VW678" s="286"/>
      <c r="VX678" s="286"/>
      <c r="VY678" s="286"/>
      <c r="VZ678" s="286"/>
      <c r="WA678" s="286"/>
      <c r="WB678" s="286"/>
      <c r="WC678" s="286"/>
    </row>
    <row r="679" spans="1:601" s="285" customFormat="1" ht="30.75" customHeight="1">
      <c r="A679" s="1073"/>
      <c r="B679" s="676"/>
      <c r="C679" s="671"/>
      <c r="D679" s="671"/>
      <c r="E679" s="718"/>
      <c r="F679" s="647"/>
      <c r="G679" s="674"/>
      <c r="H679" s="647" t="s">
        <v>31</v>
      </c>
      <c r="I679" s="309" t="s">
        <v>501</v>
      </c>
      <c r="J679" s="309" t="s">
        <v>501</v>
      </c>
      <c r="K679" s="309" t="s">
        <v>1403</v>
      </c>
      <c r="L679" s="309" t="s">
        <v>182</v>
      </c>
      <c r="M679" s="288">
        <v>131502</v>
      </c>
      <c r="N679" s="288">
        <v>131502</v>
      </c>
      <c r="O679" s="288"/>
      <c r="P679" s="292"/>
      <c r="Q679" s="288"/>
      <c r="R679" s="288"/>
      <c r="S679" s="528">
        <v>3</v>
      </c>
      <c r="BA679" s="286"/>
      <c r="BB679" s="286"/>
      <c r="BC679" s="286"/>
      <c r="BD679" s="286"/>
      <c r="BE679" s="286"/>
      <c r="BF679" s="286"/>
      <c r="BG679" s="286"/>
      <c r="BH679" s="286"/>
      <c r="BI679" s="286"/>
      <c r="BJ679" s="286"/>
      <c r="BK679" s="286"/>
      <c r="BL679" s="286"/>
      <c r="BM679" s="286"/>
      <c r="BN679" s="286"/>
      <c r="BO679" s="286"/>
      <c r="BP679" s="286"/>
      <c r="BQ679" s="286"/>
      <c r="BR679" s="286"/>
      <c r="BS679" s="286"/>
      <c r="BT679" s="286"/>
      <c r="BU679" s="286"/>
      <c r="BV679" s="286"/>
      <c r="BW679" s="286"/>
      <c r="BX679" s="286"/>
      <c r="BY679" s="286"/>
      <c r="BZ679" s="286"/>
      <c r="CA679" s="286"/>
      <c r="CB679" s="286"/>
      <c r="CC679" s="286"/>
      <c r="CD679" s="286"/>
      <c r="CE679" s="286"/>
      <c r="CF679" s="286"/>
      <c r="CG679" s="286"/>
      <c r="CH679" s="286"/>
      <c r="CI679" s="286"/>
      <c r="CJ679" s="286"/>
      <c r="CK679" s="286"/>
      <c r="CL679" s="286"/>
      <c r="CM679" s="286"/>
      <c r="CN679" s="286"/>
      <c r="CO679" s="286"/>
      <c r="CP679" s="286"/>
      <c r="CQ679" s="286"/>
      <c r="CR679" s="286"/>
      <c r="CS679" s="286"/>
      <c r="CT679" s="286"/>
      <c r="CU679" s="286"/>
      <c r="CV679" s="286"/>
      <c r="CW679" s="286"/>
      <c r="CX679" s="286"/>
      <c r="CY679" s="286"/>
      <c r="CZ679" s="286"/>
      <c r="DA679" s="286"/>
      <c r="DB679" s="286"/>
      <c r="DC679" s="286"/>
      <c r="DD679" s="286"/>
      <c r="DE679" s="286"/>
      <c r="DF679" s="286"/>
      <c r="DG679" s="286"/>
      <c r="DH679" s="286"/>
      <c r="DI679" s="286"/>
      <c r="DJ679" s="286"/>
      <c r="DK679" s="286"/>
      <c r="DL679" s="286"/>
      <c r="DM679" s="286"/>
      <c r="DN679" s="286"/>
      <c r="DO679" s="286"/>
      <c r="DP679" s="286"/>
      <c r="DQ679" s="286"/>
      <c r="DR679" s="286"/>
      <c r="DS679" s="286"/>
      <c r="DT679" s="286"/>
      <c r="DU679" s="286"/>
      <c r="DV679" s="286"/>
      <c r="DW679" s="286"/>
      <c r="DX679" s="286"/>
      <c r="DY679" s="286"/>
      <c r="DZ679" s="286"/>
      <c r="EA679" s="286"/>
      <c r="EB679" s="286"/>
      <c r="EC679" s="286"/>
      <c r="ED679" s="286"/>
      <c r="EE679" s="286"/>
      <c r="EF679" s="286"/>
      <c r="EG679" s="286"/>
      <c r="EH679" s="286"/>
      <c r="EI679" s="286"/>
      <c r="EJ679" s="286"/>
      <c r="EK679" s="286"/>
      <c r="EL679" s="286"/>
      <c r="EM679" s="286"/>
      <c r="EN679" s="286"/>
      <c r="EO679" s="286"/>
      <c r="EP679" s="286"/>
      <c r="EQ679" s="286"/>
      <c r="ER679" s="286"/>
      <c r="ES679" s="286"/>
      <c r="ET679" s="286"/>
      <c r="EU679" s="286"/>
      <c r="EV679" s="286"/>
      <c r="EW679" s="286"/>
      <c r="EX679" s="286"/>
      <c r="EY679" s="286"/>
      <c r="EZ679" s="286"/>
      <c r="FA679" s="286"/>
      <c r="FB679" s="286"/>
      <c r="FC679" s="286"/>
      <c r="FD679" s="286"/>
      <c r="FE679" s="286"/>
      <c r="FF679" s="286"/>
      <c r="FG679" s="286"/>
      <c r="FH679" s="286"/>
      <c r="FI679" s="286"/>
      <c r="FJ679" s="286"/>
      <c r="FK679" s="286"/>
      <c r="FL679" s="286"/>
      <c r="FM679" s="286"/>
      <c r="FN679" s="286"/>
      <c r="FO679" s="286"/>
      <c r="FP679" s="286"/>
      <c r="FQ679" s="286"/>
      <c r="FR679" s="286"/>
      <c r="FS679" s="286"/>
      <c r="FT679" s="286"/>
      <c r="FU679" s="286"/>
      <c r="FV679" s="286"/>
      <c r="FW679" s="286"/>
      <c r="FX679" s="286"/>
      <c r="FY679" s="286"/>
      <c r="FZ679" s="286"/>
      <c r="GA679" s="286"/>
      <c r="GB679" s="286"/>
      <c r="GC679" s="286"/>
      <c r="GD679" s="286"/>
      <c r="GE679" s="286"/>
      <c r="GF679" s="286"/>
      <c r="GG679" s="286"/>
      <c r="GH679" s="286"/>
      <c r="GI679" s="286"/>
      <c r="GJ679" s="286"/>
      <c r="GK679" s="286"/>
      <c r="GL679" s="286"/>
      <c r="GM679" s="286"/>
      <c r="GN679" s="286"/>
      <c r="GO679" s="286"/>
      <c r="GP679" s="286"/>
      <c r="GQ679" s="286"/>
      <c r="GR679" s="286"/>
      <c r="GS679" s="286"/>
      <c r="GT679" s="286"/>
      <c r="GU679" s="286"/>
      <c r="GV679" s="286"/>
      <c r="GW679" s="286"/>
      <c r="GX679" s="286"/>
      <c r="GY679" s="286"/>
      <c r="GZ679" s="286"/>
      <c r="HA679" s="286"/>
      <c r="HB679" s="286"/>
      <c r="HC679" s="286"/>
      <c r="HD679" s="286"/>
      <c r="HE679" s="286"/>
      <c r="HF679" s="286"/>
      <c r="HG679" s="286"/>
      <c r="HH679" s="286"/>
      <c r="HI679" s="286"/>
      <c r="HJ679" s="286"/>
      <c r="HK679" s="286"/>
      <c r="HL679" s="286"/>
      <c r="HM679" s="286"/>
      <c r="HN679" s="286"/>
      <c r="HO679" s="286"/>
      <c r="HP679" s="286"/>
      <c r="HQ679" s="286"/>
      <c r="HR679" s="286"/>
      <c r="HS679" s="286"/>
      <c r="HT679" s="286"/>
      <c r="HU679" s="286"/>
      <c r="HV679" s="286"/>
      <c r="HW679" s="286"/>
      <c r="HX679" s="286"/>
      <c r="HY679" s="286"/>
      <c r="HZ679" s="286"/>
      <c r="IA679" s="286"/>
      <c r="IB679" s="286"/>
      <c r="IC679" s="286"/>
      <c r="ID679" s="286"/>
      <c r="IE679" s="286"/>
      <c r="IF679" s="286"/>
      <c r="IG679" s="286"/>
      <c r="IH679" s="286"/>
      <c r="II679" s="286"/>
      <c r="IJ679" s="286"/>
      <c r="IK679" s="286"/>
      <c r="IL679" s="286"/>
      <c r="IM679" s="286"/>
      <c r="IN679" s="286"/>
      <c r="IO679" s="286"/>
      <c r="IP679" s="286"/>
      <c r="IQ679" s="286"/>
      <c r="IR679" s="286"/>
      <c r="IS679" s="286"/>
      <c r="IT679" s="286"/>
      <c r="IU679" s="286"/>
      <c r="IV679" s="286"/>
      <c r="IW679" s="286"/>
      <c r="IX679" s="286"/>
      <c r="IY679" s="286"/>
      <c r="IZ679" s="286"/>
      <c r="JA679" s="286"/>
      <c r="JB679" s="286"/>
      <c r="JC679" s="286"/>
      <c r="JD679" s="286"/>
      <c r="JE679" s="286"/>
      <c r="JF679" s="286"/>
      <c r="JG679" s="286"/>
      <c r="JH679" s="286"/>
      <c r="JI679" s="286"/>
      <c r="JJ679" s="286"/>
      <c r="JK679" s="286"/>
      <c r="JL679" s="286"/>
      <c r="JM679" s="286"/>
      <c r="JN679" s="286"/>
      <c r="JO679" s="286"/>
      <c r="JP679" s="286"/>
      <c r="JQ679" s="286"/>
      <c r="JR679" s="286"/>
      <c r="JS679" s="286"/>
      <c r="JT679" s="286"/>
      <c r="JU679" s="286"/>
      <c r="JV679" s="286"/>
      <c r="JW679" s="286"/>
      <c r="JX679" s="286"/>
      <c r="JY679" s="286"/>
      <c r="JZ679" s="286"/>
      <c r="KA679" s="286"/>
      <c r="KB679" s="286"/>
      <c r="KC679" s="286"/>
      <c r="KD679" s="286"/>
      <c r="KE679" s="286"/>
      <c r="KF679" s="286"/>
      <c r="KG679" s="286"/>
      <c r="KH679" s="286"/>
      <c r="KI679" s="286"/>
      <c r="KJ679" s="286"/>
      <c r="KK679" s="286"/>
      <c r="KL679" s="286"/>
      <c r="KM679" s="286"/>
      <c r="KN679" s="286"/>
      <c r="KO679" s="286"/>
      <c r="KP679" s="286"/>
      <c r="KQ679" s="286"/>
      <c r="KR679" s="286"/>
      <c r="KS679" s="286"/>
      <c r="KT679" s="286"/>
      <c r="KU679" s="286"/>
      <c r="KV679" s="286"/>
      <c r="KW679" s="286"/>
      <c r="KX679" s="286"/>
      <c r="KY679" s="286"/>
      <c r="KZ679" s="286"/>
      <c r="LA679" s="286"/>
      <c r="LB679" s="286"/>
      <c r="LC679" s="286"/>
      <c r="LD679" s="286"/>
      <c r="LE679" s="286"/>
      <c r="LF679" s="286"/>
      <c r="LG679" s="286"/>
      <c r="LH679" s="286"/>
      <c r="LI679" s="286"/>
      <c r="LJ679" s="286"/>
      <c r="LK679" s="286"/>
      <c r="LL679" s="286"/>
      <c r="LM679" s="286"/>
      <c r="LN679" s="286"/>
      <c r="LO679" s="286"/>
      <c r="LP679" s="286"/>
      <c r="LQ679" s="286"/>
      <c r="LR679" s="286"/>
      <c r="LS679" s="286"/>
      <c r="LT679" s="286"/>
      <c r="LU679" s="286"/>
      <c r="LV679" s="286"/>
      <c r="LW679" s="286"/>
      <c r="LX679" s="286"/>
      <c r="LY679" s="286"/>
      <c r="LZ679" s="286"/>
      <c r="MA679" s="286"/>
      <c r="MB679" s="286"/>
      <c r="MC679" s="286"/>
      <c r="MD679" s="286"/>
      <c r="ME679" s="286"/>
      <c r="MF679" s="286"/>
      <c r="MG679" s="286"/>
      <c r="MH679" s="286"/>
      <c r="MI679" s="286"/>
      <c r="MJ679" s="286"/>
      <c r="MK679" s="286"/>
      <c r="ML679" s="286"/>
      <c r="MM679" s="286"/>
      <c r="MN679" s="286"/>
      <c r="MO679" s="286"/>
      <c r="MP679" s="286"/>
      <c r="MQ679" s="286"/>
      <c r="MR679" s="286"/>
      <c r="MS679" s="286"/>
      <c r="MT679" s="286"/>
      <c r="MU679" s="286"/>
      <c r="MV679" s="286"/>
      <c r="MW679" s="286"/>
      <c r="MX679" s="286"/>
      <c r="MY679" s="286"/>
      <c r="MZ679" s="286"/>
      <c r="NA679" s="286"/>
      <c r="NB679" s="286"/>
      <c r="NC679" s="286"/>
      <c r="ND679" s="286"/>
      <c r="NE679" s="286"/>
      <c r="NF679" s="286"/>
      <c r="NG679" s="286"/>
      <c r="NH679" s="286"/>
      <c r="NI679" s="286"/>
      <c r="NJ679" s="286"/>
      <c r="NK679" s="286"/>
      <c r="NL679" s="286"/>
      <c r="NM679" s="286"/>
      <c r="NN679" s="286"/>
      <c r="NO679" s="286"/>
      <c r="NP679" s="286"/>
      <c r="NQ679" s="286"/>
      <c r="NR679" s="286"/>
      <c r="NS679" s="286"/>
      <c r="NT679" s="286"/>
      <c r="NU679" s="286"/>
      <c r="NV679" s="286"/>
      <c r="NW679" s="286"/>
      <c r="NX679" s="286"/>
      <c r="NY679" s="286"/>
      <c r="NZ679" s="286"/>
      <c r="OA679" s="286"/>
      <c r="OB679" s="286"/>
      <c r="OC679" s="286"/>
      <c r="OD679" s="286"/>
      <c r="OE679" s="286"/>
      <c r="OF679" s="286"/>
      <c r="OG679" s="286"/>
      <c r="OH679" s="286"/>
      <c r="OI679" s="286"/>
      <c r="OJ679" s="286"/>
      <c r="OK679" s="286"/>
      <c r="OL679" s="286"/>
      <c r="OM679" s="286"/>
      <c r="ON679" s="286"/>
      <c r="OO679" s="286"/>
      <c r="OP679" s="286"/>
      <c r="OQ679" s="286"/>
      <c r="OR679" s="286"/>
      <c r="OS679" s="286"/>
      <c r="OT679" s="286"/>
      <c r="OU679" s="286"/>
      <c r="OV679" s="286"/>
      <c r="OW679" s="286"/>
      <c r="OX679" s="286"/>
      <c r="OY679" s="286"/>
      <c r="OZ679" s="286"/>
      <c r="PA679" s="286"/>
      <c r="PB679" s="286"/>
      <c r="PC679" s="286"/>
      <c r="PD679" s="286"/>
      <c r="PE679" s="286"/>
      <c r="PF679" s="286"/>
      <c r="PG679" s="286"/>
      <c r="PH679" s="286"/>
      <c r="PI679" s="286"/>
      <c r="PJ679" s="286"/>
      <c r="PK679" s="286"/>
      <c r="PL679" s="286"/>
      <c r="PM679" s="286"/>
      <c r="PN679" s="286"/>
      <c r="PO679" s="286"/>
      <c r="PP679" s="286"/>
      <c r="PQ679" s="286"/>
      <c r="PR679" s="286"/>
      <c r="PS679" s="286"/>
      <c r="PT679" s="286"/>
      <c r="PU679" s="286"/>
      <c r="PV679" s="286"/>
      <c r="PW679" s="286"/>
      <c r="PX679" s="286"/>
      <c r="PY679" s="286"/>
      <c r="PZ679" s="286"/>
      <c r="QA679" s="286"/>
      <c r="QB679" s="286"/>
      <c r="QC679" s="286"/>
      <c r="QD679" s="286"/>
      <c r="QE679" s="286"/>
      <c r="QF679" s="286"/>
      <c r="QG679" s="286"/>
      <c r="QH679" s="286"/>
      <c r="QI679" s="286"/>
      <c r="QJ679" s="286"/>
      <c r="QK679" s="286"/>
      <c r="QL679" s="286"/>
      <c r="QM679" s="286"/>
      <c r="QN679" s="286"/>
      <c r="QO679" s="286"/>
      <c r="QP679" s="286"/>
      <c r="QQ679" s="286"/>
      <c r="QR679" s="286"/>
      <c r="QS679" s="286"/>
      <c r="QT679" s="286"/>
      <c r="QU679" s="286"/>
      <c r="QV679" s="286"/>
      <c r="QW679" s="286"/>
      <c r="QX679" s="286"/>
      <c r="QY679" s="286"/>
      <c r="QZ679" s="286"/>
      <c r="RA679" s="286"/>
      <c r="RB679" s="286"/>
      <c r="RC679" s="286"/>
      <c r="RD679" s="286"/>
      <c r="RE679" s="286"/>
      <c r="RF679" s="286"/>
      <c r="RG679" s="286"/>
      <c r="RH679" s="286"/>
      <c r="RI679" s="286"/>
      <c r="RJ679" s="286"/>
      <c r="RK679" s="286"/>
      <c r="RL679" s="286"/>
      <c r="RM679" s="286"/>
      <c r="RN679" s="286"/>
      <c r="RO679" s="286"/>
      <c r="RP679" s="286"/>
      <c r="RQ679" s="286"/>
      <c r="RR679" s="286"/>
      <c r="RS679" s="286"/>
      <c r="RT679" s="286"/>
      <c r="RU679" s="286"/>
      <c r="RV679" s="286"/>
      <c r="RW679" s="286"/>
      <c r="RX679" s="286"/>
      <c r="RY679" s="286"/>
      <c r="RZ679" s="286"/>
      <c r="SA679" s="286"/>
      <c r="SB679" s="286"/>
      <c r="SC679" s="286"/>
      <c r="SD679" s="286"/>
      <c r="SE679" s="286"/>
      <c r="SF679" s="286"/>
      <c r="SG679" s="286"/>
      <c r="SH679" s="286"/>
      <c r="SI679" s="286"/>
      <c r="SJ679" s="286"/>
      <c r="SK679" s="286"/>
      <c r="SL679" s="286"/>
      <c r="SM679" s="286"/>
      <c r="SN679" s="286"/>
      <c r="SO679" s="286"/>
      <c r="SP679" s="286"/>
      <c r="SQ679" s="286"/>
      <c r="SR679" s="286"/>
      <c r="SS679" s="286"/>
      <c r="ST679" s="286"/>
      <c r="SU679" s="286"/>
      <c r="SV679" s="286"/>
      <c r="SW679" s="286"/>
      <c r="SX679" s="286"/>
      <c r="SY679" s="286"/>
      <c r="SZ679" s="286"/>
      <c r="TA679" s="286"/>
      <c r="TB679" s="286"/>
      <c r="TC679" s="286"/>
      <c r="TD679" s="286"/>
      <c r="TE679" s="286"/>
      <c r="TF679" s="286"/>
      <c r="TG679" s="286"/>
      <c r="TH679" s="286"/>
      <c r="TI679" s="286"/>
      <c r="TJ679" s="286"/>
      <c r="TK679" s="286"/>
      <c r="TL679" s="286"/>
      <c r="TM679" s="286"/>
      <c r="TN679" s="286"/>
      <c r="TO679" s="286"/>
      <c r="TP679" s="286"/>
      <c r="TQ679" s="286"/>
      <c r="TR679" s="286"/>
      <c r="TS679" s="286"/>
      <c r="TT679" s="286"/>
      <c r="TU679" s="286"/>
      <c r="TV679" s="286"/>
      <c r="TW679" s="286"/>
      <c r="TX679" s="286"/>
      <c r="TY679" s="286"/>
      <c r="TZ679" s="286"/>
      <c r="UA679" s="286"/>
      <c r="UB679" s="286"/>
      <c r="UC679" s="286"/>
      <c r="UD679" s="286"/>
      <c r="UE679" s="286"/>
      <c r="UF679" s="286"/>
      <c r="UG679" s="286"/>
      <c r="UH679" s="286"/>
      <c r="UI679" s="286"/>
      <c r="UJ679" s="286"/>
      <c r="UK679" s="286"/>
      <c r="UL679" s="286"/>
      <c r="UM679" s="286"/>
      <c r="UN679" s="286"/>
      <c r="UO679" s="286"/>
      <c r="UP679" s="286"/>
      <c r="UQ679" s="286"/>
      <c r="UR679" s="286"/>
      <c r="US679" s="286"/>
      <c r="UT679" s="286"/>
      <c r="UU679" s="286"/>
      <c r="UV679" s="286"/>
      <c r="UW679" s="286"/>
      <c r="UX679" s="286"/>
      <c r="UY679" s="286"/>
      <c r="UZ679" s="286"/>
      <c r="VA679" s="286"/>
      <c r="VB679" s="286"/>
      <c r="VC679" s="286"/>
      <c r="VD679" s="286"/>
      <c r="VE679" s="286"/>
      <c r="VF679" s="286"/>
      <c r="VG679" s="286"/>
      <c r="VH679" s="286"/>
      <c r="VI679" s="286"/>
      <c r="VJ679" s="286"/>
      <c r="VK679" s="286"/>
      <c r="VL679" s="286"/>
      <c r="VM679" s="286"/>
      <c r="VN679" s="286"/>
      <c r="VO679" s="286"/>
      <c r="VP679" s="286"/>
      <c r="VQ679" s="286"/>
      <c r="VR679" s="286"/>
      <c r="VS679" s="286"/>
      <c r="VT679" s="286"/>
      <c r="VU679" s="286"/>
      <c r="VV679" s="286"/>
      <c r="VW679" s="286"/>
      <c r="VX679" s="286"/>
      <c r="VY679" s="286"/>
      <c r="VZ679" s="286"/>
      <c r="WA679" s="286"/>
      <c r="WB679" s="286"/>
      <c r="WC679" s="286"/>
    </row>
    <row r="680" spans="1:601" s="285" customFormat="1" ht="30.75" customHeight="1">
      <c r="A680" s="1073"/>
      <c r="B680" s="649"/>
      <c r="C680" s="671"/>
      <c r="D680" s="671"/>
      <c r="E680" s="718"/>
      <c r="F680" s="647"/>
      <c r="G680" s="674"/>
      <c r="H680" s="647"/>
      <c r="I680" s="309" t="s">
        <v>501</v>
      </c>
      <c r="J680" s="309" t="s">
        <v>501</v>
      </c>
      <c r="K680" s="309" t="s">
        <v>1403</v>
      </c>
      <c r="L680" s="309" t="s">
        <v>183</v>
      </c>
      <c r="M680" s="288">
        <v>39713.589999999997</v>
      </c>
      <c r="N680" s="288">
        <v>39713.589999999997</v>
      </c>
      <c r="O680" s="288"/>
      <c r="P680" s="292"/>
      <c r="Q680" s="288"/>
      <c r="R680" s="288"/>
      <c r="S680" s="528">
        <v>3</v>
      </c>
      <c r="BA680" s="286"/>
      <c r="BB680" s="286"/>
      <c r="BC680" s="286"/>
      <c r="BD680" s="286"/>
      <c r="BE680" s="286"/>
      <c r="BF680" s="286"/>
      <c r="BG680" s="286"/>
      <c r="BH680" s="286"/>
      <c r="BI680" s="286"/>
      <c r="BJ680" s="286"/>
      <c r="BK680" s="286"/>
      <c r="BL680" s="286"/>
      <c r="BM680" s="286"/>
      <c r="BN680" s="286"/>
      <c r="BO680" s="286"/>
      <c r="BP680" s="286"/>
      <c r="BQ680" s="286"/>
      <c r="BR680" s="286"/>
      <c r="BS680" s="286"/>
      <c r="BT680" s="286"/>
      <c r="BU680" s="286"/>
      <c r="BV680" s="286"/>
      <c r="BW680" s="286"/>
      <c r="BX680" s="286"/>
      <c r="BY680" s="286"/>
      <c r="BZ680" s="286"/>
      <c r="CA680" s="286"/>
      <c r="CB680" s="286"/>
      <c r="CC680" s="286"/>
      <c r="CD680" s="286"/>
      <c r="CE680" s="286"/>
      <c r="CF680" s="286"/>
      <c r="CG680" s="286"/>
      <c r="CH680" s="286"/>
      <c r="CI680" s="286"/>
      <c r="CJ680" s="286"/>
      <c r="CK680" s="286"/>
      <c r="CL680" s="286"/>
      <c r="CM680" s="286"/>
      <c r="CN680" s="286"/>
      <c r="CO680" s="286"/>
      <c r="CP680" s="286"/>
      <c r="CQ680" s="286"/>
      <c r="CR680" s="286"/>
      <c r="CS680" s="286"/>
      <c r="CT680" s="286"/>
      <c r="CU680" s="286"/>
      <c r="CV680" s="286"/>
      <c r="CW680" s="286"/>
      <c r="CX680" s="286"/>
      <c r="CY680" s="286"/>
      <c r="CZ680" s="286"/>
      <c r="DA680" s="286"/>
      <c r="DB680" s="286"/>
      <c r="DC680" s="286"/>
      <c r="DD680" s="286"/>
      <c r="DE680" s="286"/>
      <c r="DF680" s="286"/>
      <c r="DG680" s="286"/>
      <c r="DH680" s="286"/>
      <c r="DI680" s="286"/>
      <c r="DJ680" s="286"/>
      <c r="DK680" s="286"/>
      <c r="DL680" s="286"/>
      <c r="DM680" s="286"/>
      <c r="DN680" s="286"/>
      <c r="DO680" s="286"/>
      <c r="DP680" s="286"/>
      <c r="DQ680" s="286"/>
      <c r="DR680" s="286"/>
      <c r="DS680" s="286"/>
      <c r="DT680" s="286"/>
      <c r="DU680" s="286"/>
      <c r="DV680" s="286"/>
      <c r="DW680" s="286"/>
      <c r="DX680" s="286"/>
      <c r="DY680" s="286"/>
      <c r="DZ680" s="286"/>
      <c r="EA680" s="286"/>
      <c r="EB680" s="286"/>
      <c r="EC680" s="286"/>
      <c r="ED680" s="286"/>
      <c r="EE680" s="286"/>
      <c r="EF680" s="286"/>
      <c r="EG680" s="286"/>
      <c r="EH680" s="286"/>
      <c r="EI680" s="286"/>
      <c r="EJ680" s="286"/>
      <c r="EK680" s="286"/>
      <c r="EL680" s="286"/>
      <c r="EM680" s="286"/>
      <c r="EN680" s="286"/>
      <c r="EO680" s="286"/>
      <c r="EP680" s="286"/>
      <c r="EQ680" s="286"/>
      <c r="ER680" s="286"/>
      <c r="ES680" s="286"/>
      <c r="ET680" s="286"/>
      <c r="EU680" s="286"/>
      <c r="EV680" s="286"/>
      <c r="EW680" s="286"/>
      <c r="EX680" s="286"/>
      <c r="EY680" s="286"/>
      <c r="EZ680" s="286"/>
      <c r="FA680" s="286"/>
      <c r="FB680" s="286"/>
      <c r="FC680" s="286"/>
      <c r="FD680" s="286"/>
      <c r="FE680" s="286"/>
      <c r="FF680" s="286"/>
      <c r="FG680" s="286"/>
      <c r="FH680" s="286"/>
      <c r="FI680" s="286"/>
      <c r="FJ680" s="286"/>
      <c r="FK680" s="286"/>
      <c r="FL680" s="286"/>
      <c r="FM680" s="286"/>
      <c r="FN680" s="286"/>
      <c r="FO680" s="286"/>
      <c r="FP680" s="286"/>
      <c r="FQ680" s="286"/>
      <c r="FR680" s="286"/>
      <c r="FS680" s="286"/>
      <c r="FT680" s="286"/>
      <c r="FU680" s="286"/>
      <c r="FV680" s="286"/>
      <c r="FW680" s="286"/>
      <c r="FX680" s="286"/>
      <c r="FY680" s="286"/>
      <c r="FZ680" s="286"/>
      <c r="GA680" s="286"/>
      <c r="GB680" s="286"/>
      <c r="GC680" s="286"/>
      <c r="GD680" s="286"/>
      <c r="GE680" s="286"/>
      <c r="GF680" s="286"/>
      <c r="GG680" s="286"/>
      <c r="GH680" s="286"/>
      <c r="GI680" s="286"/>
      <c r="GJ680" s="286"/>
      <c r="GK680" s="286"/>
      <c r="GL680" s="286"/>
      <c r="GM680" s="286"/>
      <c r="GN680" s="286"/>
      <c r="GO680" s="286"/>
      <c r="GP680" s="286"/>
      <c r="GQ680" s="286"/>
      <c r="GR680" s="286"/>
      <c r="GS680" s="286"/>
      <c r="GT680" s="286"/>
      <c r="GU680" s="286"/>
      <c r="GV680" s="286"/>
      <c r="GW680" s="286"/>
      <c r="GX680" s="286"/>
      <c r="GY680" s="286"/>
      <c r="GZ680" s="286"/>
      <c r="HA680" s="286"/>
      <c r="HB680" s="286"/>
      <c r="HC680" s="286"/>
      <c r="HD680" s="286"/>
      <c r="HE680" s="286"/>
      <c r="HF680" s="286"/>
      <c r="HG680" s="286"/>
      <c r="HH680" s="286"/>
      <c r="HI680" s="286"/>
      <c r="HJ680" s="286"/>
      <c r="HK680" s="286"/>
      <c r="HL680" s="286"/>
      <c r="HM680" s="286"/>
      <c r="HN680" s="286"/>
      <c r="HO680" s="286"/>
      <c r="HP680" s="286"/>
      <c r="HQ680" s="286"/>
      <c r="HR680" s="286"/>
      <c r="HS680" s="286"/>
      <c r="HT680" s="286"/>
      <c r="HU680" s="286"/>
      <c r="HV680" s="286"/>
      <c r="HW680" s="286"/>
      <c r="HX680" s="286"/>
      <c r="HY680" s="286"/>
      <c r="HZ680" s="286"/>
      <c r="IA680" s="286"/>
      <c r="IB680" s="286"/>
      <c r="IC680" s="286"/>
      <c r="ID680" s="286"/>
      <c r="IE680" s="286"/>
      <c r="IF680" s="286"/>
      <c r="IG680" s="286"/>
      <c r="IH680" s="286"/>
      <c r="II680" s="286"/>
      <c r="IJ680" s="286"/>
      <c r="IK680" s="286"/>
      <c r="IL680" s="286"/>
      <c r="IM680" s="286"/>
      <c r="IN680" s="286"/>
      <c r="IO680" s="286"/>
      <c r="IP680" s="286"/>
      <c r="IQ680" s="286"/>
      <c r="IR680" s="286"/>
      <c r="IS680" s="286"/>
      <c r="IT680" s="286"/>
      <c r="IU680" s="286"/>
      <c r="IV680" s="286"/>
      <c r="IW680" s="286"/>
      <c r="IX680" s="286"/>
      <c r="IY680" s="286"/>
      <c r="IZ680" s="286"/>
      <c r="JA680" s="286"/>
      <c r="JB680" s="286"/>
      <c r="JC680" s="286"/>
      <c r="JD680" s="286"/>
      <c r="JE680" s="286"/>
      <c r="JF680" s="286"/>
      <c r="JG680" s="286"/>
      <c r="JH680" s="286"/>
      <c r="JI680" s="286"/>
      <c r="JJ680" s="286"/>
      <c r="JK680" s="286"/>
      <c r="JL680" s="286"/>
      <c r="JM680" s="286"/>
      <c r="JN680" s="286"/>
      <c r="JO680" s="286"/>
      <c r="JP680" s="286"/>
      <c r="JQ680" s="286"/>
      <c r="JR680" s="286"/>
      <c r="JS680" s="286"/>
      <c r="JT680" s="286"/>
      <c r="JU680" s="286"/>
      <c r="JV680" s="286"/>
      <c r="JW680" s="286"/>
      <c r="JX680" s="286"/>
      <c r="JY680" s="286"/>
      <c r="JZ680" s="286"/>
      <c r="KA680" s="286"/>
      <c r="KB680" s="286"/>
      <c r="KC680" s="286"/>
      <c r="KD680" s="286"/>
      <c r="KE680" s="286"/>
      <c r="KF680" s="286"/>
      <c r="KG680" s="286"/>
      <c r="KH680" s="286"/>
      <c r="KI680" s="286"/>
      <c r="KJ680" s="286"/>
      <c r="KK680" s="286"/>
      <c r="KL680" s="286"/>
      <c r="KM680" s="286"/>
      <c r="KN680" s="286"/>
      <c r="KO680" s="286"/>
      <c r="KP680" s="286"/>
      <c r="KQ680" s="286"/>
      <c r="KR680" s="286"/>
      <c r="KS680" s="286"/>
      <c r="KT680" s="286"/>
      <c r="KU680" s="286"/>
      <c r="KV680" s="286"/>
      <c r="KW680" s="286"/>
      <c r="KX680" s="286"/>
      <c r="KY680" s="286"/>
      <c r="KZ680" s="286"/>
      <c r="LA680" s="286"/>
      <c r="LB680" s="286"/>
      <c r="LC680" s="286"/>
      <c r="LD680" s="286"/>
      <c r="LE680" s="286"/>
      <c r="LF680" s="286"/>
      <c r="LG680" s="286"/>
      <c r="LH680" s="286"/>
      <c r="LI680" s="286"/>
      <c r="LJ680" s="286"/>
      <c r="LK680" s="286"/>
      <c r="LL680" s="286"/>
      <c r="LM680" s="286"/>
      <c r="LN680" s="286"/>
      <c r="LO680" s="286"/>
      <c r="LP680" s="286"/>
      <c r="LQ680" s="286"/>
      <c r="LR680" s="286"/>
      <c r="LS680" s="286"/>
      <c r="LT680" s="286"/>
      <c r="LU680" s="286"/>
      <c r="LV680" s="286"/>
      <c r="LW680" s="286"/>
      <c r="LX680" s="286"/>
      <c r="LY680" s="286"/>
      <c r="LZ680" s="286"/>
      <c r="MA680" s="286"/>
      <c r="MB680" s="286"/>
      <c r="MC680" s="286"/>
      <c r="MD680" s="286"/>
      <c r="ME680" s="286"/>
      <c r="MF680" s="286"/>
      <c r="MG680" s="286"/>
      <c r="MH680" s="286"/>
      <c r="MI680" s="286"/>
      <c r="MJ680" s="286"/>
      <c r="MK680" s="286"/>
      <c r="ML680" s="286"/>
      <c r="MM680" s="286"/>
      <c r="MN680" s="286"/>
      <c r="MO680" s="286"/>
      <c r="MP680" s="286"/>
      <c r="MQ680" s="286"/>
      <c r="MR680" s="286"/>
      <c r="MS680" s="286"/>
      <c r="MT680" s="286"/>
      <c r="MU680" s="286"/>
      <c r="MV680" s="286"/>
      <c r="MW680" s="286"/>
      <c r="MX680" s="286"/>
      <c r="MY680" s="286"/>
      <c r="MZ680" s="286"/>
      <c r="NA680" s="286"/>
      <c r="NB680" s="286"/>
      <c r="NC680" s="286"/>
      <c r="ND680" s="286"/>
      <c r="NE680" s="286"/>
      <c r="NF680" s="286"/>
      <c r="NG680" s="286"/>
      <c r="NH680" s="286"/>
      <c r="NI680" s="286"/>
      <c r="NJ680" s="286"/>
      <c r="NK680" s="286"/>
      <c r="NL680" s="286"/>
      <c r="NM680" s="286"/>
      <c r="NN680" s="286"/>
      <c r="NO680" s="286"/>
      <c r="NP680" s="286"/>
      <c r="NQ680" s="286"/>
      <c r="NR680" s="286"/>
      <c r="NS680" s="286"/>
      <c r="NT680" s="286"/>
      <c r="NU680" s="286"/>
      <c r="NV680" s="286"/>
      <c r="NW680" s="286"/>
      <c r="NX680" s="286"/>
      <c r="NY680" s="286"/>
      <c r="NZ680" s="286"/>
      <c r="OA680" s="286"/>
      <c r="OB680" s="286"/>
      <c r="OC680" s="286"/>
      <c r="OD680" s="286"/>
      <c r="OE680" s="286"/>
      <c r="OF680" s="286"/>
      <c r="OG680" s="286"/>
      <c r="OH680" s="286"/>
      <c r="OI680" s="286"/>
      <c r="OJ680" s="286"/>
      <c r="OK680" s="286"/>
      <c r="OL680" s="286"/>
      <c r="OM680" s="286"/>
      <c r="ON680" s="286"/>
      <c r="OO680" s="286"/>
      <c r="OP680" s="286"/>
      <c r="OQ680" s="286"/>
      <c r="OR680" s="286"/>
      <c r="OS680" s="286"/>
      <c r="OT680" s="286"/>
      <c r="OU680" s="286"/>
      <c r="OV680" s="286"/>
      <c r="OW680" s="286"/>
      <c r="OX680" s="286"/>
      <c r="OY680" s="286"/>
      <c r="OZ680" s="286"/>
      <c r="PA680" s="286"/>
      <c r="PB680" s="286"/>
      <c r="PC680" s="286"/>
      <c r="PD680" s="286"/>
      <c r="PE680" s="286"/>
      <c r="PF680" s="286"/>
      <c r="PG680" s="286"/>
      <c r="PH680" s="286"/>
      <c r="PI680" s="286"/>
      <c r="PJ680" s="286"/>
      <c r="PK680" s="286"/>
      <c r="PL680" s="286"/>
      <c r="PM680" s="286"/>
      <c r="PN680" s="286"/>
      <c r="PO680" s="286"/>
      <c r="PP680" s="286"/>
      <c r="PQ680" s="286"/>
      <c r="PR680" s="286"/>
      <c r="PS680" s="286"/>
      <c r="PT680" s="286"/>
      <c r="PU680" s="286"/>
      <c r="PV680" s="286"/>
      <c r="PW680" s="286"/>
      <c r="PX680" s="286"/>
      <c r="PY680" s="286"/>
      <c r="PZ680" s="286"/>
      <c r="QA680" s="286"/>
      <c r="QB680" s="286"/>
      <c r="QC680" s="286"/>
      <c r="QD680" s="286"/>
      <c r="QE680" s="286"/>
      <c r="QF680" s="286"/>
      <c r="QG680" s="286"/>
      <c r="QH680" s="286"/>
      <c r="QI680" s="286"/>
      <c r="QJ680" s="286"/>
      <c r="QK680" s="286"/>
      <c r="QL680" s="286"/>
      <c r="QM680" s="286"/>
      <c r="QN680" s="286"/>
      <c r="QO680" s="286"/>
      <c r="QP680" s="286"/>
      <c r="QQ680" s="286"/>
      <c r="QR680" s="286"/>
      <c r="QS680" s="286"/>
      <c r="QT680" s="286"/>
      <c r="QU680" s="286"/>
      <c r="QV680" s="286"/>
      <c r="QW680" s="286"/>
      <c r="QX680" s="286"/>
      <c r="QY680" s="286"/>
      <c r="QZ680" s="286"/>
      <c r="RA680" s="286"/>
      <c r="RB680" s="286"/>
      <c r="RC680" s="286"/>
      <c r="RD680" s="286"/>
      <c r="RE680" s="286"/>
      <c r="RF680" s="286"/>
      <c r="RG680" s="286"/>
      <c r="RH680" s="286"/>
      <c r="RI680" s="286"/>
      <c r="RJ680" s="286"/>
      <c r="RK680" s="286"/>
      <c r="RL680" s="286"/>
      <c r="RM680" s="286"/>
      <c r="RN680" s="286"/>
      <c r="RO680" s="286"/>
      <c r="RP680" s="286"/>
      <c r="RQ680" s="286"/>
      <c r="RR680" s="286"/>
      <c r="RS680" s="286"/>
      <c r="RT680" s="286"/>
      <c r="RU680" s="286"/>
      <c r="RV680" s="286"/>
      <c r="RW680" s="286"/>
      <c r="RX680" s="286"/>
      <c r="RY680" s="286"/>
      <c r="RZ680" s="286"/>
      <c r="SA680" s="286"/>
      <c r="SB680" s="286"/>
      <c r="SC680" s="286"/>
      <c r="SD680" s="286"/>
      <c r="SE680" s="286"/>
      <c r="SF680" s="286"/>
      <c r="SG680" s="286"/>
      <c r="SH680" s="286"/>
      <c r="SI680" s="286"/>
      <c r="SJ680" s="286"/>
      <c r="SK680" s="286"/>
      <c r="SL680" s="286"/>
      <c r="SM680" s="286"/>
      <c r="SN680" s="286"/>
      <c r="SO680" s="286"/>
      <c r="SP680" s="286"/>
      <c r="SQ680" s="286"/>
      <c r="SR680" s="286"/>
      <c r="SS680" s="286"/>
      <c r="ST680" s="286"/>
      <c r="SU680" s="286"/>
      <c r="SV680" s="286"/>
      <c r="SW680" s="286"/>
      <c r="SX680" s="286"/>
      <c r="SY680" s="286"/>
      <c r="SZ680" s="286"/>
      <c r="TA680" s="286"/>
      <c r="TB680" s="286"/>
      <c r="TC680" s="286"/>
      <c r="TD680" s="286"/>
      <c r="TE680" s="286"/>
      <c r="TF680" s="286"/>
      <c r="TG680" s="286"/>
      <c r="TH680" s="286"/>
      <c r="TI680" s="286"/>
      <c r="TJ680" s="286"/>
      <c r="TK680" s="286"/>
      <c r="TL680" s="286"/>
      <c r="TM680" s="286"/>
      <c r="TN680" s="286"/>
      <c r="TO680" s="286"/>
      <c r="TP680" s="286"/>
      <c r="TQ680" s="286"/>
      <c r="TR680" s="286"/>
      <c r="TS680" s="286"/>
      <c r="TT680" s="286"/>
      <c r="TU680" s="286"/>
      <c r="TV680" s="286"/>
      <c r="TW680" s="286"/>
      <c r="TX680" s="286"/>
      <c r="TY680" s="286"/>
      <c r="TZ680" s="286"/>
      <c r="UA680" s="286"/>
      <c r="UB680" s="286"/>
      <c r="UC680" s="286"/>
      <c r="UD680" s="286"/>
      <c r="UE680" s="286"/>
      <c r="UF680" s="286"/>
      <c r="UG680" s="286"/>
      <c r="UH680" s="286"/>
      <c r="UI680" s="286"/>
      <c r="UJ680" s="286"/>
      <c r="UK680" s="286"/>
      <c r="UL680" s="286"/>
      <c r="UM680" s="286"/>
      <c r="UN680" s="286"/>
      <c r="UO680" s="286"/>
      <c r="UP680" s="286"/>
      <c r="UQ680" s="286"/>
      <c r="UR680" s="286"/>
      <c r="US680" s="286"/>
      <c r="UT680" s="286"/>
      <c r="UU680" s="286"/>
      <c r="UV680" s="286"/>
      <c r="UW680" s="286"/>
      <c r="UX680" s="286"/>
      <c r="UY680" s="286"/>
      <c r="UZ680" s="286"/>
      <c r="VA680" s="286"/>
      <c r="VB680" s="286"/>
      <c r="VC680" s="286"/>
      <c r="VD680" s="286"/>
      <c r="VE680" s="286"/>
      <c r="VF680" s="286"/>
      <c r="VG680" s="286"/>
      <c r="VH680" s="286"/>
      <c r="VI680" s="286"/>
      <c r="VJ680" s="286"/>
      <c r="VK680" s="286"/>
      <c r="VL680" s="286"/>
      <c r="VM680" s="286"/>
      <c r="VN680" s="286"/>
      <c r="VO680" s="286"/>
      <c r="VP680" s="286"/>
      <c r="VQ680" s="286"/>
      <c r="VR680" s="286"/>
      <c r="VS680" s="286"/>
      <c r="VT680" s="286"/>
      <c r="VU680" s="286"/>
      <c r="VV680" s="286"/>
      <c r="VW680" s="286"/>
      <c r="VX680" s="286"/>
      <c r="VY680" s="286"/>
      <c r="VZ680" s="286"/>
      <c r="WA680" s="286"/>
      <c r="WB680" s="286"/>
      <c r="WC680" s="286"/>
    </row>
    <row r="681" spans="1:601" s="285" customFormat="1" ht="68.25" customHeight="1">
      <c r="A681" s="1073"/>
      <c r="B681" s="393" t="s">
        <v>1396</v>
      </c>
      <c r="C681" s="653"/>
      <c r="D681" s="653"/>
      <c r="E681" s="693"/>
      <c r="F681" s="656"/>
      <c r="G681" s="658"/>
      <c r="H681" s="432"/>
      <c r="I681" s="309" t="s">
        <v>501</v>
      </c>
      <c r="J681" s="309" t="s">
        <v>501</v>
      </c>
      <c r="K681" s="309" t="s">
        <v>1403</v>
      </c>
      <c r="L681" s="309" t="s">
        <v>642</v>
      </c>
      <c r="M681" s="288">
        <v>399584.41</v>
      </c>
      <c r="N681" s="288">
        <v>399503.08</v>
      </c>
      <c r="O681" s="288"/>
      <c r="P681" s="292"/>
      <c r="Q681" s="288"/>
      <c r="R681" s="288"/>
      <c r="S681" s="528">
        <v>3</v>
      </c>
      <c r="BA681" s="286"/>
      <c r="BB681" s="286"/>
      <c r="BC681" s="286"/>
      <c r="BD681" s="286"/>
      <c r="BE681" s="286"/>
      <c r="BF681" s="286"/>
      <c r="BG681" s="286"/>
      <c r="BH681" s="286"/>
      <c r="BI681" s="286"/>
      <c r="BJ681" s="286"/>
      <c r="BK681" s="286"/>
      <c r="BL681" s="286"/>
      <c r="BM681" s="286"/>
      <c r="BN681" s="286"/>
      <c r="BO681" s="286"/>
      <c r="BP681" s="286"/>
      <c r="BQ681" s="286"/>
      <c r="BR681" s="286"/>
      <c r="BS681" s="286"/>
      <c r="BT681" s="286"/>
      <c r="BU681" s="286"/>
      <c r="BV681" s="286"/>
      <c r="BW681" s="286"/>
      <c r="BX681" s="286"/>
      <c r="BY681" s="286"/>
      <c r="BZ681" s="286"/>
      <c r="CA681" s="286"/>
      <c r="CB681" s="286"/>
      <c r="CC681" s="286"/>
      <c r="CD681" s="286"/>
      <c r="CE681" s="286"/>
      <c r="CF681" s="286"/>
      <c r="CG681" s="286"/>
      <c r="CH681" s="286"/>
      <c r="CI681" s="286"/>
      <c r="CJ681" s="286"/>
      <c r="CK681" s="286"/>
      <c r="CL681" s="286"/>
      <c r="CM681" s="286"/>
      <c r="CN681" s="286"/>
      <c r="CO681" s="286"/>
      <c r="CP681" s="286"/>
      <c r="CQ681" s="286"/>
      <c r="CR681" s="286"/>
      <c r="CS681" s="286"/>
      <c r="CT681" s="286"/>
      <c r="CU681" s="286"/>
      <c r="CV681" s="286"/>
      <c r="CW681" s="286"/>
      <c r="CX681" s="286"/>
      <c r="CY681" s="286"/>
      <c r="CZ681" s="286"/>
      <c r="DA681" s="286"/>
      <c r="DB681" s="286"/>
      <c r="DC681" s="286"/>
      <c r="DD681" s="286"/>
      <c r="DE681" s="286"/>
      <c r="DF681" s="286"/>
      <c r="DG681" s="286"/>
      <c r="DH681" s="286"/>
      <c r="DI681" s="286"/>
      <c r="DJ681" s="286"/>
      <c r="DK681" s="286"/>
      <c r="DL681" s="286"/>
      <c r="DM681" s="286"/>
      <c r="DN681" s="286"/>
      <c r="DO681" s="286"/>
      <c r="DP681" s="286"/>
      <c r="DQ681" s="286"/>
      <c r="DR681" s="286"/>
      <c r="DS681" s="286"/>
      <c r="DT681" s="286"/>
      <c r="DU681" s="286"/>
      <c r="DV681" s="286"/>
      <c r="DW681" s="286"/>
      <c r="DX681" s="286"/>
      <c r="DY681" s="286"/>
      <c r="DZ681" s="286"/>
      <c r="EA681" s="286"/>
      <c r="EB681" s="286"/>
      <c r="EC681" s="286"/>
      <c r="ED681" s="286"/>
      <c r="EE681" s="286"/>
      <c r="EF681" s="286"/>
      <c r="EG681" s="286"/>
      <c r="EH681" s="286"/>
      <c r="EI681" s="286"/>
      <c r="EJ681" s="286"/>
      <c r="EK681" s="286"/>
      <c r="EL681" s="286"/>
      <c r="EM681" s="286"/>
      <c r="EN681" s="286"/>
      <c r="EO681" s="286"/>
      <c r="EP681" s="286"/>
      <c r="EQ681" s="286"/>
      <c r="ER681" s="286"/>
      <c r="ES681" s="286"/>
      <c r="ET681" s="286"/>
      <c r="EU681" s="286"/>
      <c r="EV681" s="286"/>
      <c r="EW681" s="286"/>
      <c r="EX681" s="286"/>
      <c r="EY681" s="286"/>
      <c r="EZ681" s="286"/>
      <c r="FA681" s="286"/>
      <c r="FB681" s="286"/>
      <c r="FC681" s="286"/>
      <c r="FD681" s="286"/>
      <c r="FE681" s="286"/>
      <c r="FF681" s="286"/>
      <c r="FG681" s="286"/>
      <c r="FH681" s="286"/>
      <c r="FI681" s="286"/>
      <c r="FJ681" s="286"/>
      <c r="FK681" s="286"/>
      <c r="FL681" s="286"/>
      <c r="FM681" s="286"/>
      <c r="FN681" s="286"/>
      <c r="FO681" s="286"/>
      <c r="FP681" s="286"/>
      <c r="FQ681" s="286"/>
      <c r="FR681" s="286"/>
      <c r="FS681" s="286"/>
      <c r="FT681" s="286"/>
      <c r="FU681" s="286"/>
      <c r="FV681" s="286"/>
      <c r="FW681" s="286"/>
      <c r="FX681" s="286"/>
      <c r="FY681" s="286"/>
      <c r="FZ681" s="286"/>
      <c r="GA681" s="286"/>
      <c r="GB681" s="286"/>
      <c r="GC681" s="286"/>
      <c r="GD681" s="286"/>
      <c r="GE681" s="286"/>
      <c r="GF681" s="286"/>
      <c r="GG681" s="286"/>
      <c r="GH681" s="286"/>
      <c r="GI681" s="286"/>
      <c r="GJ681" s="286"/>
      <c r="GK681" s="286"/>
      <c r="GL681" s="286"/>
      <c r="GM681" s="286"/>
      <c r="GN681" s="286"/>
      <c r="GO681" s="286"/>
      <c r="GP681" s="286"/>
      <c r="GQ681" s="286"/>
      <c r="GR681" s="286"/>
      <c r="GS681" s="286"/>
      <c r="GT681" s="286"/>
      <c r="GU681" s="286"/>
      <c r="GV681" s="286"/>
      <c r="GW681" s="286"/>
      <c r="GX681" s="286"/>
      <c r="GY681" s="286"/>
      <c r="GZ681" s="286"/>
      <c r="HA681" s="286"/>
      <c r="HB681" s="286"/>
      <c r="HC681" s="286"/>
      <c r="HD681" s="286"/>
      <c r="HE681" s="286"/>
      <c r="HF681" s="286"/>
      <c r="HG681" s="286"/>
      <c r="HH681" s="286"/>
      <c r="HI681" s="286"/>
      <c r="HJ681" s="286"/>
      <c r="HK681" s="286"/>
      <c r="HL681" s="286"/>
      <c r="HM681" s="286"/>
      <c r="HN681" s="286"/>
      <c r="HO681" s="286"/>
      <c r="HP681" s="286"/>
      <c r="HQ681" s="286"/>
      <c r="HR681" s="286"/>
      <c r="HS681" s="286"/>
      <c r="HT681" s="286"/>
      <c r="HU681" s="286"/>
      <c r="HV681" s="286"/>
      <c r="HW681" s="286"/>
      <c r="HX681" s="286"/>
      <c r="HY681" s="286"/>
      <c r="HZ681" s="286"/>
      <c r="IA681" s="286"/>
      <c r="IB681" s="286"/>
      <c r="IC681" s="286"/>
      <c r="ID681" s="286"/>
      <c r="IE681" s="286"/>
      <c r="IF681" s="286"/>
      <c r="IG681" s="286"/>
      <c r="IH681" s="286"/>
      <c r="II681" s="286"/>
      <c r="IJ681" s="286"/>
      <c r="IK681" s="286"/>
      <c r="IL681" s="286"/>
      <c r="IM681" s="286"/>
      <c r="IN681" s="286"/>
      <c r="IO681" s="286"/>
      <c r="IP681" s="286"/>
      <c r="IQ681" s="286"/>
      <c r="IR681" s="286"/>
      <c r="IS681" s="286"/>
      <c r="IT681" s="286"/>
      <c r="IU681" s="286"/>
      <c r="IV681" s="286"/>
      <c r="IW681" s="286"/>
      <c r="IX681" s="286"/>
      <c r="IY681" s="286"/>
      <c r="IZ681" s="286"/>
      <c r="JA681" s="286"/>
      <c r="JB681" s="286"/>
      <c r="JC681" s="286"/>
      <c r="JD681" s="286"/>
      <c r="JE681" s="286"/>
      <c r="JF681" s="286"/>
      <c r="JG681" s="286"/>
      <c r="JH681" s="286"/>
      <c r="JI681" s="286"/>
      <c r="JJ681" s="286"/>
      <c r="JK681" s="286"/>
      <c r="JL681" s="286"/>
      <c r="JM681" s="286"/>
      <c r="JN681" s="286"/>
      <c r="JO681" s="286"/>
      <c r="JP681" s="286"/>
      <c r="JQ681" s="286"/>
      <c r="JR681" s="286"/>
      <c r="JS681" s="286"/>
      <c r="JT681" s="286"/>
      <c r="JU681" s="286"/>
      <c r="JV681" s="286"/>
      <c r="JW681" s="286"/>
      <c r="JX681" s="286"/>
      <c r="JY681" s="286"/>
      <c r="JZ681" s="286"/>
      <c r="KA681" s="286"/>
      <c r="KB681" s="286"/>
      <c r="KC681" s="286"/>
      <c r="KD681" s="286"/>
      <c r="KE681" s="286"/>
      <c r="KF681" s="286"/>
      <c r="KG681" s="286"/>
      <c r="KH681" s="286"/>
      <c r="KI681" s="286"/>
      <c r="KJ681" s="286"/>
      <c r="KK681" s="286"/>
      <c r="KL681" s="286"/>
      <c r="KM681" s="286"/>
      <c r="KN681" s="286"/>
      <c r="KO681" s="286"/>
      <c r="KP681" s="286"/>
      <c r="KQ681" s="286"/>
      <c r="KR681" s="286"/>
      <c r="KS681" s="286"/>
      <c r="KT681" s="286"/>
      <c r="KU681" s="286"/>
      <c r="KV681" s="286"/>
      <c r="KW681" s="286"/>
      <c r="KX681" s="286"/>
      <c r="KY681" s="286"/>
      <c r="KZ681" s="286"/>
      <c r="LA681" s="286"/>
      <c r="LB681" s="286"/>
      <c r="LC681" s="286"/>
      <c r="LD681" s="286"/>
      <c r="LE681" s="286"/>
      <c r="LF681" s="286"/>
      <c r="LG681" s="286"/>
      <c r="LH681" s="286"/>
      <c r="LI681" s="286"/>
      <c r="LJ681" s="286"/>
      <c r="LK681" s="286"/>
      <c r="LL681" s="286"/>
      <c r="LM681" s="286"/>
      <c r="LN681" s="286"/>
      <c r="LO681" s="286"/>
      <c r="LP681" s="286"/>
      <c r="LQ681" s="286"/>
      <c r="LR681" s="286"/>
      <c r="LS681" s="286"/>
      <c r="LT681" s="286"/>
      <c r="LU681" s="286"/>
      <c r="LV681" s="286"/>
      <c r="LW681" s="286"/>
      <c r="LX681" s="286"/>
      <c r="LY681" s="286"/>
      <c r="LZ681" s="286"/>
      <c r="MA681" s="286"/>
      <c r="MB681" s="286"/>
      <c r="MC681" s="286"/>
      <c r="MD681" s="286"/>
      <c r="ME681" s="286"/>
      <c r="MF681" s="286"/>
      <c r="MG681" s="286"/>
      <c r="MH681" s="286"/>
      <c r="MI681" s="286"/>
      <c r="MJ681" s="286"/>
      <c r="MK681" s="286"/>
      <c r="ML681" s="286"/>
      <c r="MM681" s="286"/>
      <c r="MN681" s="286"/>
      <c r="MO681" s="286"/>
      <c r="MP681" s="286"/>
      <c r="MQ681" s="286"/>
      <c r="MR681" s="286"/>
      <c r="MS681" s="286"/>
      <c r="MT681" s="286"/>
      <c r="MU681" s="286"/>
      <c r="MV681" s="286"/>
      <c r="MW681" s="286"/>
      <c r="MX681" s="286"/>
      <c r="MY681" s="286"/>
      <c r="MZ681" s="286"/>
      <c r="NA681" s="286"/>
      <c r="NB681" s="286"/>
      <c r="NC681" s="286"/>
      <c r="ND681" s="286"/>
      <c r="NE681" s="286"/>
      <c r="NF681" s="286"/>
      <c r="NG681" s="286"/>
      <c r="NH681" s="286"/>
      <c r="NI681" s="286"/>
      <c r="NJ681" s="286"/>
      <c r="NK681" s="286"/>
      <c r="NL681" s="286"/>
      <c r="NM681" s="286"/>
      <c r="NN681" s="286"/>
      <c r="NO681" s="286"/>
      <c r="NP681" s="286"/>
      <c r="NQ681" s="286"/>
      <c r="NR681" s="286"/>
      <c r="NS681" s="286"/>
      <c r="NT681" s="286"/>
      <c r="NU681" s="286"/>
      <c r="NV681" s="286"/>
      <c r="NW681" s="286"/>
      <c r="NX681" s="286"/>
      <c r="NY681" s="286"/>
      <c r="NZ681" s="286"/>
      <c r="OA681" s="286"/>
      <c r="OB681" s="286"/>
      <c r="OC681" s="286"/>
      <c r="OD681" s="286"/>
      <c r="OE681" s="286"/>
      <c r="OF681" s="286"/>
      <c r="OG681" s="286"/>
      <c r="OH681" s="286"/>
      <c r="OI681" s="286"/>
      <c r="OJ681" s="286"/>
      <c r="OK681" s="286"/>
      <c r="OL681" s="286"/>
      <c r="OM681" s="286"/>
      <c r="ON681" s="286"/>
      <c r="OO681" s="286"/>
      <c r="OP681" s="286"/>
      <c r="OQ681" s="286"/>
      <c r="OR681" s="286"/>
      <c r="OS681" s="286"/>
      <c r="OT681" s="286"/>
      <c r="OU681" s="286"/>
      <c r="OV681" s="286"/>
      <c r="OW681" s="286"/>
      <c r="OX681" s="286"/>
      <c r="OY681" s="286"/>
      <c r="OZ681" s="286"/>
      <c r="PA681" s="286"/>
      <c r="PB681" s="286"/>
      <c r="PC681" s="286"/>
      <c r="PD681" s="286"/>
      <c r="PE681" s="286"/>
      <c r="PF681" s="286"/>
      <c r="PG681" s="286"/>
      <c r="PH681" s="286"/>
      <c r="PI681" s="286"/>
      <c r="PJ681" s="286"/>
      <c r="PK681" s="286"/>
      <c r="PL681" s="286"/>
      <c r="PM681" s="286"/>
      <c r="PN681" s="286"/>
      <c r="PO681" s="286"/>
      <c r="PP681" s="286"/>
      <c r="PQ681" s="286"/>
      <c r="PR681" s="286"/>
      <c r="PS681" s="286"/>
      <c r="PT681" s="286"/>
      <c r="PU681" s="286"/>
      <c r="PV681" s="286"/>
      <c r="PW681" s="286"/>
      <c r="PX681" s="286"/>
      <c r="PY681" s="286"/>
      <c r="PZ681" s="286"/>
      <c r="QA681" s="286"/>
      <c r="QB681" s="286"/>
      <c r="QC681" s="286"/>
      <c r="QD681" s="286"/>
      <c r="QE681" s="286"/>
      <c r="QF681" s="286"/>
      <c r="QG681" s="286"/>
      <c r="QH681" s="286"/>
      <c r="QI681" s="286"/>
      <c r="QJ681" s="286"/>
      <c r="QK681" s="286"/>
      <c r="QL681" s="286"/>
      <c r="QM681" s="286"/>
      <c r="QN681" s="286"/>
      <c r="QO681" s="286"/>
      <c r="QP681" s="286"/>
      <c r="QQ681" s="286"/>
      <c r="QR681" s="286"/>
      <c r="QS681" s="286"/>
      <c r="QT681" s="286"/>
      <c r="QU681" s="286"/>
      <c r="QV681" s="286"/>
      <c r="QW681" s="286"/>
      <c r="QX681" s="286"/>
      <c r="QY681" s="286"/>
      <c r="QZ681" s="286"/>
      <c r="RA681" s="286"/>
      <c r="RB681" s="286"/>
      <c r="RC681" s="286"/>
      <c r="RD681" s="286"/>
      <c r="RE681" s="286"/>
      <c r="RF681" s="286"/>
      <c r="RG681" s="286"/>
      <c r="RH681" s="286"/>
      <c r="RI681" s="286"/>
      <c r="RJ681" s="286"/>
      <c r="RK681" s="286"/>
      <c r="RL681" s="286"/>
      <c r="RM681" s="286"/>
      <c r="RN681" s="286"/>
      <c r="RO681" s="286"/>
      <c r="RP681" s="286"/>
      <c r="RQ681" s="286"/>
      <c r="RR681" s="286"/>
      <c r="RS681" s="286"/>
      <c r="RT681" s="286"/>
      <c r="RU681" s="286"/>
      <c r="RV681" s="286"/>
      <c r="RW681" s="286"/>
      <c r="RX681" s="286"/>
      <c r="RY681" s="286"/>
      <c r="RZ681" s="286"/>
      <c r="SA681" s="286"/>
      <c r="SB681" s="286"/>
      <c r="SC681" s="286"/>
      <c r="SD681" s="286"/>
      <c r="SE681" s="286"/>
      <c r="SF681" s="286"/>
      <c r="SG681" s="286"/>
      <c r="SH681" s="286"/>
      <c r="SI681" s="286"/>
      <c r="SJ681" s="286"/>
      <c r="SK681" s="286"/>
      <c r="SL681" s="286"/>
      <c r="SM681" s="286"/>
      <c r="SN681" s="286"/>
      <c r="SO681" s="286"/>
      <c r="SP681" s="286"/>
      <c r="SQ681" s="286"/>
      <c r="SR681" s="286"/>
      <c r="SS681" s="286"/>
      <c r="ST681" s="286"/>
      <c r="SU681" s="286"/>
      <c r="SV681" s="286"/>
      <c r="SW681" s="286"/>
      <c r="SX681" s="286"/>
      <c r="SY681" s="286"/>
      <c r="SZ681" s="286"/>
      <c r="TA681" s="286"/>
      <c r="TB681" s="286"/>
      <c r="TC681" s="286"/>
      <c r="TD681" s="286"/>
      <c r="TE681" s="286"/>
      <c r="TF681" s="286"/>
      <c r="TG681" s="286"/>
      <c r="TH681" s="286"/>
      <c r="TI681" s="286"/>
      <c r="TJ681" s="286"/>
      <c r="TK681" s="286"/>
      <c r="TL681" s="286"/>
      <c r="TM681" s="286"/>
      <c r="TN681" s="286"/>
      <c r="TO681" s="286"/>
      <c r="TP681" s="286"/>
      <c r="TQ681" s="286"/>
      <c r="TR681" s="286"/>
      <c r="TS681" s="286"/>
      <c r="TT681" s="286"/>
      <c r="TU681" s="286"/>
      <c r="TV681" s="286"/>
      <c r="TW681" s="286"/>
      <c r="TX681" s="286"/>
      <c r="TY681" s="286"/>
      <c r="TZ681" s="286"/>
      <c r="UA681" s="286"/>
      <c r="UB681" s="286"/>
      <c r="UC681" s="286"/>
      <c r="UD681" s="286"/>
      <c r="UE681" s="286"/>
      <c r="UF681" s="286"/>
      <c r="UG681" s="286"/>
      <c r="UH681" s="286"/>
      <c r="UI681" s="286"/>
      <c r="UJ681" s="286"/>
      <c r="UK681" s="286"/>
      <c r="UL681" s="286"/>
      <c r="UM681" s="286"/>
      <c r="UN681" s="286"/>
      <c r="UO681" s="286"/>
      <c r="UP681" s="286"/>
      <c r="UQ681" s="286"/>
      <c r="UR681" s="286"/>
      <c r="US681" s="286"/>
      <c r="UT681" s="286"/>
      <c r="UU681" s="286"/>
      <c r="UV681" s="286"/>
      <c r="UW681" s="286"/>
      <c r="UX681" s="286"/>
      <c r="UY681" s="286"/>
      <c r="UZ681" s="286"/>
      <c r="VA681" s="286"/>
      <c r="VB681" s="286"/>
      <c r="VC681" s="286"/>
      <c r="VD681" s="286"/>
      <c r="VE681" s="286"/>
      <c r="VF681" s="286"/>
      <c r="VG681" s="286"/>
      <c r="VH681" s="286"/>
      <c r="VI681" s="286"/>
      <c r="VJ681" s="286"/>
      <c r="VK681" s="286"/>
      <c r="VL681" s="286"/>
      <c r="VM681" s="286"/>
      <c r="VN681" s="286"/>
      <c r="VO681" s="286"/>
      <c r="VP681" s="286"/>
      <c r="VQ681" s="286"/>
      <c r="VR681" s="286"/>
      <c r="VS681" s="286"/>
      <c r="VT681" s="286"/>
      <c r="VU681" s="286"/>
      <c r="VV681" s="286"/>
      <c r="VW681" s="286"/>
      <c r="VX681" s="286"/>
      <c r="VY681" s="286"/>
      <c r="VZ681" s="286"/>
      <c r="WA681" s="286"/>
      <c r="WB681" s="286"/>
      <c r="WC681" s="286"/>
    </row>
    <row r="682" spans="1:601" s="285" customFormat="1" ht="76.5" customHeight="1">
      <c r="A682" s="1073"/>
      <c r="B682" s="648" t="s">
        <v>1404</v>
      </c>
      <c r="C682" s="652" t="s">
        <v>1405</v>
      </c>
      <c r="D682" s="662" t="s">
        <v>1398</v>
      </c>
      <c r="E682" s="399" t="s">
        <v>1349</v>
      </c>
      <c r="F682" s="388" t="s">
        <v>60</v>
      </c>
      <c r="G682" s="389">
        <v>45292</v>
      </c>
      <c r="H682" s="388" t="s">
        <v>31</v>
      </c>
      <c r="I682" s="390" t="s">
        <v>501</v>
      </c>
      <c r="J682" s="381" t="s">
        <v>501</v>
      </c>
      <c r="K682" s="386" t="s">
        <v>939</v>
      </c>
      <c r="L682" s="381" t="s">
        <v>35</v>
      </c>
      <c r="M682" s="284">
        <f>M683+M684</f>
        <v>15000</v>
      </c>
      <c r="N682" s="284">
        <f t="shared" ref="N682:R682" si="111">N683+N684</f>
        <v>15000</v>
      </c>
      <c r="O682" s="284">
        <f t="shared" si="111"/>
        <v>15000</v>
      </c>
      <c r="P682" s="284">
        <f t="shared" si="111"/>
        <v>15000</v>
      </c>
      <c r="Q682" s="284">
        <f t="shared" si="111"/>
        <v>15000</v>
      </c>
      <c r="R682" s="284">
        <f t="shared" si="111"/>
        <v>15000</v>
      </c>
      <c r="S682" s="543"/>
      <c r="BA682" s="286"/>
      <c r="BB682" s="286"/>
      <c r="BC682" s="286"/>
      <c r="BD682" s="286"/>
      <c r="BE682" s="286"/>
      <c r="BF682" s="286"/>
      <c r="BG682" s="286"/>
      <c r="BH682" s="286"/>
      <c r="BI682" s="286"/>
      <c r="BJ682" s="286"/>
      <c r="BK682" s="286"/>
      <c r="BL682" s="286"/>
      <c r="BM682" s="286"/>
      <c r="BN682" s="286"/>
      <c r="BO682" s="286"/>
      <c r="BP682" s="286"/>
      <c r="BQ682" s="286"/>
      <c r="BR682" s="286"/>
      <c r="BS682" s="286"/>
      <c r="BT682" s="286"/>
      <c r="BU682" s="286"/>
      <c r="BV682" s="286"/>
      <c r="BW682" s="286"/>
      <c r="BX682" s="286"/>
      <c r="BY682" s="286"/>
      <c r="BZ682" s="286"/>
      <c r="CA682" s="286"/>
      <c r="CB682" s="286"/>
      <c r="CC682" s="286"/>
      <c r="CD682" s="286"/>
      <c r="CE682" s="286"/>
      <c r="CF682" s="286"/>
      <c r="CG682" s="286"/>
      <c r="CH682" s="286"/>
      <c r="CI682" s="286"/>
      <c r="CJ682" s="286"/>
      <c r="CK682" s="286"/>
      <c r="CL682" s="286"/>
      <c r="CM682" s="286"/>
      <c r="CN682" s="286"/>
      <c r="CO682" s="286"/>
      <c r="CP682" s="286"/>
      <c r="CQ682" s="286"/>
      <c r="CR682" s="286"/>
      <c r="CS682" s="286"/>
      <c r="CT682" s="286"/>
      <c r="CU682" s="286"/>
      <c r="CV682" s="286"/>
      <c r="CW682" s="286"/>
      <c r="CX682" s="286"/>
      <c r="CY682" s="286"/>
      <c r="CZ682" s="286"/>
      <c r="DA682" s="286"/>
      <c r="DB682" s="286"/>
      <c r="DC682" s="286"/>
      <c r="DD682" s="286"/>
      <c r="DE682" s="286"/>
      <c r="DF682" s="286"/>
      <c r="DG682" s="286"/>
      <c r="DH682" s="286"/>
      <c r="DI682" s="286"/>
      <c r="DJ682" s="286"/>
      <c r="DK682" s="286"/>
      <c r="DL682" s="286"/>
      <c r="DM682" s="286"/>
      <c r="DN682" s="286"/>
      <c r="DO682" s="286"/>
      <c r="DP682" s="286"/>
      <c r="DQ682" s="286"/>
      <c r="DR682" s="286"/>
      <c r="DS682" s="286"/>
      <c r="DT682" s="286"/>
      <c r="DU682" s="286"/>
      <c r="DV682" s="286"/>
      <c r="DW682" s="286"/>
      <c r="DX682" s="286"/>
      <c r="DY682" s="286"/>
      <c r="DZ682" s="286"/>
      <c r="EA682" s="286"/>
      <c r="EB682" s="286"/>
      <c r="EC682" s="286"/>
      <c r="ED682" s="286"/>
      <c r="EE682" s="286"/>
      <c r="EF682" s="286"/>
      <c r="EG682" s="286"/>
      <c r="EH682" s="286"/>
      <c r="EI682" s="286"/>
      <c r="EJ682" s="286"/>
      <c r="EK682" s="286"/>
      <c r="EL682" s="286"/>
      <c r="EM682" s="286"/>
      <c r="EN682" s="286"/>
      <c r="EO682" s="286"/>
      <c r="EP682" s="286"/>
      <c r="EQ682" s="286"/>
      <c r="ER682" s="286"/>
      <c r="ES682" s="286"/>
      <c r="ET682" s="286"/>
      <c r="EU682" s="286"/>
      <c r="EV682" s="286"/>
      <c r="EW682" s="286"/>
      <c r="EX682" s="286"/>
      <c r="EY682" s="286"/>
      <c r="EZ682" s="286"/>
      <c r="FA682" s="286"/>
      <c r="FB682" s="286"/>
      <c r="FC682" s="286"/>
      <c r="FD682" s="286"/>
      <c r="FE682" s="286"/>
      <c r="FF682" s="286"/>
      <c r="FG682" s="286"/>
      <c r="FH682" s="286"/>
      <c r="FI682" s="286"/>
      <c r="FJ682" s="286"/>
      <c r="FK682" s="286"/>
      <c r="FL682" s="286"/>
      <c r="FM682" s="286"/>
      <c r="FN682" s="286"/>
      <c r="FO682" s="286"/>
      <c r="FP682" s="286"/>
      <c r="FQ682" s="286"/>
      <c r="FR682" s="286"/>
      <c r="FS682" s="286"/>
      <c r="FT682" s="286"/>
      <c r="FU682" s="286"/>
      <c r="FV682" s="286"/>
      <c r="FW682" s="286"/>
      <c r="FX682" s="286"/>
      <c r="FY682" s="286"/>
      <c r="FZ682" s="286"/>
      <c r="GA682" s="286"/>
      <c r="GB682" s="286"/>
      <c r="GC682" s="286"/>
      <c r="GD682" s="286"/>
      <c r="GE682" s="286"/>
      <c r="GF682" s="286"/>
      <c r="GG682" s="286"/>
      <c r="GH682" s="286"/>
      <c r="GI682" s="286"/>
      <c r="GJ682" s="286"/>
      <c r="GK682" s="286"/>
      <c r="GL682" s="286"/>
      <c r="GM682" s="286"/>
      <c r="GN682" s="286"/>
      <c r="GO682" s="286"/>
      <c r="GP682" s="286"/>
      <c r="GQ682" s="286"/>
      <c r="GR682" s="286"/>
      <c r="GS682" s="286"/>
      <c r="GT682" s="286"/>
      <c r="GU682" s="286"/>
      <c r="GV682" s="286"/>
      <c r="GW682" s="286"/>
      <c r="GX682" s="286"/>
      <c r="GY682" s="286"/>
      <c r="GZ682" s="286"/>
      <c r="HA682" s="286"/>
      <c r="HB682" s="286"/>
      <c r="HC682" s="286"/>
      <c r="HD682" s="286"/>
      <c r="HE682" s="286"/>
      <c r="HF682" s="286"/>
      <c r="HG682" s="286"/>
      <c r="HH682" s="286"/>
      <c r="HI682" s="286"/>
      <c r="HJ682" s="286"/>
      <c r="HK682" s="286"/>
      <c r="HL682" s="286"/>
      <c r="HM682" s="286"/>
      <c r="HN682" s="286"/>
      <c r="HO682" s="286"/>
      <c r="HP682" s="286"/>
      <c r="HQ682" s="286"/>
      <c r="HR682" s="286"/>
      <c r="HS682" s="286"/>
      <c r="HT682" s="286"/>
      <c r="HU682" s="286"/>
      <c r="HV682" s="286"/>
      <c r="HW682" s="286"/>
      <c r="HX682" s="286"/>
      <c r="HY682" s="286"/>
      <c r="HZ682" s="286"/>
      <c r="IA682" s="286"/>
      <c r="IB682" s="286"/>
      <c r="IC682" s="286"/>
      <c r="ID682" s="286"/>
      <c r="IE682" s="286"/>
      <c r="IF682" s="286"/>
      <c r="IG682" s="286"/>
      <c r="IH682" s="286"/>
      <c r="II682" s="286"/>
      <c r="IJ682" s="286"/>
      <c r="IK682" s="286"/>
      <c r="IL682" s="286"/>
      <c r="IM682" s="286"/>
      <c r="IN682" s="286"/>
      <c r="IO682" s="286"/>
      <c r="IP682" s="286"/>
      <c r="IQ682" s="286"/>
      <c r="IR682" s="286"/>
      <c r="IS682" s="286"/>
      <c r="IT682" s="286"/>
      <c r="IU682" s="286"/>
      <c r="IV682" s="286"/>
      <c r="IW682" s="286"/>
      <c r="IX682" s="286"/>
      <c r="IY682" s="286"/>
      <c r="IZ682" s="286"/>
      <c r="JA682" s="286"/>
      <c r="JB682" s="286"/>
      <c r="JC682" s="286"/>
      <c r="JD682" s="286"/>
      <c r="JE682" s="286"/>
      <c r="JF682" s="286"/>
      <c r="JG682" s="286"/>
      <c r="JH682" s="286"/>
      <c r="JI682" s="286"/>
      <c r="JJ682" s="286"/>
      <c r="JK682" s="286"/>
      <c r="JL682" s="286"/>
      <c r="JM682" s="286"/>
      <c r="JN682" s="286"/>
      <c r="JO682" s="286"/>
      <c r="JP682" s="286"/>
      <c r="JQ682" s="286"/>
      <c r="JR682" s="286"/>
      <c r="JS682" s="286"/>
      <c r="JT682" s="286"/>
      <c r="JU682" s="286"/>
      <c r="JV682" s="286"/>
      <c r="JW682" s="286"/>
      <c r="JX682" s="286"/>
      <c r="JY682" s="286"/>
      <c r="JZ682" s="286"/>
      <c r="KA682" s="286"/>
      <c r="KB682" s="286"/>
      <c r="KC682" s="286"/>
      <c r="KD682" s="286"/>
      <c r="KE682" s="286"/>
      <c r="KF682" s="286"/>
      <c r="KG682" s="286"/>
      <c r="KH682" s="286"/>
      <c r="KI682" s="286"/>
      <c r="KJ682" s="286"/>
      <c r="KK682" s="286"/>
      <c r="KL682" s="286"/>
      <c r="KM682" s="286"/>
      <c r="KN682" s="286"/>
      <c r="KO682" s="286"/>
      <c r="KP682" s="286"/>
      <c r="KQ682" s="286"/>
      <c r="KR682" s="286"/>
      <c r="KS682" s="286"/>
      <c r="KT682" s="286"/>
      <c r="KU682" s="286"/>
      <c r="KV682" s="286"/>
      <c r="KW682" s="286"/>
      <c r="KX682" s="286"/>
      <c r="KY682" s="286"/>
      <c r="KZ682" s="286"/>
      <c r="LA682" s="286"/>
      <c r="LB682" s="286"/>
      <c r="LC682" s="286"/>
      <c r="LD682" s="286"/>
      <c r="LE682" s="286"/>
      <c r="LF682" s="286"/>
      <c r="LG682" s="286"/>
      <c r="LH682" s="286"/>
      <c r="LI682" s="286"/>
      <c r="LJ682" s="286"/>
      <c r="LK682" s="286"/>
      <c r="LL682" s="286"/>
      <c r="LM682" s="286"/>
      <c r="LN682" s="286"/>
      <c r="LO682" s="286"/>
      <c r="LP682" s="286"/>
      <c r="LQ682" s="286"/>
      <c r="LR682" s="286"/>
      <c r="LS682" s="286"/>
      <c r="LT682" s="286"/>
      <c r="LU682" s="286"/>
      <c r="LV682" s="286"/>
      <c r="LW682" s="286"/>
      <c r="LX682" s="286"/>
      <c r="LY682" s="286"/>
      <c r="LZ682" s="286"/>
      <c r="MA682" s="286"/>
      <c r="MB682" s="286"/>
      <c r="MC682" s="286"/>
      <c r="MD682" s="286"/>
      <c r="ME682" s="286"/>
      <c r="MF682" s="286"/>
      <c r="MG682" s="286"/>
      <c r="MH682" s="286"/>
      <c r="MI682" s="286"/>
      <c r="MJ682" s="286"/>
      <c r="MK682" s="286"/>
      <c r="ML682" s="286"/>
      <c r="MM682" s="286"/>
      <c r="MN682" s="286"/>
      <c r="MO682" s="286"/>
      <c r="MP682" s="286"/>
      <c r="MQ682" s="286"/>
      <c r="MR682" s="286"/>
      <c r="MS682" s="286"/>
      <c r="MT682" s="286"/>
      <c r="MU682" s="286"/>
      <c r="MV682" s="286"/>
      <c r="MW682" s="286"/>
      <c r="MX682" s="286"/>
      <c r="MY682" s="286"/>
      <c r="MZ682" s="286"/>
      <c r="NA682" s="286"/>
      <c r="NB682" s="286"/>
      <c r="NC682" s="286"/>
      <c r="ND682" s="286"/>
      <c r="NE682" s="286"/>
      <c r="NF682" s="286"/>
      <c r="NG682" s="286"/>
      <c r="NH682" s="286"/>
      <c r="NI682" s="286"/>
      <c r="NJ682" s="286"/>
      <c r="NK682" s="286"/>
      <c r="NL682" s="286"/>
      <c r="NM682" s="286"/>
      <c r="NN682" s="286"/>
      <c r="NO682" s="286"/>
      <c r="NP682" s="286"/>
      <c r="NQ682" s="286"/>
      <c r="NR682" s="286"/>
      <c r="NS682" s="286"/>
      <c r="NT682" s="286"/>
      <c r="NU682" s="286"/>
      <c r="NV682" s="286"/>
      <c r="NW682" s="286"/>
      <c r="NX682" s="286"/>
      <c r="NY682" s="286"/>
      <c r="NZ682" s="286"/>
      <c r="OA682" s="286"/>
      <c r="OB682" s="286"/>
      <c r="OC682" s="286"/>
      <c r="OD682" s="286"/>
      <c r="OE682" s="286"/>
      <c r="OF682" s="286"/>
      <c r="OG682" s="286"/>
      <c r="OH682" s="286"/>
      <c r="OI682" s="286"/>
      <c r="OJ682" s="286"/>
      <c r="OK682" s="286"/>
      <c r="OL682" s="286"/>
      <c r="OM682" s="286"/>
      <c r="ON682" s="286"/>
      <c r="OO682" s="286"/>
      <c r="OP682" s="286"/>
      <c r="OQ682" s="286"/>
      <c r="OR682" s="286"/>
      <c r="OS682" s="286"/>
      <c r="OT682" s="286"/>
      <c r="OU682" s="286"/>
      <c r="OV682" s="286"/>
      <c r="OW682" s="286"/>
      <c r="OX682" s="286"/>
      <c r="OY682" s="286"/>
      <c r="OZ682" s="286"/>
      <c r="PA682" s="286"/>
      <c r="PB682" s="286"/>
      <c r="PC682" s="286"/>
      <c r="PD682" s="286"/>
      <c r="PE682" s="286"/>
      <c r="PF682" s="286"/>
      <c r="PG682" s="286"/>
      <c r="PH682" s="286"/>
      <c r="PI682" s="286"/>
      <c r="PJ682" s="286"/>
      <c r="PK682" s="286"/>
      <c r="PL682" s="286"/>
      <c r="PM682" s="286"/>
      <c r="PN682" s="286"/>
      <c r="PO682" s="286"/>
      <c r="PP682" s="286"/>
      <c r="PQ682" s="286"/>
      <c r="PR682" s="286"/>
      <c r="PS682" s="286"/>
      <c r="PT682" s="286"/>
      <c r="PU682" s="286"/>
      <c r="PV682" s="286"/>
      <c r="PW682" s="286"/>
      <c r="PX682" s="286"/>
      <c r="PY682" s="286"/>
      <c r="PZ682" s="286"/>
      <c r="QA682" s="286"/>
      <c r="QB682" s="286"/>
      <c r="QC682" s="286"/>
      <c r="QD682" s="286"/>
      <c r="QE682" s="286"/>
      <c r="QF682" s="286"/>
      <c r="QG682" s="286"/>
      <c r="QH682" s="286"/>
      <c r="QI682" s="286"/>
      <c r="QJ682" s="286"/>
      <c r="QK682" s="286"/>
      <c r="QL682" s="286"/>
      <c r="QM682" s="286"/>
      <c r="QN682" s="286"/>
      <c r="QO682" s="286"/>
      <c r="QP682" s="286"/>
      <c r="QQ682" s="286"/>
      <c r="QR682" s="286"/>
      <c r="QS682" s="286"/>
      <c r="QT682" s="286"/>
      <c r="QU682" s="286"/>
      <c r="QV682" s="286"/>
      <c r="QW682" s="286"/>
      <c r="QX682" s="286"/>
      <c r="QY682" s="286"/>
      <c r="QZ682" s="286"/>
      <c r="RA682" s="286"/>
      <c r="RB682" s="286"/>
      <c r="RC682" s="286"/>
      <c r="RD682" s="286"/>
      <c r="RE682" s="286"/>
      <c r="RF682" s="286"/>
      <c r="RG682" s="286"/>
      <c r="RH682" s="286"/>
      <c r="RI682" s="286"/>
      <c r="RJ682" s="286"/>
      <c r="RK682" s="286"/>
      <c r="RL682" s="286"/>
      <c r="RM682" s="286"/>
      <c r="RN682" s="286"/>
      <c r="RO682" s="286"/>
      <c r="RP682" s="286"/>
      <c r="RQ682" s="286"/>
      <c r="RR682" s="286"/>
      <c r="RS682" s="286"/>
      <c r="RT682" s="286"/>
      <c r="RU682" s="286"/>
      <c r="RV682" s="286"/>
      <c r="RW682" s="286"/>
      <c r="RX682" s="286"/>
      <c r="RY682" s="286"/>
      <c r="RZ682" s="286"/>
      <c r="SA682" s="286"/>
      <c r="SB682" s="286"/>
      <c r="SC682" s="286"/>
      <c r="SD682" s="286"/>
      <c r="SE682" s="286"/>
      <c r="SF682" s="286"/>
      <c r="SG682" s="286"/>
      <c r="SH682" s="286"/>
      <c r="SI682" s="286"/>
      <c r="SJ682" s="286"/>
      <c r="SK682" s="286"/>
      <c r="SL682" s="286"/>
      <c r="SM682" s="286"/>
      <c r="SN682" s="286"/>
      <c r="SO682" s="286"/>
      <c r="SP682" s="286"/>
      <c r="SQ682" s="286"/>
      <c r="SR682" s="286"/>
      <c r="SS682" s="286"/>
      <c r="ST682" s="286"/>
      <c r="SU682" s="286"/>
      <c r="SV682" s="286"/>
      <c r="SW682" s="286"/>
      <c r="SX682" s="286"/>
      <c r="SY682" s="286"/>
      <c r="SZ682" s="286"/>
      <c r="TA682" s="286"/>
      <c r="TB682" s="286"/>
      <c r="TC682" s="286"/>
      <c r="TD682" s="286"/>
      <c r="TE682" s="286"/>
      <c r="TF682" s="286"/>
      <c r="TG682" s="286"/>
      <c r="TH682" s="286"/>
      <c r="TI682" s="286"/>
      <c r="TJ682" s="286"/>
      <c r="TK682" s="286"/>
      <c r="TL682" s="286"/>
      <c r="TM682" s="286"/>
      <c r="TN682" s="286"/>
      <c r="TO682" s="286"/>
      <c r="TP682" s="286"/>
      <c r="TQ682" s="286"/>
      <c r="TR682" s="286"/>
      <c r="TS682" s="286"/>
      <c r="TT682" s="286"/>
      <c r="TU682" s="286"/>
      <c r="TV682" s="286"/>
      <c r="TW682" s="286"/>
      <c r="TX682" s="286"/>
      <c r="TY682" s="286"/>
      <c r="TZ682" s="286"/>
      <c r="UA682" s="286"/>
      <c r="UB682" s="286"/>
      <c r="UC682" s="286"/>
      <c r="UD682" s="286"/>
      <c r="UE682" s="286"/>
      <c r="UF682" s="286"/>
      <c r="UG682" s="286"/>
      <c r="UH682" s="286"/>
      <c r="UI682" s="286"/>
      <c r="UJ682" s="286"/>
      <c r="UK682" s="286"/>
      <c r="UL682" s="286"/>
      <c r="UM682" s="286"/>
      <c r="UN682" s="286"/>
      <c r="UO682" s="286"/>
      <c r="UP682" s="286"/>
      <c r="UQ682" s="286"/>
      <c r="UR682" s="286"/>
      <c r="US682" s="286"/>
      <c r="UT682" s="286"/>
      <c r="UU682" s="286"/>
      <c r="UV682" s="286"/>
      <c r="UW682" s="286"/>
      <c r="UX682" s="286"/>
      <c r="UY682" s="286"/>
      <c r="UZ682" s="286"/>
      <c r="VA682" s="286"/>
      <c r="VB682" s="286"/>
      <c r="VC682" s="286"/>
      <c r="VD682" s="286"/>
      <c r="VE682" s="286"/>
      <c r="VF682" s="286"/>
      <c r="VG682" s="286"/>
      <c r="VH682" s="286"/>
      <c r="VI682" s="286"/>
      <c r="VJ682" s="286"/>
      <c r="VK682" s="286"/>
      <c r="VL682" s="286"/>
      <c r="VM682" s="286"/>
      <c r="VN682" s="286"/>
      <c r="VO682" s="286"/>
      <c r="VP682" s="286"/>
      <c r="VQ682" s="286"/>
      <c r="VR682" s="286"/>
      <c r="VS682" s="286"/>
      <c r="VT682" s="286"/>
      <c r="VU682" s="286"/>
      <c r="VV682" s="286"/>
      <c r="VW682" s="286"/>
      <c r="VX682" s="286"/>
      <c r="VY682" s="286"/>
      <c r="VZ682" s="286"/>
      <c r="WA682" s="286"/>
      <c r="WB682" s="286"/>
      <c r="WC682" s="286"/>
    </row>
    <row r="683" spans="1:601" s="285" customFormat="1" ht="87.75" customHeight="1">
      <c r="A683" s="1073"/>
      <c r="B683" s="676"/>
      <c r="C683" s="671"/>
      <c r="D683" s="662"/>
      <c r="E683" s="445" t="s">
        <v>1351</v>
      </c>
      <c r="F683" s="295" t="s">
        <v>60</v>
      </c>
      <c r="G683" s="318">
        <v>45467</v>
      </c>
      <c r="H683" s="295" t="s">
        <v>31</v>
      </c>
      <c r="I683" s="309" t="s">
        <v>501</v>
      </c>
      <c r="J683" s="309" t="s">
        <v>501</v>
      </c>
      <c r="K683" s="309" t="s">
        <v>1406</v>
      </c>
      <c r="L683" s="309" t="s">
        <v>642</v>
      </c>
      <c r="M683" s="288"/>
      <c r="N683" s="288"/>
      <c r="O683" s="288">
        <v>15000</v>
      </c>
      <c r="P683" s="292">
        <v>15000</v>
      </c>
      <c r="Q683" s="288">
        <v>15000</v>
      </c>
      <c r="R683" s="288">
        <v>15000</v>
      </c>
      <c r="S683" s="528">
        <v>3</v>
      </c>
      <c r="BA683" s="286"/>
      <c r="BB683" s="286"/>
      <c r="BC683" s="286"/>
      <c r="BD683" s="286"/>
      <c r="BE683" s="286"/>
      <c r="BF683" s="286"/>
      <c r="BG683" s="286"/>
      <c r="BH683" s="286"/>
      <c r="BI683" s="286"/>
      <c r="BJ683" s="286"/>
      <c r="BK683" s="286"/>
      <c r="BL683" s="286"/>
      <c r="BM683" s="286"/>
      <c r="BN683" s="286"/>
      <c r="BO683" s="286"/>
      <c r="BP683" s="286"/>
      <c r="BQ683" s="286"/>
      <c r="BR683" s="286"/>
      <c r="BS683" s="286"/>
      <c r="BT683" s="286"/>
      <c r="BU683" s="286"/>
      <c r="BV683" s="286"/>
      <c r="BW683" s="286"/>
      <c r="BX683" s="286"/>
      <c r="BY683" s="286"/>
      <c r="BZ683" s="286"/>
      <c r="CA683" s="286"/>
      <c r="CB683" s="286"/>
      <c r="CC683" s="286"/>
      <c r="CD683" s="286"/>
      <c r="CE683" s="286"/>
      <c r="CF683" s="286"/>
      <c r="CG683" s="286"/>
      <c r="CH683" s="286"/>
      <c r="CI683" s="286"/>
      <c r="CJ683" s="286"/>
      <c r="CK683" s="286"/>
      <c r="CL683" s="286"/>
      <c r="CM683" s="286"/>
      <c r="CN683" s="286"/>
      <c r="CO683" s="286"/>
      <c r="CP683" s="286"/>
      <c r="CQ683" s="286"/>
      <c r="CR683" s="286"/>
      <c r="CS683" s="286"/>
      <c r="CT683" s="286"/>
      <c r="CU683" s="286"/>
      <c r="CV683" s="286"/>
      <c r="CW683" s="286"/>
      <c r="CX683" s="286"/>
      <c r="CY683" s="286"/>
      <c r="CZ683" s="286"/>
      <c r="DA683" s="286"/>
      <c r="DB683" s="286"/>
      <c r="DC683" s="286"/>
      <c r="DD683" s="286"/>
      <c r="DE683" s="286"/>
      <c r="DF683" s="286"/>
      <c r="DG683" s="286"/>
      <c r="DH683" s="286"/>
      <c r="DI683" s="286"/>
      <c r="DJ683" s="286"/>
      <c r="DK683" s="286"/>
      <c r="DL683" s="286"/>
      <c r="DM683" s="286"/>
      <c r="DN683" s="286"/>
      <c r="DO683" s="286"/>
      <c r="DP683" s="286"/>
      <c r="DQ683" s="286"/>
      <c r="DR683" s="286"/>
      <c r="DS683" s="286"/>
      <c r="DT683" s="286"/>
      <c r="DU683" s="286"/>
      <c r="DV683" s="286"/>
      <c r="DW683" s="286"/>
      <c r="DX683" s="286"/>
      <c r="DY683" s="286"/>
      <c r="DZ683" s="286"/>
      <c r="EA683" s="286"/>
      <c r="EB683" s="286"/>
      <c r="EC683" s="286"/>
      <c r="ED683" s="286"/>
      <c r="EE683" s="286"/>
      <c r="EF683" s="286"/>
      <c r="EG683" s="286"/>
      <c r="EH683" s="286"/>
      <c r="EI683" s="286"/>
      <c r="EJ683" s="286"/>
      <c r="EK683" s="286"/>
      <c r="EL683" s="286"/>
      <c r="EM683" s="286"/>
      <c r="EN683" s="286"/>
      <c r="EO683" s="286"/>
      <c r="EP683" s="286"/>
      <c r="EQ683" s="286"/>
      <c r="ER683" s="286"/>
      <c r="ES683" s="286"/>
      <c r="ET683" s="286"/>
      <c r="EU683" s="286"/>
      <c r="EV683" s="286"/>
      <c r="EW683" s="286"/>
      <c r="EX683" s="286"/>
      <c r="EY683" s="286"/>
      <c r="EZ683" s="286"/>
      <c r="FA683" s="286"/>
      <c r="FB683" s="286"/>
      <c r="FC683" s="286"/>
      <c r="FD683" s="286"/>
      <c r="FE683" s="286"/>
      <c r="FF683" s="286"/>
      <c r="FG683" s="286"/>
      <c r="FH683" s="286"/>
      <c r="FI683" s="286"/>
      <c r="FJ683" s="286"/>
      <c r="FK683" s="286"/>
      <c r="FL683" s="286"/>
      <c r="FM683" s="286"/>
      <c r="FN683" s="286"/>
      <c r="FO683" s="286"/>
      <c r="FP683" s="286"/>
      <c r="FQ683" s="286"/>
      <c r="FR683" s="286"/>
      <c r="FS683" s="286"/>
      <c r="FT683" s="286"/>
      <c r="FU683" s="286"/>
      <c r="FV683" s="286"/>
      <c r="FW683" s="286"/>
      <c r="FX683" s="286"/>
      <c r="FY683" s="286"/>
      <c r="FZ683" s="286"/>
      <c r="GA683" s="286"/>
      <c r="GB683" s="286"/>
      <c r="GC683" s="286"/>
      <c r="GD683" s="286"/>
      <c r="GE683" s="286"/>
      <c r="GF683" s="286"/>
      <c r="GG683" s="286"/>
      <c r="GH683" s="286"/>
      <c r="GI683" s="286"/>
      <c r="GJ683" s="286"/>
      <c r="GK683" s="286"/>
      <c r="GL683" s="286"/>
      <c r="GM683" s="286"/>
      <c r="GN683" s="286"/>
      <c r="GO683" s="286"/>
      <c r="GP683" s="286"/>
      <c r="GQ683" s="286"/>
      <c r="GR683" s="286"/>
      <c r="GS683" s="286"/>
      <c r="GT683" s="286"/>
      <c r="GU683" s="286"/>
      <c r="GV683" s="286"/>
      <c r="GW683" s="286"/>
      <c r="GX683" s="286"/>
      <c r="GY683" s="286"/>
      <c r="GZ683" s="286"/>
      <c r="HA683" s="286"/>
      <c r="HB683" s="286"/>
      <c r="HC683" s="286"/>
      <c r="HD683" s="286"/>
      <c r="HE683" s="286"/>
      <c r="HF683" s="286"/>
      <c r="HG683" s="286"/>
      <c r="HH683" s="286"/>
      <c r="HI683" s="286"/>
      <c r="HJ683" s="286"/>
      <c r="HK683" s="286"/>
      <c r="HL683" s="286"/>
      <c r="HM683" s="286"/>
      <c r="HN683" s="286"/>
      <c r="HO683" s="286"/>
      <c r="HP683" s="286"/>
      <c r="HQ683" s="286"/>
      <c r="HR683" s="286"/>
      <c r="HS683" s="286"/>
      <c r="HT683" s="286"/>
      <c r="HU683" s="286"/>
      <c r="HV683" s="286"/>
      <c r="HW683" s="286"/>
      <c r="HX683" s="286"/>
      <c r="HY683" s="286"/>
      <c r="HZ683" s="286"/>
      <c r="IA683" s="286"/>
      <c r="IB683" s="286"/>
      <c r="IC683" s="286"/>
      <c r="ID683" s="286"/>
      <c r="IE683" s="286"/>
      <c r="IF683" s="286"/>
      <c r="IG683" s="286"/>
      <c r="IH683" s="286"/>
      <c r="II683" s="286"/>
      <c r="IJ683" s="286"/>
      <c r="IK683" s="286"/>
      <c r="IL683" s="286"/>
      <c r="IM683" s="286"/>
      <c r="IN683" s="286"/>
      <c r="IO683" s="286"/>
      <c r="IP683" s="286"/>
      <c r="IQ683" s="286"/>
      <c r="IR683" s="286"/>
      <c r="IS683" s="286"/>
      <c r="IT683" s="286"/>
      <c r="IU683" s="286"/>
      <c r="IV683" s="286"/>
      <c r="IW683" s="286"/>
      <c r="IX683" s="286"/>
      <c r="IY683" s="286"/>
      <c r="IZ683" s="286"/>
      <c r="JA683" s="286"/>
      <c r="JB683" s="286"/>
      <c r="JC683" s="286"/>
      <c r="JD683" s="286"/>
      <c r="JE683" s="286"/>
      <c r="JF683" s="286"/>
      <c r="JG683" s="286"/>
      <c r="JH683" s="286"/>
      <c r="JI683" s="286"/>
      <c r="JJ683" s="286"/>
      <c r="JK683" s="286"/>
      <c r="JL683" s="286"/>
      <c r="JM683" s="286"/>
      <c r="JN683" s="286"/>
      <c r="JO683" s="286"/>
      <c r="JP683" s="286"/>
      <c r="JQ683" s="286"/>
      <c r="JR683" s="286"/>
      <c r="JS683" s="286"/>
      <c r="JT683" s="286"/>
      <c r="JU683" s="286"/>
      <c r="JV683" s="286"/>
      <c r="JW683" s="286"/>
      <c r="JX683" s="286"/>
      <c r="JY683" s="286"/>
      <c r="JZ683" s="286"/>
      <c r="KA683" s="286"/>
      <c r="KB683" s="286"/>
      <c r="KC683" s="286"/>
      <c r="KD683" s="286"/>
      <c r="KE683" s="286"/>
      <c r="KF683" s="286"/>
      <c r="KG683" s="286"/>
      <c r="KH683" s="286"/>
      <c r="KI683" s="286"/>
      <c r="KJ683" s="286"/>
      <c r="KK683" s="286"/>
      <c r="KL683" s="286"/>
      <c r="KM683" s="286"/>
      <c r="KN683" s="286"/>
      <c r="KO683" s="286"/>
      <c r="KP683" s="286"/>
      <c r="KQ683" s="286"/>
      <c r="KR683" s="286"/>
      <c r="KS683" s="286"/>
      <c r="KT683" s="286"/>
      <c r="KU683" s="286"/>
      <c r="KV683" s="286"/>
      <c r="KW683" s="286"/>
      <c r="KX683" s="286"/>
      <c r="KY683" s="286"/>
      <c r="KZ683" s="286"/>
      <c r="LA683" s="286"/>
      <c r="LB683" s="286"/>
      <c r="LC683" s="286"/>
      <c r="LD683" s="286"/>
      <c r="LE683" s="286"/>
      <c r="LF683" s="286"/>
      <c r="LG683" s="286"/>
      <c r="LH683" s="286"/>
      <c r="LI683" s="286"/>
      <c r="LJ683" s="286"/>
      <c r="LK683" s="286"/>
      <c r="LL683" s="286"/>
      <c r="LM683" s="286"/>
      <c r="LN683" s="286"/>
      <c r="LO683" s="286"/>
      <c r="LP683" s="286"/>
      <c r="LQ683" s="286"/>
      <c r="LR683" s="286"/>
      <c r="LS683" s="286"/>
      <c r="LT683" s="286"/>
      <c r="LU683" s="286"/>
      <c r="LV683" s="286"/>
      <c r="LW683" s="286"/>
      <c r="LX683" s="286"/>
      <c r="LY683" s="286"/>
      <c r="LZ683" s="286"/>
      <c r="MA683" s="286"/>
      <c r="MB683" s="286"/>
      <c r="MC683" s="286"/>
      <c r="MD683" s="286"/>
      <c r="ME683" s="286"/>
      <c r="MF683" s="286"/>
      <c r="MG683" s="286"/>
      <c r="MH683" s="286"/>
      <c r="MI683" s="286"/>
      <c r="MJ683" s="286"/>
      <c r="MK683" s="286"/>
      <c r="ML683" s="286"/>
      <c r="MM683" s="286"/>
      <c r="MN683" s="286"/>
      <c r="MO683" s="286"/>
      <c r="MP683" s="286"/>
      <c r="MQ683" s="286"/>
      <c r="MR683" s="286"/>
      <c r="MS683" s="286"/>
      <c r="MT683" s="286"/>
      <c r="MU683" s="286"/>
      <c r="MV683" s="286"/>
      <c r="MW683" s="286"/>
      <c r="MX683" s="286"/>
      <c r="MY683" s="286"/>
      <c r="MZ683" s="286"/>
      <c r="NA683" s="286"/>
      <c r="NB683" s="286"/>
      <c r="NC683" s="286"/>
      <c r="ND683" s="286"/>
      <c r="NE683" s="286"/>
      <c r="NF683" s="286"/>
      <c r="NG683" s="286"/>
      <c r="NH683" s="286"/>
      <c r="NI683" s="286"/>
      <c r="NJ683" s="286"/>
      <c r="NK683" s="286"/>
      <c r="NL683" s="286"/>
      <c r="NM683" s="286"/>
      <c r="NN683" s="286"/>
      <c r="NO683" s="286"/>
      <c r="NP683" s="286"/>
      <c r="NQ683" s="286"/>
      <c r="NR683" s="286"/>
      <c r="NS683" s="286"/>
      <c r="NT683" s="286"/>
      <c r="NU683" s="286"/>
      <c r="NV683" s="286"/>
      <c r="NW683" s="286"/>
      <c r="NX683" s="286"/>
      <c r="NY683" s="286"/>
      <c r="NZ683" s="286"/>
      <c r="OA683" s="286"/>
      <c r="OB683" s="286"/>
      <c r="OC683" s="286"/>
      <c r="OD683" s="286"/>
      <c r="OE683" s="286"/>
      <c r="OF683" s="286"/>
      <c r="OG683" s="286"/>
      <c r="OH683" s="286"/>
      <c r="OI683" s="286"/>
      <c r="OJ683" s="286"/>
      <c r="OK683" s="286"/>
      <c r="OL683" s="286"/>
      <c r="OM683" s="286"/>
      <c r="ON683" s="286"/>
      <c r="OO683" s="286"/>
      <c r="OP683" s="286"/>
      <c r="OQ683" s="286"/>
      <c r="OR683" s="286"/>
      <c r="OS683" s="286"/>
      <c r="OT683" s="286"/>
      <c r="OU683" s="286"/>
      <c r="OV683" s="286"/>
      <c r="OW683" s="286"/>
      <c r="OX683" s="286"/>
      <c r="OY683" s="286"/>
      <c r="OZ683" s="286"/>
      <c r="PA683" s="286"/>
      <c r="PB683" s="286"/>
      <c r="PC683" s="286"/>
      <c r="PD683" s="286"/>
      <c r="PE683" s="286"/>
      <c r="PF683" s="286"/>
      <c r="PG683" s="286"/>
      <c r="PH683" s="286"/>
      <c r="PI683" s="286"/>
      <c r="PJ683" s="286"/>
      <c r="PK683" s="286"/>
      <c r="PL683" s="286"/>
      <c r="PM683" s="286"/>
      <c r="PN683" s="286"/>
      <c r="PO683" s="286"/>
      <c r="PP683" s="286"/>
      <c r="PQ683" s="286"/>
      <c r="PR683" s="286"/>
      <c r="PS683" s="286"/>
      <c r="PT683" s="286"/>
      <c r="PU683" s="286"/>
      <c r="PV683" s="286"/>
      <c r="PW683" s="286"/>
      <c r="PX683" s="286"/>
      <c r="PY683" s="286"/>
      <c r="PZ683" s="286"/>
      <c r="QA683" s="286"/>
      <c r="QB683" s="286"/>
      <c r="QC683" s="286"/>
      <c r="QD683" s="286"/>
      <c r="QE683" s="286"/>
      <c r="QF683" s="286"/>
      <c r="QG683" s="286"/>
      <c r="QH683" s="286"/>
      <c r="QI683" s="286"/>
      <c r="QJ683" s="286"/>
      <c r="QK683" s="286"/>
      <c r="QL683" s="286"/>
      <c r="QM683" s="286"/>
      <c r="QN683" s="286"/>
      <c r="QO683" s="286"/>
      <c r="QP683" s="286"/>
      <c r="QQ683" s="286"/>
      <c r="QR683" s="286"/>
      <c r="QS683" s="286"/>
      <c r="QT683" s="286"/>
      <c r="QU683" s="286"/>
      <c r="QV683" s="286"/>
      <c r="QW683" s="286"/>
      <c r="QX683" s="286"/>
      <c r="QY683" s="286"/>
      <c r="QZ683" s="286"/>
      <c r="RA683" s="286"/>
      <c r="RB683" s="286"/>
      <c r="RC683" s="286"/>
      <c r="RD683" s="286"/>
      <c r="RE683" s="286"/>
      <c r="RF683" s="286"/>
      <c r="RG683" s="286"/>
      <c r="RH683" s="286"/>
      <c r="RI683" s="286"/>
      <c r="RJ683" s="286"/>
      <c r="RK683" s="286"/>
      <c r="RL683" s="286"/>
      <c r="RM683" s="286"/>
      <c r="RN683" s="286"/>
      <c r="RO683" s="286"/>
      <c r="RP683" s="286"/>
      <c r="RQ683" s="286"/>
      <c r="RR683" s="286"/>
      <c r="RS683" s="286"/>
      <c r="RT683" s="286"/>
      <c r="RU683" s="286"/>
      <c r="RV683" s="286"/>
      <c r="RW683" s="286"/>
      <c r="RX683" s="286"/>
      <c r="RY683" s="286"/>
      <c r="RZ683" s="286"/>
      <c r="SA683" s="286"/>
      <c r="SB683" s="286"/>
      <c r="SC683" s="286"/>
      <c r="SD683" s="286"/>
      <c r="SE683" s="286"/>
      <c r="SF683" s="286"/>
      <c r="SG683" s="286"/>
      <c r="SH683" s="286"/>
      <c r="SI683" s="286"/>
      <c r="SJ683" s="286"/>
      <c r="SK683" s="286"/>
      <c r="SL683" s="286"/>
      <c r="SM683" s="286"/>
      <c r="SN683" s="286"/>
      <c r="SO683" s="286"/>
      <c r="SP683" s="286"/>
      <c r="SQ683" s="286"/>
      <c r="SR683" s="286"/>
      <c r="SS683" s="286"/>
      <c r="ST683" s="286"/>
      <c r="SU683" s="286"/>
      <c r="SV683" s="286"/>
      <c r="SW683" s="286"/>
      <c r="SX683" s="286"/>
      <c r="SY683" s="286"/>
      <c r="SZ683" s="286"/>
      <c r="TA683" s="286"/>
      <c r="TB683" s="286"/>
      <c r="TC683" s="286"/>
      <c r="TD683" s="286"/>
      <c r="TE683" s="286"/>
      <c r="TF683" s="286"/>
      <c r="TG683" s="286"/>
      <c r="TH683" s="286"/>
      <c r="TI683" s="286"/>
      <c r="TJ683" s="286"/>
      <c r="TK683" s="286"/>
      <c r="TL683" s="286"/>
      <c r="TM683" s="286"/>
      <c r="TN683" s="286"/>
      <c r="TO683" s="286"/>
      <c r="TP683" s="286"/>
      <c r="TQ683" s="286"/>
      <c r="TR683" s="286"/>
      <c r="TS683" s="286"/>
      <c r="TT683" s="286"/>
      <c r="TU683" s="286"/>
      <c r="TV683" s="286"/>
      <c r="TW683" s="286"/>
      <c r="TX683" s="286"/>
      <c r="TY683" s="286"/>
      <c r="TZ683" s="286"/>
      <c r="UA683" s="286"/>
      <c r="UB683" s="286"/>
      <c r="UC683" s="286"/>
      <c r="UD683" s="286"/>
      <c r="UE683" s="286"/>
      <c r="UF683" s="286"/>
      <c r="UG683" s="286"/>
      <c r="UH683" s="286"/>
      <c r="UI683" s="286"/>
      <c r="UJ683" s="286"/>
      <c r="UK683" s="286"/>
      <c r="UL683" s="286"/>
      <c r="UM683" s="286"/>
      <c r="UN683" s="286"/>
      <c r="UO683" s="286"/>
      <c r="UP683" s="286"/>
      <c r="UQ683" s="286"/>
      <c r="UR683" s="286"/>
      <c r="US683" s="286"/>
      <c r="UT683" s="286"/>
      <c r="UU683" s="286"/>
      <c r="UV683" s="286"/>
      <c r="UW683" s="286"/>
      <c r="UX683" s="286"/>
      <c r="UY683" s="286"/>
      <c r="UZ683" s="286"/>
      <c r="VA683" s="286"/>
      <c r="VB683" s="286"/>
      <c r="VC683" s="286"/>
      <c r="VD683" s="286"/>
      <c r="VE683" s="286"/>
      <c r="VF683" s="286"/>
      <c r="VG683" s="286"/>
      <c r="VH683" s="286"/>
      <c r="VI683" s="286"/>
      <c r="VJ683" s="286"/>
      <c r="VK683" s="286"/>
      <c r="VL683" s="286"/>
      <c r="VM683" s="286"/>
      <c r="VN683" s="286"/>
      <c r="VO683" s="286"/>
      <c r="VP683" s="286"/>
      <c r="VQ683" s="286"/>
      <c r="VR683" s="286"/>
      <c r="VS683" s="286"/>
      <c r="VT683" s="286"/>
      <c r="VU683" s="286"/>
      <c r="VV683" s="286"/>
      <c r="VW683" s="286"/>
      <c r="VX683" s="286"/>
      <c r="VY683" s="286"/>
      <c r="VZ683" s="286"/>
      <c r="WA683" s="286"/>
      <c r="WB683" s="286"/>
      <c r="WC683" s="286"/>
    </row>
    <row r="684" spans="1:601" s="285" customFormat="1" ht="180.75" customHeight="1">
      <c r="A684" s="1073"/>
      <c r="B684" s="649"/>
      <c r="C684" s="653"/>
      <c r="D684" s="326" t="s">
        <v>1059</v>
      </c>
      <c r="E684" s="446" t="s">
        <v>1407</v>
      </c>
      <c r="F684" s="388" t="s">
        <v>60</v>
      </c>
      <c r="G684" s="389">
        <v>43901</v>
      </c>
      <c r="H684" s="447" t="s">
        <v>31</v>
      </c>
      <c r="I684" s="309" t="s">
        <v>501</v>
      </c>
      <c r="J684" s="309" t="s">
        <v>501</v>
      </c>
      <c r="K684" s="309" t="s">
        <v>1408</v>
      </c>
      <c r="L684" s="309" t="s">
        <v>642</v>
      </c>
      <c r="M684" s="288">
        <v>15000</v>
      </c>
      <c r="N684" s="288">
        <v>15000</v>
      </c>
      <c r="O684" s="288"/>
      <c r="P684" s="292"/>
      <c r="Q684" s="288"/>
      <c r="R684" s="288"/>
      <c r="S684" s="528">
        <v>3</v>
      </c>
      <c r="BA684" s="286"/>
      <c r="BB684" s="286"/>
      <c r="BC684" s="286"/>
      <c r="BD684" s="286"/>
      <c r="BE684" s="286"/>
      <c r="BF684" s="286"/>
      <c r="BG684" s="286"/>
      <c r="BH684" s="286"/>
      <c r="BI684" s="286"/>
      <c r="BJ684" s="286"/>
      <c r="BK684" s="286"/>
      <c r="BL684" s="286"/>
      <c r="BM684" s="286"/>
      <c r="BN684" s="286"/>
      <c r="BO684" s="286"/>
      <c r="BP684" s="286"/>
      <c r="BQ684" s="286"/>
      <c r="BR684" s="286"/>
      <c r="BS684" s="286"/>
      <c r="BT684" s="286"/>
      <c r="BU684" s="286"/>
      <c r="BV684" s="286"/>
      <c r="BW684" s="286"/>
      <c r="BX684" s="286"/>
      <c r="BY684" s="286"/>
      <c r="BZ684" s="286"/>
      <c r="CA684" s="286"/>
      <c r="CB684" s="286"/>
      <c r="CC684" s="286"/>
      <c r="CD684" s="286"/>
      <c r="CE684" s="286"/>
      <c r="CF684" s="286"/>
      <c r="CG684" s="286"/>
      <c r="CH684" s="286"/>
      <c r="CI684" s="286"/>
      <c r="CJ684" s="286"/>
      <c r="CK684" s="286"/>
      <c r="CL684" s="286"/>
      <c r="CM684" s="286"/>
      <c r="CN684" s="286"/>
      <c r="CO684" s="286"/>
      <c r="CP684" s="286"/>
      <c r="CQ684" s="286"/>
      <c r="CR684" s="286"/>
      <c r="CS684" s="286"/>
      <c r="CT684" s="286"/>
      <c r="CU684" s="286"/>
      <c r="CV684" s="286"/>
      <c r="CW684" s="286"/>
      <c r="CX684" s="286"/>
      <c r="CY684" s="286"/>
      <c r="CZ684" s="286"/>
      <c r="DA684" s="286"/>
      <c r="DB684" s="286"/>
      <c r="DC684" s="286"/>
      <c r="DD684" s="286"/>
      <c r="DE684" s="286"/>
      <c r="DF684" s="286"/>
      <c r="DG684" s="286"/>
      <c r="DH684" s="286"/>
      <c r="DI684" s="286"/>
      <c r="DJ684" s="286"/>
      <c r="DK684" s="286"/>
      <c r="DL684" s="286"/>
      <c r="DM684" s="286"/>
      <c r="DN684" s="286"/>
      <c r="DO684" s="286"/>
      <c r="DP684" s="286"/>
      <c r="DQ684" s="286"/>
      <c r="DR684" s="286"/>
      <c r="DS684" s="286"/>
      <c r="DT684" s="286"/>
      <c r="DU684" s="286"/>
      <c r="DV684" s="286"/>
      <c r="DW684" s="286"/>
      <c r="DX684" s="286"/>
      <c r="DY684" s="286"/>
      <c r="DZ684" s="286"/>
      <c r="EA684" s="286"/>
      <c r="EB684" s="286"/>
      <c r="EC684" s="286"/>
      <c r="ED684" s="286"/>
      <c r="EE684" s="286"/>
      <c r="EF684" s="286"/>
      <c r="EG684" s="286"/>
      <c r="EH684" s="286"/>
      <c r="EI684" s="286"/>
      <c r="EJ684" s="286"/>
      <c r="EK684" s="286"/>
      <c r="EL684" s="286"/>
      <c r="EM684" s="286"/>
      <c r="EN684" s="286"/>
      <c r="EO684" s="286"/>
      <c r="EP684" s="286"/>
      <c r="EQ684" s="286"/>
      <c r="ER684" s="286"/>
      <c r="ES684" s="286"/>
      <c r="ET684" s="286"/>
      <c r="EU684" s="286"/>
      <c r="EV684" s="286"/>
      <c r="EW684" s="286"/>
      <c r="EX684" s="286"/>
      <c r="EY684" s="286"/>
      <c r="EZ684" s="286"/>
      <c r="FA684" s="286"/>
      <c r="FB684" s="286"/>
      <c r="FC684" s="286"/>
      <c r="FD684" s="286"/>
      <c r="FE684" s="286"/>
      <c r="FF684" s="286"/>
      <c r="FG684" s="286"/>
      <c r="FH684" s="286"/>
      <c r="FI684" s="286"/>
      <c r="FJ684" s="286"/>
      <c r="FK684" s="286"/>
      <c r="FL684" s="286"/>
      <c r="FM684" s="286"/>
      <c r="FN684" s="286"/>
      <c r="FO684" s="286"/>
      <c r="FP684" s="286"/>
      <c r="FQ684" s="286"/>
      <c r="FR684" s="286"/>
      <c r="FS684" s="286"/>
      <c r="FT684" s="286"/>
      <c r="FU684" s="286"/>
      <c r="FV684" s="286"/>
      <c r="FW684" s="286"/>
      <c r="FX684" s="286"/>
      <c r="FY684" s="286"/>
      <c r="FZ684" s="286"/>
      <c r="GA684" s="286"/>
      <c r="GB684" s="286"/>
      <c r="GC684" s="286"/>
      <c r="GD684" s="286"/>
      <c r="GE684" s="286"/>
      <c r="GF684" s="286"/>
      <c r="GG684" s="286"/>
      <c r="GH684" s="286"/>
      <c r="GI684" s="286"/>
      <c r="GJ684" s="286"/>
      <c r="GK684" s="286"/>
      <c r="GL684" s="286"/>
      <c r="GM684" s="286"/>
      <c r="GN684" s="286"/>
      <c r="GO684" s="286"/>
      <c r="GP684" s="286"/>
      <c r="GQ684" s="286"/>
      <c r="GR684" s="286"/>
      <c r="GS684" s="286"/>
      <c r="GT684" s="286"/>
      <c r="GU684" s="286"/>
      <c r="GV684" s="286"/>
      <c r="GW684" s="286"/>
      <c r="GX684" s="286"/>
      <c r="GY684" s="286"/>
      <c r="GZ684" s="286"/>
      <c r="HA684" s="286"/>
      <c r="HB684" s="286"/>
      <c r="HC684" s="286"/>
      <c r="HD684" s="286"/>
      <c r="HE684" s="286"/>
      <c r="HF684" s="286"/>
      <c r="HG684" s="286"/>
      <c r="HH684" s="286"/>
      <c r="HI684" s="286"/>
      <c r="HJ684" s="286"/>
      <c r="HK684" s="286"/>
      <c r="HL684" s="286"/>
      <c r="HM684" s="286"/>
      <c r="HN684" s="286"/>
      <c r="HO684" s="286"/>
      <c r="HP684" s="286"/>
      <c r="HQ684" s="286"/>
      <c r="HR684" s="286"/>
      <c r="HS684" s="286"/>
      <c r="HT684" s="286"/>
      <c r="HU684" s="286"/>
      <c r="HV684" s="286"/>
      <c r="HW684" s="286"/>
      <c r="HX684" s="286"/>
      <c r="HY684" s="286"/>
      <c r="HZ684" s="286"/>
      <c r="IA684" s="286"/>
      <c r="IB684" s="286"/>
      <c r="IC684" s="286"/>
      <c r="ID684" s="286"/>
      <c r="IE684" s="286"/>
      <c r="IF684" s="286"/>
      <c r="IG684" s="286"/>
      <c r="IH684" s="286"/>
      <c r="II684" s="286"/>
      <c r="IJ684" s="286"/>
      <c r="IK684" s="286"/>
      <c r="IL684" s="286"/>
      <c r="IM684" s="286"/>
      <c r="IN684" s="286"/>
      <c r="IO684" s="286"/>
      <c r="IP684" s="286"/>
      <c r="IQ684" s="286"/>
      <c r="IR684" s="286"/>
      <c r="IS684" s="286"/>
      <c r="IT684" s="286"/>
      <c r="IU684" s="286"/>
      <c r="IV684" s="286"/>
      <c r="IW684" s="286"/>
      <c r="IX684" s="286"/>
      <c r="IY684" s="286"/>
      <c r="IZ684" s="286"/>
      <c r="JA684" s="286"/>
      <c r="JB684" s="286"/>
      <c r="JC684" s="286"/>
      <c r="JD684" s="286"/>
      <c r="JE684" s="286"/>
      <c r="JF684" s="286"/>
      <c r="JG684" s="286"/>
      <c r="JH684" s="286"/>
      <c r="JI684" s="286"/>
      <c r="JJ684" s="286"/>
      <c r="JK684" s="286"/>
      <c r="JL684" s="286"/>
      <c r="JM684" s="286"/>
      <c r="JN684" s="286"/>
      <c r="JO684" s="286"/>
      <c r="JP684" s="286"/>
      <c r="JQ684" s="286"/>
      <c r="JR684" s="286"/>
      <c r="JS684" s="286"/>
      <c r="JT684" s="286"/>
      <c r="JU684" s="286"/>
      <c r="JV684" s="286"/>
      <c r="JW684" s="286"/>
      <c r="JX684" s="286"/>
      <c r="JY684" s="286"/>
      <c r="JZ684" s="286"/>
      <c r="KA684" s="286"/>
      <c r="KB684" s="286"/>
      <c r="KC684" s="286"/>
      <c r="KD684" s="286"/>
      <c r="KE684" s="286"/>
      <c r="KF684" s="286"/>
      <c r="KG684" s="286"/>
      <c r="KH684" s="286"/>
      <c r="KI684" s="286"/>
      <c r="KJ684" s="286"/>
      <c r="KK684" s="286"/>
      <c r="KL684" s="286"/>
      <c r="KM684" s="286"/>
      <c r="KN684" s="286"/>
      <c r="KO684" s="286"/>
      <c r="KP684" s="286"/>
      <c r="KQ684" s="286"/>
      <c r="KR684" s="286"/>
      <c r="KS684" s="286"/>
      <c r="KT684" s="286"/>
      <c r="KU684" s="286"/>
      <c r="KV684" s="286"/>
      <c r="KW684" s="286"/>
      <c r="KX684" s="286"/>
      <c r="KY684" s="286"/>
      <c r="KZ684" s="286"/>
      <c r="LA684" s="286"/>
      <c r="LB684" s="286"/>
      <c r="LC684" s="286"/>
      <c r="LD684" s="286"/>
      <c r="LE684" s="286"/>
      <c r="LF684" s="286"/>
      <c r="LG684" s="286"/>
      <c r="LH684" s="286"/>
      <c r="LI684" s="286"/>
      <c r="LJ684" s="286"/>
      <c r="LK684" s="286"/>
      <c r="LL684" s="286"/>
      <c r="LM684" s="286"/>
      <c r="LN684" s="286"/>
      <c r="LO684" s="286"/>
      <c r="LP684" s="286"/>
      <c r="LQ684" s="286"/>
      <c r="LR684" s="286"/>
      <c r="LS684" s="286"/>
      <c r="LT684" s="286"/>
      <c r="LU684" s="286"/>
      <c r="LV684" s="286"/>
      <c r="LW684" s="286"/>
      <c r="LX684" s="286"/>
      <c r="LY684" s="286"/>
      <c r="LZ684" s="286"/>
      <c r="MA684" s="286"/>
      <c r="MB684" s="286"/>
      <c r="MC684" s="286"/>
      <c r="MD684" s="286"/>
      <c r="ME684" s="286"/>
      <c r="MF684" s="286"/>
      <c r="MG684" s="286"/>
      <c r="MH684" s="286"/>
      <c r="MI684" s="286"/>
      <c r="MJ684" s="286"/>
      <c r="MK684" s="286"/>
      <c r="ML684" s="286"/>
      <c r="MM684" s="286"/>
      <c r="MN684" s="286"/>
      <c r="MO684" s="286"/>
      <c r="MP684" s="286"/>
      <c r="MQ684" s="286"/>
      <c r="MR684" s="286"/>
      <c r="MS684" s="286"/>
      <c r="MT684" s="286"/>
      <c r="MU684" s="286"/>
      <c r="MV684" s="286"/>
      <c r="MW684" s="286"/>
      <c r="MX684" s="286"/>
      <c r="MY684" s="286"/>
      <c r="MZ684" s="286"/>
      <c r="NA684" s="286"/>
      <c r="NB684" s="286"/>
      <c r="NC684" s="286"/>
      <c r="ND684" s="286"/>
      <c r="NE684" s="286"/>
      <c r="NF684" s="286"/>
      <c r="NG684" s="286"/>
      <c r="NH684" s="286"/>
      <c r="NI684" s="286"/>
      <c r="NJ684" s="286"/>
      <c r="NK684" s="286"/>
      <c r="NL684" s="286"/>
      <c r="NM684" s="286"/>
      <c r="NN684" s="286"/>
      <c r="NO684" s="286"/>
      <c r="NP684" s="286"/>
      <c r="NQ684" s="286"/>
      <c r="NR684" s="286"/>
      <c r="NS684" s="286"/>
      <c r="NT684" s="286"/>
      <c r="NU684" s="286"/>
      <c r="NV684" s="286"/>
      <c r="NW684" s="286"/>
      <c r="NX684" s="286"/>
      <c r="NY684" s="286"/>
      <c r="NZ684" s="286"/>
      <c r="OA684" s="286"/>
      <c r="OB684" s="286"/>
      <c r="OC684" s="286"/>
      <c r="OD684" s="286"/>
      <c r="OE684" s="286"/>
      <c r="OF684" s="286"/>
      <c r="OG684" s="286"/>
      <c r="OH684" s="286"/>
      <c r="OI684" s="286"/>
      <c r="OJ684" s="286"/>
      <c r="OK684" s="286"/>
      <c r="OL684" s="286"/>
      <c r="OM684" s="286"/>
      <c r="ON684" s="286"/>
      <c r="OO684" s="286"/>
      <c r="OP684" s="286"/>
      <c r="OQ684" s="286"/>
      <c r="OR684" s="286"/>
      <c r="OS684" s="286"/>
      <c r="OT684" s="286"/>
      <c r="OU684" s="286"/>
      <c r="OV684" s="286"/>
      <c r="OW684" s="286"/>
      <c r="OX684" s="286"/>
      <c r="OY684" s="286"/>
      <c r="OZ684" s="286"/>
      <c r="PA684" s="286"/>
      <c r="PB684" s="286"/>
      <c r="PC684" s="286"/>
      <c r="PD684" s="286"/>
      <c r="PE684" s="286"/>
      <c r="PF684" s="286"/>
      <c r="PG684" s="286"/>
      <c r="PH684" s="286"/>
      <c r="PI684" s="286"/>
      <c r="PJ684" s="286"/>
      <c r="PK684" s="286"/>
      <c r="PL684" s="286"/>
      <c r="PM684" s="286"/>
      <c r="PN684" s="286"/>
      <c r="PO684" s="286"/>
      <c r="PP684" s="286"/>
      <c r="PQ684" s="286"/>
      <c r="PR684" s="286"/>
      <c r="PS684" s="286"/>
      <c r="PT684" s="286"/>
      <c r="PU684" s="286"/>
      <c r="PV684" s="286"/>
      <c r="PW684" s="286"/>
      <c r="PX684" s="286"/>
      <c r="PY684" s="286"/>
      <c r="PZ684" s="286"/>
      <c r="QA684" s="286"/>
      <c r="QB684" s="286"/>
      <c r="QC684" s="286"/>
      <c r="QD684" s="286"/>
      <c r="QE684" s="286"/>
      <c r="QF684" s="286"/>
      <c r="QG684" s="286"/>
      <c r="QH684" s="286"/>
      <c r="QI684" s="286"/>
      <c r="QJ684" s="286"/>
      <c r="QK684" s="286"/>
      <c r="QL684" s="286"/>
      <c r="QM684" s="286"/>
      <c r="QN684" s="286"/>
      <c r="QO684" s="286"/>
      <c r="QP684" s="286"/>
      <c r="QQ684" s="286"/>
      <c r="QR684" s="286"/>
      <c r="QS684" s="286"/>
      <c r="QT684" s="286"/>
      <c r="QU684" s="286"/>
      <c r="QV684" s="286"/>
      <c r="QW684" s="286"/>
      <c r="QX684" s="286"/>
      <c r="QY684" s="286"/>
      <c r="QZ684" s="286"/>
      <c r="RA684" s="286"/>
      <c r="RB684" s="286"/>
      <c r="RC684" s="286"/>
      <c r="RD684" s="286"/>
      <c r="RE684" s="286"/>
      <c r="RF684" s="286"/>
      <c r="RG684" s="286"/>
      <c r="RH684" s="286"/>
      <c r="RI684" s="286"/>
      <c r="RJ684" s="286"/>
      <c r="RK684" s="286"/>
      <c r="RL684" s="286"/>
      <c r="RM684" s="286"/>
      <c r="RN684" s="286"/>
      <c r="RO684" s="286"/>
      <c r="RP684" s="286"/>
      <c r="RQ684" s="286"/>
      <c r="RR684" s="286"/>
      <c r="RS684" s="286"/>
      <c r="RT684" s="286"/>
      <c r="RU684" s="286"/>
      <c r="RV684" s="286"/>
      <c r="RW684" s="286"/>
      <c r="RX684" s="286"/>
      <c r="RY684" s="286"/>
      <c r="RZ684" s="286"/>
      <c r="SA684" s="286"/>
      <c r="SB684" s="286"/>
      <c r="SC684" s="286"/>
      <c r="SD684" s="286"/>
      <c r="SE684" s="286"/>
      <c r="SF684" s="286"/>
      <c r="SG684" s="286"/>
      <c r="SH684" s="286"/>
      <c r="SI684" s="286"/>
      <c r="SJ684" s="286"/>
      <c r="SK684" s="286"/>
      <c r="SL684" s="286"/>
      <c r="SM684" s="286"/>
      <c r="SN684" s="286"/>
      <c r="SO684" s="286"/>
      <c r="SP684" s="286"/>
      <c r="SQ684" s="286"/>
      <c r="SR684" s="286"/>
      <c r="SS684" s="286"/>
      <c r="ST684" s="286"/>
      <c r="SU684" s="286"/>
      <c r="SV684" s="286"/>
      <c r="SW684" s="286"/>
      <c r="SX684" s="286"/>
      <c r="SY684" s="286"/>
      <c r="SZ684" s="286"/>
      <c r="TA684" s="286"/>
      <c r="TB684" s="286"/>
      <c r="TC684" s="286"/>
      <c r="TD684" s="286"/>
      <c r="TE684" s="286"/>
      <c r="TF684" s="286"/>
      <c r="TG684" s="286"/>
      <c r="TH684" s="286"/>
      <c r="TI684" s="286"/>
      <c r="TJ684" s="286"/>
      <c r="TK684" s="286"/>
      <c r="TL684" s="286"/>
      <c r="TM684" s="286"/>
      <c r="TN684" s="286"/>
      <c r="TO684" s="286"/>
      <c r="TP684" s="286"/>
      <c r="TQ684" s="286"/>
      <c r="TR684" s="286"/>
      <c r="TS684" s="286"/>
      <c r="TT684" s="286"/>
      <c r="TU684" s="286"/>
      <c r="TV684" s="286"/>
      <c r="TW684" s="286"/>
      <c r="TX684" s="286"/>
      <c r="TY684" s="286"/>
      <c r="TZ684" s="286"/>
      <c r="UA684" s="286"/>
      <c r="UB684" s="286"/>
      <c r="UC684" s="286"/>
      <c r="UD684" s="286"/>
      <c r="UE684" s="286"/>
      <c r="UF684" s="286"/>
      <c r="UG684" s="286"/>
      <c r="UH684" s="286"/>
      <c r="UI684" s="286"/>
      <c r="UJ684" s="286"/>
      <c r="UK684" s="286"/>
      <c r="UL684" s="286"/>
      <c r="UM684" s="286"/>
      <c r="UN684" s="286"/>
      <c r="UO684" s="286"/>
      <c r="UP684" s="286"/>
      <c r="UQ684" s="286"/>
      <c r="UR684" s="286"/>
      <c r="US684" s="286"/>
      <c r="UT684" s="286"/>
      <c r="UU684" s="286"/>
      <c r="UV684" s="286"/>
      <c r="UW684" s="286"/>
      <c r="UX684" s="286"/>
      <c r="UY684" s="286"/>
      <c r="UZ684" s="286"/>
      <c r="VA684" s="286"/>
      <c r="VB684" s="286"/>
      <c r="VC684" s="286"/>
      <c r="VD684" s="286"/>
      <c r="VE684" s="286"/>
      <c r="VF684" s="286"/>
      <c r="VG684" s="286"/>
      <c r="VH684" s="286"/>
      <c r="VI684" s="286"/>
      <c r="VJ684" s="286"/>
      <c r="VK684" s="286"/>
      <c r="VL684" s="286"/>
      <c r="VM684" s="286"/>
      <c r="VN684" s="286"/>
      <c r="VO684" s="286"/>
      <c r="VP684" s="286"/>
      <c r="VQ684" s="286"/>
      <c r="VR684" s="286"/>
      <c r="VS684" s="286"/>
      <c r="VT684" s="286"/>
      <c r="VU684" s="286"/>
      <c r="VV684" s="286"/>
      <c r="VW684" s="286"/>
      <c r="VX684" s="286"/>
      <c r="VY684" s="286"/>
      <c r="VZ684" s="286"/>
      <c r="WA684" s="286"/>
      <c r="WB684" s="286"/>
      <c r="WC684" s="286"/>
    </row>
    <row r="685" spans="1:601" s="285" customFormat="1" ht="82.5" customHeight="1">
      <c r="A685" s="1073"/>
      <c r="B685" s="648" t="s">
        <v>1409</v>
      </c>
      <c r="C685" s="650" t="s">
        <v>1410</v>
      </c>
      <c r="D685" s="652" t="s">
        <v>1332</v>
      </c>
      <c r="E685" s="448" t="s">
        <v>1349</v>
      </c>
      <c r="F685" s="388" t="s">
        <v>60</v>
      </c>
      <c r="G685" s="389">
        <v>45292</v>
      </c>
      <c r="H685" s="388" t="s">
        <v>31</v>
      </c>
      <c r="I685" s="386" t="s">
        <v>501</v>
      </c>
      <c r="J685" s="386" t="s">
        <v>501</v>
      </c>
      <c r="K685" s="386" t="s">
        <v>1411</v>
      </c>
      <c r="L685" s="386" t="s">
        <v>35</v>
      </c>
      <c r="M685" s="284">
        <f>M686</f>
        <v>0</v>
      </c>
      <c r="N685" s="284">
        <f>N686</f>
        <v>0</v>
      </c>
      <c r="O685" s="284">
        <f t="shared" ref="O685:R685" si="112">O686</f>
        <v>200000</v>
      </c>
      <c r="P685" s="284">
        <f t="shared" si="112"/>
        <v>0</v>
      </c>
      <c r="Q685" s="284">
        <f t="shared" si="112"/>
        <v>0</v>
      </c>
      <c r="R685" s="284">
        <f t="shared" si="112"/>
        <v>0</v>
      </c>
      <c r="S685" s="528"/>
      <c r="BA685" s="286"/>
      <c r="BB685" s="286"/>
      <c r="BC685" s="286"/>
      <c r="BD685" s="286"/>
      <c r="BE685" s="286"/>
      <c r="BF685" s="286"/>
      <c r="BG685" s="286"/>
      <c r="BH685" s="286"/>
      <c r="BI685" s="286"/>
      <c r="BJ685" s="286"/>
      <c r="BK685" s="286"/>
      <c r="BL685" s="286"/>
      <c r="BM685" s="286"/>
      <c r="BN685" s="286"/>
      <c r="BO685" s="286"/>
      <c r="BP685" s="286"/>
      <c r="BQ685" s="286"/>
      <c r="BR685" s="286"/>
      <c r="BS685" s="286"/>
      <c r="BT685" s="286"/>
      <c r="BU685" s="286"/>
      <c r="BV685" s="286"/>
      <c r="BW685" s="286"/>
      <c r="BX685" s="286"/>
      <c r="BY685" s="286"/>
      <c r="BZ685" s="286"/>
      <c r="CA685" s="286"/>
      <c r="CB685" s="286"/>
      <c r="CC685" s="286"/>
      <c r="CD685" s="286"/>
      <c r="CE685" s="286"/>
      <c r="CF685" s="286"/>
      <c r="CG685" s="286"/>
      <c r="CH685" s="286"/>
      <c r="CI685" s="286"/>
      <c r="CJ685" s="286"/>
      <c r="CK685" s="286"/>
      <c r="CL685" s="286"/>
      <c r="CM685" s="286"/>
      <c r="CN685" s="286"/>
      <c r="CO685" s="286"/>
      <c r="CP685" s="286"/>
      <c r="CQ685" s="286"/>
      <c r="CR685" s="286"/>
      <c r="CS685" s="286"/>
      <c r="CT685" s="286"/>
      <c r="CU685" s="286"/>
      <c r="CV685" s="286"/>
      <c r="CW685" s="286"/>
      <c r="CX685" s="286"/>
      <c r="CY685" s="286"/>
      <c r="CZ685" s="286"/>
      <c r="DA685" s="286"/>
      <c r="DB685" s="286"/>
      <c r="DC685" s="286"/>
      <c r="DD685" s="286"/>
      <c r="DE685" s="286"/>
      <c r="DF685" s="286"/>
      <c r="DG685" s="286"/>
      <c r="DH685" s="286"/>
      <c r="DI685" s="286"/>
      <c r="DJ685" s="286"/>
      <c r="DK685" s="286"/>
      <c r="DL685" s="286"/>
      <c r="DM685" s="286"/>
      <c r="DN685" s="286"/>
      <c r="DO685" s="286"/>
      <c r="DP685" s="286"/>
      <c r="DQ685" s="286"/>
      <c r="DR685" s="286"/>
      <c r="DS685" s="286"/>
      <c r="DT685" s="286"/>
      <c r="DU685" s="286"/>
      <c r="DV685" s="286"/>
      <c r="DW685" s="286"/>
      <c r="DX685" s="286"/>
      <c r="DY685" s="286"/>
      <c r="DZ685" s="286"/>
      <c r="EA685" s="286"/>
      <c r="EB685" s="286"/>
      <c r="EC685" s="286"/>
      <c r="ED685" s="286"/>
      <c r="EE685" s="286"/>
      <c r="EF685" s="286"/>
      <c r="EG685" s="286"/>
      <c r="EH685" s="286"/>
      <c r="EI685" s="286"/>
      <c r="EJ685" s="286"/>
      <c r="EK685" s="286"/>
      <c r="EL685" s="286"/>
      <c r="EM685" s="286"/>
      <c r="EN685" s="286"/>
      <c r="EO685" s="286"/>
      <c r="EP685" s="286"/>
      <c r="EQ685" s="286"/>
      <c r="ER685" s="286"/>
      <c r="ES685" s="286"/>
      <c r="ET685" s="286"/>
      <c r="EU685" s="286"/>
      <c r="EV685" s="286"/>
      <c r="EW685" s="286"/>
      <c r="EX685" s="286"/>
      <c r="EY685" s="286"/>
      <c r="EZ685" s="286"/>
      <c r="FA685" s="286"/>
      <c r="FB685" s="286"/>
      <c r="FC685" s="286"/>
      <c r="FD685" s="286"/>
      <c r="FE685" s="286"/>
      <c r="FF685" s="286"/>
      <c r="FG685" s="286"/>
      <c r="FH685" s="286"/>
      <c r="FI685" s="286"/>
      <c r="FJ685" s="286"/>
      <c r="FK685" s="286"/>
      <c r="FL685" s="286"/>
      <c r="FM685" s="286"/>
      <c r="FN685" s="286"/>
      <c r="FO685" s="286"/>
      <c r="FP685" s="286"/>
      <c r="FQ685" s="286"/>
      <c r="FR685" s="286"/>
      <c r="FS685" s="286"/>
      <c r="FT685" s="286"/>
      <c r="FU685" s="286"/>
      <c r="FV685" s="286"/>
      <c r="FW685" s="286"/>
      <c r="FX685" s="286"/>
      <c r="FY685" s="286"/>
      <c r="FZ685" s="286"/>
      <c r="GA685" s="286"/>
      <c r="GB685" s="286"/>
      <c r="GC685" s="286"/>
      <c r="GD685" s="286"/>
      <c r="GE685" s="286"/>
      <c r="GF685" s="286"/>
      <c r="GG685" s="286"/>
      <c r="GH685" s="286"/>
      <c r="GI685" s="286"/>
      <c r="GJ685" s="286"/>
      <c r="GK685" s="286"/>
      <c r="GL685" s="286"/>
      <c r="GM685" s="286"/>
      <c r="GN685" s="286"/>
      <c r="GO685" s="286"/>
      <c r="GP685" s="286"/>
      <c r="GQ685" s="286"/>
      <c r="GR685" s="286"/>
      <c r="GS685" s="286"/>
      <c r="GT685" s="286"/>
      <c r="GU685" s="286"/>
      <c r="GV685" s="286"/>
      <c r="GW685" s="286"/>
      <c r="GX685" s="286"/>
      <c r="GY685" s="286"/>
      <c r="GZ685" s="286"/>
      <c r="HA685" s="286"/>
      <c r="HB685" s="286"/>
      <c r="HC685" s="286"/>
      <c r="HD685" s="286"/>
      <c r="HE685" s="286"/>
      <c r="HF685" s="286"/>
      <c r="HG685" s="286"/>
      <c r="HH685" s="286"/>
      <c r="HI685" s="286"/>
      <c r="HJ685" s="286"/>
      <c r="HK685" s="286"/>
      <c r="HL685" s="286"/>
      <c r="HM685" s="286"/>
      <c r="HN685" s="286"/>
      <c r="HO685" s="286"/>
      <c r="HP685" s="286"/>
      <c r="HQ685" s="286"/>
      <c r="HR685" s="286"/>
      <c r="HS685" s="286"/>
      <c r="HT685" s="286"/>
      <c r="HU685" s="286"/>
      <c r="HV685" s="286"/>
      <c r="HW685" s="286"/>
      <c r="HX685" s="286"/>
      <c r="HY685" s="286"/>
      <c r="HZ685" s="286"/>
      <c r="IA685" s="286"/>
      <c r="IB685" s="286"/>
      <c r="IC685" s="286"/>
      <c r="ID685" s="286"/>
      <c r="IE685" s="286"/>
      <c r="IF685" s="286"/>
      <c r="IG685" s="286"/>
      <c r="IH685" s="286"/>
      <c r="II685" s="286"/>
      <c r="IJ685" s="286"/>
      <c r="IK685" s="286"/>
      <c r="IL685" s="286"/>
      <c r="IM685" s="286"/>
      <c r="IN685" s="286"/>
      <c r="IO685" s="286"/>
      <c r="IP685" s="286"/>
      <c r="IQ685" s="286"/>
      <c r="IR685" s="286"/>
      <c r="IS685" s="286"/>
      <c r="IT685" s="286"/>
      <c r="IU685" s="286"/>
      <c r="IV685" s="286"/>
      <c r="IW685" s="286"/>
      <c r="IX685" s="286"/>
      <c r="IY685" s="286"/>
      <c r="IZ685" s="286"/>
      <c r="JA685" s="286"/>
      <c r="JB685" s="286"/>
      <c r="JC685" s="286"/>
      <c r="JD685" s="286"/>
      <c r="JE685" s="286"/>
      <c r="JF685" s="286"/>
      <c r="JG685" s="286"/>
      <c r="JH685" s="286"/>
      <c r="JI685" s="286"/>
      <c r="JJ685" s="286"/>
      <c r="JK685" s="286"/>
      <c r="JL685" s="286"/>
      <c r="JM685" s="286"/>
      <c r="JN685" s="286"/>
      <c r="JO685" s="286"/>
      <c r="JP685" s="286"/>
      <c r="JQ685" s="286"/>
      <c r="JR685" s="286"/>
      <c r="JS685" s="286"/>
      <c r="JT685" s="286"/>
      <c r="JU685" s="286"/>
      <c r="JV685" s="286"/>
      <c r="JW685" s="286"/>
      <c r="JX685" s="286"/>
      <c r="JY685" s="286"/>
      <c r="JZ685" s="286"/>
      <c r="KA685" s="286"/>
      <c r="KB685" s="286"/>
      <c r="KC685" s="286"/>
      <c r="KD685" s="286"/>
      <c r="KE685" s="286"/>
      <c r="KF685" s="286"/>
      <c r="KG685" s="286"/>
      <c r="KH685" s="286"/>
      <c r="KI685" s="286"/>
      <c r="KJ685" s="286"/>
      <c r="KK685" s="286"/>
      <c r="KL685" s="286"/>
      <c r="KM685" s="286"/>
      <c r="KN685" s="286"/>
      <c r="KO685" s="286"/>
      <c r="KP685" s="286"/>
      <c r="KQ685" s="286"/>
      <c r="KR685" s="286"/>
      <c r="KS685" s="286"/>
      <c r="KT685" s="286"/>
      <c r="KU685" s="286"/>
      <c r="KV685" s="286"/>
      <c r="KW685" s="286"/>
      <c r="KX685" s="286"/>
      <c r="KY685" s="286"/>
      <c r="KZ685" s="286"/>
      <c r="LA685" s="286"/>
      <c r="LB685" s="286"/>
      <c r="LC685" s="286"/>
      <c r="LD685" s="286"/>
      <c r="LE685" s="286"/>
      <c r="LF685" s="286"/>
      <c r="LG685" s="286"/>
      <c r="LH685" s="286"/>
      <c r="LI685" s="286"/>
      <c r="LJ685" s="286"/>
      <c r="LK685" s="286"/>
      <c r="LL685" s="286"/>
      <c r="LM685" s="286"/>
      <c r="LN685" s="286"/>
      <c r="LO685" s="286"/>
      <c r="LP685" s="286"/>
      <c r="LQ685" s="286"/>
      <c r="LR685" s="286"/>
      <c r="LS685" s="286"/>
      <c r="LT685" s="286"/>
      <c r="LU685" s="286"/>
      <c r="LV685" s="286"/>
      <c r="LW685" s="286"/>
      <c r="LX685" s="286"/>
      <c r="LY685" s="286"/>
      <c r="LZ685" s="286"/>
      <c r="MA685" s="286"/>
      <c r="MB685" s="286"/>
      <c r="MC685" s="286"/>
      <c r="MD685" s="286"/>
      <c r="ME685" s="286"/>
      <c r="MF685" s="286"/>
      <c r="MG685" s="286"/>
      <c r="MH685" s="286"/>
      <c r="MI685" s="286"/>
      <c r="MJ685" s="286"/>
      <c r="MK685" s="286"/>
      <c r="ML685" s="286"/>
      <c r="MM685" s="286"/>
      <c r="MN685" s="286"/>
      <c r="MO685" s="286"/>
      <c r="MP685" s="286"/>
      <c r="MQ685" s="286"/>
      <c r="MR685" s="286"/>
      <c r="MS685" s="286"/>
      <c r="MT685" s="286"/>
      <c r="MU685" s="286"/>
      <c r="MV685" s="286"/>
      <c r="MW685" s="286"/>
      <c r="MX685" s="286"/>
      <c r="MY685" s="286"/>
      <c r="MZ685" s="286"/>
      <c r="NA685" s="286"/>
      <c r="NB685" s="286"/>
      <c r="NC685" s="286"/>
      <c r="ND685" s="286"/>
      <c r="NE685" s="286"/>
      <c r="NF685" s="286"/>
      <c r="NG685" s="286"/>
      <c r="NH685" s="286"/>
      <c r="NI685" s="286"/>
      <c r="NJ685" s="286"/>
      <c r="NK685" s="286"/>
      <c r="NL685" s="286"/>
      <c r="NM685" s="286"/>
      <c r="NN685" s="286"/>
      <c r="NO685" s="286"/>
      <c r="NP685" s="286"/>
      <c r="NQ685" s="286"/>
      <c r="NR685" s="286"/>
      <c r="NS685" s="286"/>
      <c r="NT685" s="286"/>
      <c r="NU685" s="286"/>
      <c r="NV685" s="286"/>
      <c r="NW685" s="286"/>
      <c r="NX685" s="286"/>
      <c r="NY685" s="286"/>
      <c r="NZ685" s="286"/>
      <c r="OA685" s="286"/>
      <c r="OB685" s="286"/>
      <c r="OC685" s="286"/>
      <c r="OD685" s="286"/>
      <c r="OE685" s="286"/>
      <c r="OF685" s="286"/>
      <c r="OG685" s="286"/>
      <c r="OH685" s="286"/>
      <c r="OI685" s="286"/>
      <c r="OJ685" s="286"/>
      <c r="OK685" s="286"/>
      <c r="OL685" s="286"/>
      <c r="OM685" s="286"/>
      <c r="ON685" s="286"/>
      <c r="OO685" s="286"/>
      <c r="OP685" s="286"/>
      <c r="OQ685" s="286"/>
      <c r="OR685" s="286"/>
      <c r="OS685" s="286"/>
      <c r="OT685" s="286"/>
      <c r="OU685" s="286"/>
      <c r="OV685" s="286"/>
      <c r="OW685" s="286"/>
      <c r="OX685" s="286"/>
      <c r="OY685" s="286"/>
      <c r="OZ685" s="286"/>
      <c r="PA685" s="286"/>
      <c r="PB685" s="286"/>
      <c r="PC685" s="286"/>
      <c r="PD685" s="286"/>
      <c r="PE685" s="286"/>
      <c r="PF685" s="286"/>
      <c r="PG685" s="286"/>
      <c r="PH685" s="286"/>
      <c r="PI685" s="286"/>
      <c r="PJ685" s="286"/>
      <c r="PK685" s="286"/>
      <c r="PL685" s="286"/>
      <c r="PM685" s="286"/>
      <c r="PN685" s="286"/>
      <c r="PO685" s="286"/>
      <c r="PP685" s="286"/>
      <c r="PQ685" s="286"/>
      <c r="PR685" s="286"/>
      <c r="PS685" s="286"/>
      <c r="PT685" s="286"/>
      <c r="PU685" s="286"/>
      <c r="PV685" s="286"/>
      <c r="PW685" s="286"/>
      <c r="PX685" s="286"/>
      <c r="PY685" s="286"/>
      <c r="PZ685" s="286"/>
      <c r="QA685" s="286"/>
      <c r="QB685" s="286"/>
      <c r="QC685" s="286"/>
      <c r="QD685" s="286"/>
      <c r="QE685" s="286"/>
      <c r="QF685" s="286"/>
      <c r="QG685" s="286"/>
      <c r="QH685" s="286"/>
      <c r="QI685" s="286"/>
      <c r="QJ685" s="286"/>
      <c r="QK685" s="286"/>
      <c r="QL685" s="286"/>
      <c r="QM685" s="286"/>
      <c r="QN685" s="286"/>
      <c r="QO685" s="286"/>
      <c r="QP685" s="286"/>
      <c r="QQ685" s="286"/>
      <c r="QR685" s="286"/>
      <c r="QS685" s="286"/>
      <c r="QT685" s="286"/>
      <c r="QU685" s="286"/>
      <c r="QV685" s="286"/>
      <c r="QW685" s="286"/>
      <c r="QX685" s="286"/>
      <c r="QY685" s="286"/>
      <c r="QZ685" s="286"/>
      <c r="RA685" s="286"/>
      <c r="RB685" s="286"/>
      <c r="RC685" s="286"/>
      <c r="RD685" s="286"/>
      <c r="RE685" s="286"/>
      <c r="RF685" s="286"/>
      <c r="RG685" s="286"/>
      <c r="RH685" s="286"/>
      <c r="RI685" s="286"/>
      <c r="RJ685" s="286"/>
      <c r="RK685" s="286"/>
      <c r="RL685" s="286"/>
      <c r="RM685" s="286"/>
      <c r="RN685" s="286"/>
      <c r="RO685" s="286"/>
      <c r="RP685" s="286"/>
      <c r="RQ685" s="286"/>
      <c r="RR685" s="286"/>
      <c r="RS685" s="286"/>
      <c r="RT685" s="286"/>
      <c r="RU685" s="286"/>
      <c r="RV685" s="286"/>
      <c r="RW685" s="286"/>
      <c r="RX685" s="286"/>
      <c r="RY685" s="286"/>
      <c r="RZ685" s="286"/>
      <c r="SA685" s="286"/>
      <c r="SB685" s="286"/>
      <c r="SC685" s="286"/>
      <c r="SD685" s="286"/>
      <c r="SE685" s="286"/>
      <c r="SF685" s="286"/>
      <c r="SG685" s="286"/>
      <c r="SH685" s="286"/>
      <c r="SI685" s="286"/>
      <c r="SJ685" s="286"/>
      <c r="SK685" s="286"/>
      <c r="SL685" s="286"/>
      <c r="SM685" s="286"/>
      <c r="SN685" s="286"/>
      <c r="SO685" s="286"/>
      <c r="SP685" s="286"/>
      <c r="SQ685" s="286"/>
      <c r="SR685" s="286"/>
      <c r="SS685" s="286"/>
      <c r="ST685" s="286"/>
      <c r="SU685" s="286"/>
      <c r="SV685" s="286"/>
      <c r="SW685" s="286"/>
      <c r="SX685" s="286"/>
      <c r="SY685" s="286"/>
      <c r="SZ685" s="286"/>
      <c r="TA685" s="286"/>
      <c r="TB685" s="286"/>
      <c r="TC685" s="286"/>
      <c r="TD685" s="286"/>
      <c r="TE685" s="286"/>
      <c r="TF685" s="286"/>
      <c r="TG685" s="286"/>
      <c r="TH685" s="286"/>
      <c r="TI685" s="286"/>
      <c r="TJ685" s="286"/>
      <c r="TK685" s="286"/>
      <c r="TL685" s="286"/>
      <c r="TM685" s="286"/>
      <c r="TN685" s="286"/>
      <c r="TO685" s="286"/>
      <c r="TP685" s="286"/>
      <c r="TQ685" s="286"/>
      <c r="TR685" s="286"/>
      <c r="TS685" s="286"/>
      <c r="TT685" s="286"/>
      <c r="TU685" s="286"/>
      <c r="TV685" s="286"/>
      <c r="TW685" s="286"/>
      <c r="TX685" s="286"/>
      <c r="TY685" s="286"/>
      <c r="TZ685" s="286"/>
      <c r="UA685" s="286"/>
      <c r="UB685" s="286"/>
      <c r="UC685" s="286"/>
      <c r="UD685" s="286"/>
      <c r="UE685" s="286"/>
      <c r="UF685" s="286"/>
      <c r="UG685" s="286"/>
      <c r="UH685" s="286"/>
      <c r="UI685" s="286"/>
      <c r="UJ685" s="286"/>
      <c r="UK685" s="286"/>
      <c r="UL685" s="286"/>
      <c r="UM685" s="286"/>
      <c r="UN685" s="286"/>
      <c r="UO685" s="286"/>
      <c r="UP685" s="286"/>
      <c r="UQ685" s="286"/>
      <c r="UR685" s="286"/>
      <c r="US685" s="286"/>
      <c r="UT685" s="286"/>
      <c r="UU685" s="286"/>
      <c r="UV685" s="286"/>
      <c r="UW685" s="286"/>
      <c r="UX685" s="286"/>
      <c r="UY685" s="286"/>
      <c r="UZ685" s="286"/>
      <c r="VA685" s="286"/>
      <c r="VB685" s="286"/>
      <c r="VC685" s="286"/>
      <c r="VD685" s="286"/>
      <c r="VE685" s="286"/>
      <c r="VF685" s="286"/>
      <c r="VG685" s="286"/>
      <c r="VH685" s="286"/>
      <c r="VI685" s="286"/>
      <c r="VJ685" s="286"/>
      <c r="VK685" s="286"/>
      <c r="VL685" s="286"/>
      <c r="VM685" s="286"/>
      <c r="VN685" s="286"/>
      <c r="VO685" s="286"/>
      <c r="VP685" s="286"/>
      <c r="VQ685" s="286"/>
      <c r="VR685" s="286"/>
      <c r="VS685" s="286"/>
      <c r="VT685" s="286"/>
      <c r="VU685" s="286"/>
      <c r="VV685" s="286"/>
      <c r="VW685" s="286"/>
      <c r="VX685" s="286"/>
      <c r="VY685" s="286"/>
      <c r="VZ685" s="286"/>
      <c r="WA685" s="286"/>
      <c r="WB685" s="286"/>
      <c r="WC685" s="286"/>
    </row>
    <row r="686" spans="1:601" s="285" customFormat="1" ht="93.75" customHeight="1">
      <c r="A686" s="1073"/>
      <c r="B686" s="649"/>
      <c r="C686" s="651"/>
      <c r="D686" s="653"/>
      <c r="E686" s="449" t="s">
        <v>1412</v>
      </c>
      <c r="F686" s="295" t="s">
        <v>60</v>
      </c>
      <c r="G686" s="318">
        <v>45548</v>
      </c>
      <c r="H686" s="295" t="s">
        <v>31</v>
      </c>
      <c r="I686" s="309" t="s">
        <v>501</v>
      </c>
      <c r="J686" s="309" t="s">
        <v>501</v>
      </c>
      <c r="K686" s="309" t="s">
        <v>1411</v>
      </c>
      <c r="L686" s="309" t="s">
        <v>1413</v>
      </c>
      <c r="M686" s="288"/>
      <c r="N686" s="288"/>
      <c r="O686" s="288">
        <v>200000</v>
      </c>
      <c r="P686" s="292"/>
      <c r="Q686" s="288"/>
      <c r="R686" s="288"/>
      <c r="S686" s="528">
        <v>3</v>
      </c>
      <c r="BA686" s="286"/>
      <c r="BB686" s="286"/>
      <c r="BC686" s="286"/>
      <c r="BD686" s="286"/>
      <c r="BE686" s="286"/>
      <c r="BF686" s="286"/>
      <c r="BG686" s="286"/>
      <c r="BH686" s="286"/>
      <c r="BI686" s="286"/>
      <c r="BJ686" s="286"/>
      <c r="BK686" s="286"/>
      <c r="BL686" s="286"/>
      <c r="BM686" s="286"/>
      <c r="BN686" s="286"/>
      <c r="BO686" s="286"/>
      <c r="BP686" s="286"/>
      <c r="BQ686" s="286"/>
      <c r="BR686" s="286"/>
      <c r="BS686" s="286"/>
      <c r="BT686" s="286"/>
      <c r="BU686" s="286"/>
      <c r="BV686" s="286"/>
      <c r="BW686" s="286"/>
      <c r="BX686" s="286"/>
      <c r="BY686" s="286"/>
      <c r="BZ686" s="286"/>
      <c r="CA686" s="286"/>
      <c r="CB686" s="286"/>
      <c r="CC686" s="286"/>
      <c r="CD686" s="286"/>
      <c r="CE686" s="286"/>
      <c r="CF686" s="286"/>
      <c r="CG686" s="286"/>
      <c r="CH686" s="286"/>
      <c r="CI686" s="286"/>
      <c r="CJ686" s="286"/>
      <c r="CK686" s="286"/>
      <c r="CL686" s="286"/>
      <c r="CM686" s="286"/>
      <c r="CN686" s="286"/>
      <c r="CO686" s="286"/>
      <c r="CP686" s="286"/>
      <c r="CQ686" s="286"/>
      <c r="CR686" s="286"/>
      <c r="CS686" s="286"/>
      <c r="CT686" s="286"/>
      <c r="CU686" s="286"/>
      <c r="CV686" s="286"/>
      <c r="CW686" s="286"/>
      <c r="CX686" s="286"/>
      <c r="CY686" s="286"/>
      <c r="CZ686" s="286"/>
      <c r="DA686" s="286"/>
      <c r="DB686" s="286"/>
      <c r="DC686" s="286"/>
      <c r="DD686" s="286"/>
      <c r="DE686" s="286"/>
      <c r="DF686" s="286"/>
      <c r="DG686" s="286"/>
      <c r="DH686" s="286"/>
      <c r="DI686" s="286"/>
      <c r="DJ686" s="286"/>
      <c r="DK686" s="286"/>
      <c r="DL686" s="286"/>
      <c r="DM686" s="286"/>
      <c r="DN686" s="286"/>
      <c r="DO686" s="286"/>
      <c r="DP686" s="286"/>
      <c r="DQ686" s="286"/>
      <c r="DR686" s="286"/>
      <c r="DS686" s="286"/>
      <c r="DT686" s="286"/>
      <c r="DU686" s="286"/>
      <c r="DV686" s="286"/>
      <c r="DW686" s="286"/>
      <c r="DX686" s="286"/>
      <c r="DY686" s="286"/>
      <c r="DZ686" s="286"/>
      <c r="EA686" s="286"/>
      <c r="EB686" s="286"/>
      <c r="EC686" s="286"/>
      <c r="ED686" s="286"/>
      <c r="EE686" s="286"/>
      <c r="EF686" s="286"/>
      <c r="EG686" s="286"/>
      <c r="EH686" s="286"/>
      <c r="EI686" s="286"/>
      <c r="EJ686" s="286"/>
      <c r="EK686" s="286"/>
      <c r="EL686" s="286"/>
      <c r="EM686" s="286"/>
      <c r="EN686" s="286"/>
      <c r="EO686" s="286"/>
      <c r="EP686" s="286"/>
      <c r="EQ686" s="286"/>
      <c r="ER686" s="286"/>
      <c r="ES686" s="286"/>
      <c r="ET686" s="286"/>
      <c r="EU686" s="286"/>
      <c r="EV686" s="286"/>
      <c r="EW686" s="286"/>
      <c r="EX686" s="286"/>
      <c r="EY686" s="286"/>
      <c r="EZ686" s="286"/>
      <c r="FA686" s="286"/>
      <c r="FB686" s="286"/>
      <c r="FC686" s="286"/>
      <c r="FD686" s="286"/>
      <c r="FE686" s="286"/>
      <c r="FF686" s="286"/>
      <c r="FG686" s="286"/>
      <c r="FH686" s="286"/>
      <c r="FI686" s="286"/>
      <c r="FJ686" s="286"/>
      <c r="FK686" s="286"/>
      <c r="FL686" s="286"/>
      <c r="FM686" s="286"/>
      <c r="FN686" s="286"/>
      <c r="FO686" s="286"/>
      <c r="FP686" s="286"/>
      <c r="FQ686" s="286"/>
      <c r="FR686" s="286"/>
      <c r="FS686" s="286"/>
      <c r="FT686" s="286"/>
      <c r="FU686" s="286"/>
      <c r="FV686" s="286"/>
      <c r="FW686" s="286"/>
      <c r="FX686" s="286"/>
      <c r="FY686" s="286"/>
      <c r="FZ686" s="286"/>
      <c r="GA686" s="286"/>
      <c r="GB686" s="286"/>
      <c r="GC686" s="286"/>
      <c r="GD686" s="286"/>
      <c r="GE686" s="286"/>
      <c r="GF686" s="286"/>
      <c r="GG686" s="286"/>
      <c r="GH686" s="286"/>
      <c r="GI686" s="286"/>
      <c r="GJ686" s="286"/>
      <c r="GK686" s="286"/>
      <c r="GL686" s="286"/>
      <c r="GM686" s="286"/>
      <c r="GN686" s="286"/>
      <c r="GO686" s="286"/>
      <c r="GP686" s="286"/>
      <c r="GQ686" s="286"/>
      <c r="GR686" s="286"/>
      <c r="GS686" s="286"/>
      <c r="GT686" s="286"/>
      <c r="GU686" s="286"/>
      <c r="GV686" s="286"/>
      <c r="GW686" s="286"/>
      <c r="GX686" s="286"/>
      <c r="GY686" s="286"/>
      <c r="GZ686" s="286"/>
      <c r="HA686" s="286"/>
      <c r="HB686" s="286"/>
      <c r="HC686" s="286"/>
      <c r="HD686" s="286"/>
      <c r="HE686" s="286"/>
      <c r="HF686" s="286"/>
      <c r="HG686" s="286"/>
      <c r="HH686" s="286"/>
      <c r="HI686" s="286"/>
      <c r="HJ686" s="286"/>
      <c r="HK686" s="286"/>
      <c r="HL686" s="286"/>
      <c r="HM686" s="286"/>
      <c r="HN686" s="286"/>
      <c r="HO686" s="286"/>
      <c r="HP686" s="286"/>
      <c r="HQ686" s="286"/>
      <c r="HR686" s="286"/>
      <c r="HS686" s="286"/>
      <c r="HT686" s="286"/>
      <c r="HU686" s="286"/>
      <c r="HV686" s="286"/>
      <c r="HW686" s="286"/>
      <c r="HX686" s="286"/>
      <c r="HY686" s="286"/>
      <c r="HZ686" s="286"/>
      <c r="IA686" s="286"/>
      <c r="IB686" s="286"/>
      <c r="IC686" s="286"/>
      <c r="ID686" s="286"/>
      <c r="IE686" s="286"/>
      <c r="IF686" s="286"/>
      <c r="IG686" s="286"/>
      <c r="IH686" s="286"/>
      <c r="II686" s="286"/>
      <c r="IJ686" s="286"/>
      <c r="IK686" s="286"/>
      <c r="IL686" s="286"/>
      <c r="IM686" s="286"/>
      <c r="IN686" s="286"/>
      <c r="IO686" s="286"/>
      <c r="IP686" s="286"/>
      <c r="IQ686" s="286"/>
      <c r="IR686" s="286"/>
      <c r="IS686" s="286"/>
      <c r="IT686" s="286"/>
      <c r="IU686" s="286"/>
      <c r="IV686" s="286"/>
      <c r="IW686" s="286"/>
      <c r="IX686" s="286"/>
      <c r="IY686" s="286"/>
      <c r="IZ686" s="286"/>
      <c r="JA686" s="286"/>
      <c r="JB686" s="286"/>
      <c r="JC686" s="286"/>
      <c r="JD686" s="286"/>
      <c r="JE686" s="286"/>
      <c r="JF686" s="286"/>
      <c r="JG686" s="286"/>
      <c r="JH686" s="286"/>
      <c r="JI686" s="286"/>
      <c r="JJ686" s="286"/>
      <c r="JK686" s="286"/>
      <c r="JL686" s="286"/>
      <c r="JM686" s="286"/>
      <c r="JN686" s="286"/>
      <c r="JO686" s="286"/>
      <c r="JP686" s="286"/>
      <c r="JQ686" s="286"/>
      <c r="JR686" s="286"/>
      <c r="JS686" s="286"/>
      <c r="JT686" s="286"/>
      <c r="JU686" s="286"/>
      <c r="JV686" s="286"/>
      <c r="JW686" s="286"/>
      <c r="JX686" s="286"/>
      <c r="JY686" s="286"/>
      <c r="JZ686" s="286"/>
      <c r="KA686" s="286"/>
      <c r="KB686" s="286"/>
      <c r="KC686" s="286"/>
      <c r="KD686" s="286"/>
      <c r="KE686" s="286"/>
      <c r="KF686" s="286"/>
      <c r="KG686" s="286"/>
      <c r="KH686" s="286"/>
      <c r="KI686" s="286"/>
      <c r="KJ686" s="286"/>
      <c r="KK686" s="286"/>
      <c r="KL686" s="286"/>
      <c r="KM686" s="286"/>
      <c r="KN686" s="286"/>
      <c r="KO686" s="286"/>
      <c r="KP686" s="286"/>
      <c r="KQ686" s="286"/>
      <c r="KR686" s="286"/>
      <c r="KS686" s="286"/>
      <c r="KT686" s="286"/>
      <c r="KU686" s="286"/>
      <c r="KV686" s="286"/>
      <c r="KW686" s="286"/>
      <c r="KX686" s="286"/>
      <c r="KY686" s="286"/>
      <c r="KZ686" s="286"/>
      <c r="LA686" s="286"/>
      <c r="LB686" s="286"/>
      <c r="LC686" s="286"/>
      <c r="LD686" s="286"/>
      <c r="LE686" s="286"/>
      <c r="LF686" s="286"/>
      <c r="LG686" s="286"/>
      <c r="LH686" s="286"/>
      <c r="LI686" s="286"/>
      <c r="LJ686" s="286"/>
      <c r="LK686" s="286"/>
      <c r="LL686" s="286"/>
      <c r="LM686" s="286"/>
      <c r="LN686" s="286"/>
      <c r="LO686" s="286"/>
      <c r="LP686" s="286"/>
      <c r="LQ686" s="286"/>
      <c r="LR686" s="286"/>
      <c r="LS686" s="286"/>
      <c r="LT686" s="286"/>
      <c r="LU686" s="286"/>
      <c r="LV686" s="286"/>
      <c r="LW686" s="286"/>
      <c r="LX686" s="286"/>
      <c r="LY686" s="286"/>
      <c r="LZ686" s="286"/>
      <c r="MA686" s="286"/>
      <c r="MB686" s="286"/>
      <c r="MC686" s="286"/>
      <c r="MD686" s="286"/>
      <c r="ME686" s="286"/>
      <c r="MF686" s="286"/>
      <c r="MG686" s="286"/>
      <c r="MH686" s="286"/>
      <c r="MI686" s="286"/>
      <c r="MJ686" s="286"/>
      <c r="MK686" s="286"/>
      <c r="ML686" s="286"/>
      <c r="MM686" s="286"/>
      <c r="MN686" s="286"/>
      <c r="MO686" s="286"/>
      <c r="MP686" s="286"/>
      <c r="MQ686" s="286"/>
      <c r="MR686" s="286"/>
      <c r="MS686" s="286"/>
      <c r="MT686" s="286"/>
      <c r="MU686" s="286"/>
      <c r="MV686" s="286"/>
      <c r="MW686" s="286"/>
      <c r="MX686" s="286"/>
      <c r="MY686" s="286"/>
      <c r="MZ686" s="286"/>
      <c r="NA686" s="286"/>
      <c r="NB686" s="286"/>
      <c r="NC686" s="286"/>
      <c r="ND686" s="286"/>
      <c r="NE686" s="286"/>
      <c r="NF686" s="286"/>
      <c r="NG686" s="286"/>
      <c r="NH686" s="286"/>
      <c r="NI686" s="286"/>
      <c r="NJ686" s="286"/>
      <c r="NK686" s="286"/>
      <c r="NL686" s="286"/>
      <c r="NM686" s="286"/>
      <c r="NN686" s="286"/>
      <c r="NO686" s="286"/>
      <c r="NP686" s="286"/>
      <c r="NQ686" s="286"/>
      <c r="NR686" s="286"/>
      <c r="NS686" s="286"/>
      <c r="NT686" s="286"/>
      <c r="NU686" s="286"/>
      <c r="NV686" s="286"/>
      <c r="NW686" s="286"/>
      <c r="NX686" s="286"/>
      <c r="NY686" s="286"/>
      <c r="NZ686" s="286"/>
      <c r="OA686" s="286"/>
      <c r="OB686" s="286"/>
      <c r="OC686" s="286"/>
      <c r="OD686" s="286"/>
      <c r="OE686" s="286"/>
      <c r="OF686" s="286"/>
      <c r="OG686" s="286"/>
      <c r="OH686" s="286"/>
      <c r="OI686" s="286"/>
      <c r="OJ686" s="286"/>
      <c r="OK686" s="286"/>
      <c r="OL686" s="286"/>
      <c r="OM686" s="286"/>
      <c r="ON686" s="286"/>
      <c r="OO686" s="286"/>
      <c r="OP686" s="286"/>
      <c r="OQ686" s="286"/>
      <c r="OR686" s="286"/>
      <c r="OS686" s="286"/>
      <c r="OT686" s="286"/>
      <c r="OU686" s="286"/>
      <c r="OV686" s="286"/>
      <c r="OW686" s="286"/>
      <c r="OX686" s="286"/>
      <c r="OY686" s="286"/>
      <c r="OZ686" s="286"/>
      <c r="PA686" s="286"/>
      <c r="PB686" s="286"/>
      <c r="PC686" s="286"/>
      <c r="PD686" s="286"/>
      <c r="PE686" s="286"/>
      <c r="PF686" s="286"/>
      <c r="PG686" s="286"/>
      <c r="PH686" s="286"/>
      <c r="PI686" s="286"/>
      <c r="PJ686" s="286"/>
      <c r="PK686" s="286"/>
      <c r="PL686" s="286"/>
      <c r="PM686" s="286"/>
      <c r="PN686" s="286"/>
      <c r="PO686" s="286"/>
      <c r="PP686" s="286"/>
      <c r="PQ686" s="286"/>
      <c r="PR686" s="286"/>
      <c r="PS686" s="286"/>
      <c r="PT686" s="286"/>
      <c r="PU686" s="286"/>
      <c r="PV686" s="286"/>
      <c r="PW686" s="286"/>
      <c r="PX686" s="286"/>
      <c r="PY686" s="286"/>
      <c r="PZ686" s="286"/>
      <c r="QA686" s="286"/>
      <c r="QB686" s="286"/>
      <c r="QC686" s="286"/>
      <c r="QD686" s="286"/>
      <c r="QE686" s="286"/>
      <c r="QF686" s="286"/>
      <c r="QG686" s="286"/>
      <c r="QH686" s="286"/>
      <c r="QI686" s="286"/>
      <c r="QJ686" s="286"/>
      <c r="QK686" s="286"/>
      <c r="QL686" s="286"/>
      <c r="QM686" s="286"/>
      <c r="QN686" s="286"/>
      <c r="QO686" s="286"/>
      <c r="QP686" s="286"/>
      <c r="QQ686" s="286"/>
      <c r="QR686" s="286"/>
      <c r="QS686" s="286"/>
      <c r="QT686" s="286"/>
      <c r="QU686" s="286"/>
      <c r="QV686" s="286"/>
      <c r="QW686" s="286"/>
      <c r="QX686" s="286"/>
      <c r="QY686" s="286"/>
      <c r="QZ686" s="286"/>
      <c r="RA686" s="286"/>
      <c r="RB686" s="286"/>
      <c r="RC686" s="286"/>
      <c r="RD686" s="286"/>
      <c r="RE686" s="286"/>
      <c r="RF686" s="286"/>
      <c r="RG686" s="286"/>
      <c r="RH686" s="286"/>
      <c r="RI686" s="286"/>
      <c r="RJ686" s="286"/>
      <c r="RK686" s="286"/>
      <c r="RL686" s="286"/>
      <c r="RM686" s="286"/>
      <c r="RN686" s="286"/>
      <c r="RO686" s="286"/>
      <c r="RP686" s="286"/>
      <c r="RQ686" s="286"/>
      <c r="RR686" s="286"/>
      <c r="RS686" s="286"/>
      <c r="RT686" s="286"/>
      <c r="RU686" s="286"/>
      <c r="RV686" s="286"/>
      <c r="RW686" s="286"/>
      <c r="RX686" s="286"/>
      <c r="RY686" s="286"/>
      <c r="RZ686" s="286"/>
      <c r="SA686" s="286"/>
      <c r="SB686" s="286"/>
      <c r="SC686" s="286"/>
      <c r="SD686" s="286"/>
      <c r="SE686" s="286"/>
      <c r="SF686" s="286"/>
      <c r="SG686" s="286"/>
      <c r="SH686" s="286"/>
      <c r="SI686" s="286"/>
      <c r="SJ686" s="286"/>
      <c r="SK686" s="286"/>
      <c r="SL686" s="286"/>
      <c r="SM686" s="286"/>
      <c r="SN686" s="286"/>
      <c r="SO686" s="286"/>
      <c r="SP686" s="286"/>
      <c r="SQ686" s="286"/>
      <c r="SR686" s="286"/>
      <c r="SS686" s="286"/>
      <c r="ST686" s="286"/>
      <c r="SU686" s="286"/>
      <c r="SV686" s="286"/>
      <c r="SW686" s="286"/>
      <c r="SX686" s="286"/>
      <c r="SY686" s="286"/>
      <c r="SZ686" s="286"/>
      <c r="TA686" s="286"/>
      <c r="TB686" s="286"/>
      <c r="TC686" s="286"/>
      <c r="TD686" s="286"/>
      <c r="TE686" s="286"/>
      <c r="TF686" s="286"/>
      <c r="TG686" s="286"/>
      <c r="TH686" s="286"/>
      <c r="TI686" s="286"/>
      <c r="TJ686" s="286"/>
      <c r="TK686" s="286"/>
      <c r="TL686" s="286"/>
      <c r="TM686" s="286"/>
      <c r="TN686" s="286"/>
      <c r="TO686" s="286"/>
      <c r="TP686" s="286"/>
      <c r="TQ686" s="286"/>
      <c r="TR686" s="286"/>
      <c r="TS686" s="286"/>
      <c r="TT686" s="286"/>
      <c r="TU686" s="286"/>
      <c r="TV686" s="286"/>
      <c r="TW686" s="286"/>
      <c r="TX686" s="286"/>
      <c r="TY686" s="286"/>
      <c r="TZ686" s="286"/>
      <c r="UA686" s="286"/>
      <c r="UB686" s="286"/>
      <c r="UC686" s="286"/>
      <c r="UD686" s="286"/>
      <c r="UE686" s="286"/>
      <c r="UF686" s="286"/>
      <c r="UG686" s="286"/>
      <c r="UH686" s="286"/>
      <c r="UI686" s="286"/>
      <c r="UJ686" s="286"/>
      <c r="UK686" s="286"/>
      <c r="UL686" s="286"/>
      <c r="UM686" s="286"/>
      <c r="UN686" s="286"/>
      <c r="UO686" s="286"/>
      <c r="UP686" s="286"/>
      <c r="UQ686" s="286"/>
      <c r="UR686" s="286"/>
      <c r="US686" s="286"/>
      <c r="UT686" s="286"/>
      <c r="UU686" s="286"/>
      <c r="UV686" s="286"/>
      <c r="UW686" s="286"/>
      <c r="UX686" s="286"/>
      <c r="UY686" s="286"/>
      <c r="UZ686" s="286"/>
      <c r="VA686" s="286"/>
      <c r="VB686" s="286"/>
      <c r="VC686" s="286"/>
      <c r="VD686" s="286"/>
      <c r="VE686" s="286"/>
      <c r="VF686" s="286"/>
      <c r="VG686" s="286"/>
      <c r="VH686" s="286"/>
      <c r="VI686" s="286"/>
      <c r="VJ686" s="286"/>
      <c r="VK686" s="286"/>
      <c r="VL686" s="286"/>
      <c r="VM686" s="286"/>
      <c r="VN686" s="286"/>
      <c r="VO686" s="286"/>
      <c r="VP686" s="286"/>
      <c r="VQ686" s="286"/>
      <c r="VR686" s="286"/>
      <c r="VS686" s="286"/>
      <c r="VT686" s="286"/>
      <c r="VU686" s="286"/>
      <c r="VV686" s="286"/>
      <c r="VW686" s="286"/>
      <c r="VX686" s="286"/>
      <c r="VY686" s="286"/>
      <c r="VZ686" s="286"/>
      <c r="WA686" s="286"/>
      <c r="WB686" s="286"/>
      <c r="WC686" s="286"/>
    </row>
    <row r="687" spans="1:601" s="285" customFormat="1" ht="59.25" customHeight="1">
      <c r="A687" s="1073"/>
      <c r="B687" s="670" t="s">
        <v>1414</v>
      </c>
      <c r="C687" s="650" t="s">
        <v>1415</v>
      </c>
      <c r="D687" s="671" t="s">
        <v>1059</v>
      </c>
      <c r="E687" s="711" t="s">
        <v>1407</v>
      </c>
      <c r="F687" s="647" t="s">
        <v>60</v>
      </c>
      <c r="G687" s="674">
        <v>43901</v>
      </c>
      <c r="H687" s="647" t="s">
        <v>31</v>
      </c>
      <c r="I687" s="386" t="s">
        <v>501</v>
      </c>
      <c r="J687" s="386" t="s">
        <v>1322</v>
      </c>
      <c r="K687" s="386" t="s">
        <v>1408</v>
      </c>
      <c r="L687" s="386" t="s">
        <v>35</v>
      </c>
      <c r="M687" s="284">
        <f t="shared" ref="M687:N687" si="113">M688</f>
        <v>165000</v>
      </c>
      <c r="N687" s="284">
        <f t="shared" si="113"/>
        <v>165000</v>
      </c>
      <c r="O687" s="284">
        <f>O688+O689</f>
        <v>165000</v>
      </c>
      <c r="P687" s="284">
        <f t="shared" ref="P687:R687" si="114">P688+P689</f>
        <v>165000</v>
      </c>
      <c r="Q687" s="284">
        <f t="shared" si="114"/>
        <v>165000</v>
      </c>
      <c r="R687" s="284">
        <f t="shared" si="114"/>
        <v>165000</v>
      </c>
      <c r="S687" s="530"/>
      <c r="BA687" s="286"/>
      <c r="BB687" s="286"/>
      <c r="BC687" s="286"/>
      <c r="BD687" s="286"/>
      <c r="BE687" s="286"/>
      <c r="BF687" s="286"/>
      <c r="BG687" s="286"/>
      <c r="BH687" s="286"/>
      <c r="BI687" s="286"/>
      <c r="BJ687" s="286"/>
      <c r="BK687" s="286"/>
      <c r="BL687" s="286"/>
      <c r="BM687" s="286"/>
      <c r="BN687" s="286"/>
      <c r="BO687" s="286"/>
      <c r="BP687" s="286"/>
      <c r="BQ687" s="286"/>
      <c r="BR687" s="286"/>
      <c r="BS687" s="286"/>
      <c r="BT687" s="286"/>
      <c r="BU687" s="286"/>
      <c r="BV687" s="286"/>
      <c r="BW687" s="286"/>
      <c r="BX687" s="286"/>
      <c r="BY687" s="286"/>
      <c r="BZ687" s="286"/>
      <c r="CA687" s="286"/>
      <c r="CB687" s="286"/>
      <c r="CC687" s="286"/>
      <c r="CD687" s="286"/>
      <c r="CE687" s="286"/>
      <c r="CF687" s="286"/>
      <c r="CG687" s="286"/>
      <c r="CH687" s="286"/>
      <c r="CI687" s="286"/>
      <c r="CJ687" s="286"/>
      <c r="CK687" s="286"/>
      <c r="CL687" s="286"/>
      <c r="CM687" s="286"/>
      <c r="CN687" s="286"/>
      <c r="CO687" s="286"/>
      <c r="CP687" s="286"/>
      <c r="CQ687" s="286"/>
      <c r="CR687" s="286"/>
      <c r="CS687" s="286"/>
      <c r="CT687" s="286"/>
      <c r="CU687" s="286"/>
      <c r="CV687" s="286"/>
      <c r="CW687" s="286"/>
      <c r="CX687" s="286"/>
      <c r="CY687" s="286"/>
      <c r="CZ687" s="286"/>
      <c r="DA687" s="286"/>
      <c r="DB687" s="286"/>
      <c r="DC687" s="286"/>
      <c r="DD687" s="286"/>
      <c r="DE687" s="286"/>
      <c r="DF687" s="286"/>
      <c r="DG687" s="286"/>
      <c r="DH687" s="286"/>
      <c r="DI687" s="286"/>
      <c r="DJ687" s="286"/>
      <c r="DK687" s="286"/>
      <c r="DL687" s="286"/>
      <c r="DM687" s="286"/>
      <c r="DN687" s="286"/>
      <c r="DO687" s="286"/>
      <c r="DP687" s="286"/>
      <c r="DQ687" s="286"/>
      <c r="DR687" s="286"/>
      <c r="DS687" s="286"/>
      <c r="DT687" s="286"/>
      <c r="DU687" s="286"/>
      <c r="DV687" s="286"/>
      <c r="DW687" s="286"/>
      <c r="DX687" s="286"/>
      <c r="DY687" s="286"/>
      <c r="DZ687" s="286"/>
      <c r="EA687" s="286"/>
      <c r="EB687" s="286"/>
      <c r="EC687" s="286"/>
      <c r="ED687" s="286"/>
      <c r="EE687" s="286"/>
      <c r="EF687" s="286"/>
      <c r="EG687" s="286"/>
      <c r="EH687" s="286"/>
      <c r="EI687" s="286"/>
      <c r="EJ687" s="286"/>
      <c r="EK687" s="286"/>
      <c r="EL687" s="286"/>
      <c r="EM687" s="286"/>
      <c r="EN687" s="286"/>
      <c r="EO687" s="286"/>
      <c r="EP687" s="286"/>
      <c r="EQ687" s="286"/>
      <c r="ER687" s="286"/>
      <c r="ES687" s="286"/>
      <c r="ET687" s="286"/>
      <c r="EU687" s="286"/>
      <c r="EV687" s="286"/>
      <c r="EW687" s="286"/>
      <c r="EX687" s="286"/>
      <c r="EY687" s="286"/>
      <c r="EZ687" s="286"/>
      <c r="FA687" s="286"/>
      <c r="FB687" s="286"/>
      <c r="FC687" s="286"/>
      <c r="FD687" s="286"/>
      <c r="FE687" s="286"/>
      <c r="FF687" s="286"/>
      <c r="FG687" s="286"/>
      <c r="FH687" s="286"/>
      <c r="FI687" s="286"/>
      <c r="FJ687" s="286"/>
      <c r="FK687" s="286"/>
      <c r="FL687" s="286"/>
      <c r="FM687" s="286"/>
      <c r="FN687" s="286"/>
      <c r="FO687" s="286"/>
      <c r="FP687" s="286"/>
      <c r="FQ687" s="286"/>
      <c r="FR687" s="286"/>
      <c r="FS687" s="286"/>
      <c r="FT687" s="286"/>
      <c r="FU687" s="286"/>
      <c r="FV687" s="286"/>
      <c r="FW687" s="286"/>
      <c r="FX687" s="286"/>
      <c r="FY687" s="286"/>
      <c r="FZ687" s="286"/>
      <c r="GA687" s="286"/>
      <c r="GB687" s="286"/>
      <c r="GC687" s="286"/>
      <c r="GD687" s="286"/>
      <c r="GE687" s="286"/>
      <c r="GF687" s="286"/>
      <c r="GG687" s="286"/>
      <c r="GH687" s="286"/>
      <c r="GI687" s="286"/>
      <c r="GJ687" s="286"/>
      <c r="GK687" s="286"/>
      <c r="GL687" s="286"/>
      <c r="GM687" s="286"/>
      <c r="GN687" s="286"/>
      <c r="GO687" s="286"/>
      <c r="GP687" s="286"/>
      <c r="GQ687" s="286"/>
      <c r="GR687" s="286"/>
      <c r="GS687" s="286"/>
      <c r="GT687" s="286"/>
      <c r="GU687" s="286"/>
      <c r="GV687" s="286"/>
      <c r="GW687" s="286"/>
      <c r="GX687" s="286"/>
      <c r="GY687" s="286"/>
      <c r="GZ687" s="286"/>
      <c r="HA687" s="286"/>
      <c r="HB687" s="286"/>
      <c r="HC687" s="286"/>
      <c r="HD687" s="286"/>
      <c r="HE687" s="286"/>
      <c r="HF687" s="286"/>
      <c r="HG687" s="286"/>
      <c r="HH687" s="286"/>
      <c r="HI687" s="286"/>
      <c r="HJ687" s="286"/>
      <c r="HK687" s="286"/>
      <c r="HL687" s="286"/>
      <c r="HM687" s="286"/>
      <c r="HN687" s="286"/>
      <c r="HO687" s="286"/>
      <c r="HP687" s="286"/>
      <c r="HQ687" s="286"/>
      <c r="HR687" s="286"/>
      <c r="HS687" s="286"/>
      <c r="HT687" s="286"/>
      <c r="HU687" s="286"/>
      <c r="HV687" s="286"/>
      <c r="HW687" s="286"/>
      <c r="HX687" s="286"/>
      <c r="HY687" s="286"/>
      <c r="HZ687" s="286"/>
      <c r="IA687" s="286"/>
      <c r="IB687" s="286"/>
      <c r="IC687" s="286"/>
      <c r="ID687" s="286"/>
      <c r="IE687" s="286"/>
      <c r="IF687" s="286"/>
      <c r="IG687" s="286"/>
      <c r="IH687" s="286"/>
      <c r="II687" s="286"/>
      <c r="IJ687" s="286"/>
      <c r="IK687" s="286"/>
      <c r="IL687" s="286"/>
      <c r="IM687" s="286"/>
      <c r="IN687" s="286"/>
      <c r="IO687" s="286"/>
      <c r="IP687" s="286"/>
      <c r="IQ687" s="286"/>
      <c r="IR687" s="286"/>
      <c r="IS687" s="286"/>
      <c r="IT687" s="286"/>
      <c r="IU687" s="286"/>
      <c r="IV687" s="286"/>
      <c r="IW687" s="286"/>
      <c r="IX687" s="286"/>
      <c r="IY687" s="286"/>
      <c r="IZ687" s="286"/>
      <c r="JA687" s="286"/>
      <c r="JB687" s="286"/>
      <c r="JC687" s="286"/>
      <c r="JD687" s="286"/>
      <c r="JE687" s="286"/>
      <c r="JF687" s="286"/>
      <c r="JG687" s="286"/>
      <c r="JH687" s="286"/>
      <c r="JI687" s="286"/>
      <c r="JJ687" s="286"/>
      <c r="JK687" s="286"/>
      <c r="JL687" s="286"/>
      <c r="JM687" s="286"/>
      <c r="JN687" s="286"/>
      <c r="JO687" s="286"/>
      <c r="JP687" s="286"/>
      <c r="JQ687" s="286"/>
      <c r="JR687" s="286"/>
      <c r="JS687" s="286"/>
      <c r="JT687" s="286"/>
      <c r="JU687" s="286"/>
      <c r="JV687" s="286"/>
      <c r="JW687" s="286"/>
      <c r="JX687" s="286"/>
      <c r="JY687" s="286"/>
      <c r="JZ687" s="286"/>
      <c r="KA687" s="286"/>
      <c r="KB687" s="286"/>
      <c r="KC687" s="286"/>
      <c r="KD687" s="286"/>
      <c r="KE687" s="286"/>
      <c r="KF687" s="286"/>
      <c r="KG687" s="286"/>
      <c r="KH687" s="286"/>
      <c r="KI687" s="286"/>
      <c r="KJ687" s="286"/>
      <c r="KK687" s="286"/>
      <c r="KL687" s="286"/>
      <c r="KM687" s="286"/>
      <c r="KN687" s="286"/>
      <c r="KO687" s="286"/>
      <c r="KP687" s="286"/>
      <c r="KQ687" s="286"/>
      <c r="KR687" s="286"/>
      <c r="KS687" s="286"/>
      <c r="KT687" s="286"/>
      <c r="KU687" s="286"/>
      <c r="KV687" s="286"/>
      <c r="KW687" s="286"/>
      <c r="KX687" s="286"/>
      <c r="KY687" s="286"/>
      <c r="KZ687" s="286"/>
      <c r="LA687" s="286"/>
      <c r="LB687" s="286"/>
      <c r="LC687" s="286"/>
      <c r="LD687" s="286"/>
      <c r="LE687" s="286"/>
      <c r="LF687" s="286"/>
      <c r="LG687" s="286"/>
      <c r="LH687" s="286"/>
      <c r="LI687" s="286"/>
      <c r="LJ687" s="286"/>
      <c r="LK687" s="286"/>
      <c r="LL687" s="286"/>
      <c r="LM687" s="286"/>
      <c r="LN687" s="286"/>
      <c r="LO687" s="286"/>
      <c r="LP687" s="286"/>
      <c r="LQ687" s="286"/>
      <c r="LR687" s="286"/>
      <c r="LS687" s="286"/>
      <c r="LT687" s="286"/>
      <c r="LU687" s="286"/>
      <c r="LV687" s="286"/>
      <c r="LW687" s="286"/>
      <c r="LX687" s="286"/>
      <c r="LY687" s="286"/>
      <c r="LZ687" s="286"/>
      <c r="MA687" s="286"/>
      <c r="MB687" s="286"/>
      <c r="MC687" s="286"/>
      <c r="MD687" s="286"/>
      <c r="ME687" s="286"/>
      <c r="MF687" s="286"/>
      <c r="MG687" s="286"/>
      <c r="MH687" s="286"/>
      <c r="MI687" s="286"/>
      <c r="MJ687" s="286"/>
      <c r="MK687" s="286"/>
      <c r="ML687" s="286"/>
      <c r="MM687" s="286"/>
      <c r="MN687" s="286"/>
      <c r="MO687" s="286"/>
      <c r="MP687" s="286"/>
      <c r="MQ687" s="286"/>
      <c r="MR687" s="286"/>
      <c r="MS687" s="286"/>
      <c r="MT687" s="286"/>
      <c r="MU687" s="286"/>
      <c r="MV687" s="286"/>
      <c r="MW687" s="286"/>
      <c r="MX687" s="286"/>
      <c r="MY687" s="286"/>
      <c r="MZ687" s="286"/>
      <c r="NA687" s="286"/>
      <c r="NB687" s="286"/>
      <c r="NC687" s="286"/>
      <c r="ND687" s="286"/>
      <c r="NE687" s="286"/>
      <c r="NF687" s="286"/>
      <c r="NG687" s="286"/>
      <c r="NH687" s="286"/>
      <c r="NI687" s="286"/>
      <c r="NJ687" s="286"/>
      <c r="NK687" s="286"/>
      <c r="NL687" s="286"/>
      <c r="NM687" s="286"/>
      <c r="NN687" s="286"/>
      <c r="NO687" s="286"/>
      <c r="NP687" s="286"/>
      <c r="NQ687" s="286"/>
      <c r="NR687" s="286"/>
      <c r="NS687" s="286"/>
      <c r="NT687" s="286"/>
      <c r="NU687" s="286"/>
      <c r="NV687" s="286"/>
      <c r="NW687" s="286"/>
      <c r="NX687" s="286"/>
      <c r="NY687" s="286"/>
      <c r="NZ687" s="286"/>
      <c r="OA687" s="286"/>
      <c r="OB687" s="286"/>
      <c r="OC687" s="286"/>
      <c r="OD687" s="286"/>
      <c r="OE687" s="286"/>
      <c r="OF687" s="286"/>
      <c r="OG687" s="286"/>
      <c r="OH687" s="286"/>
      <c r="OI687" s="286"/>
      <c r="OJ687" s="286"/>
      <c r="OK687" s="286"/>
      <c r="OL687" s="286"/>
      <c r="OM687" s="286"/>
      <c r="ON687" s="286"/>
      <c r="OO687" s="286"/>
      <c r="OP687" s="286"/>
      <c r="OQ687" s="286"/>
      <c r="OR687" s="286"/>
      <c r="OS687" s="286"/>
      <c r="OT687" s="286"/>
      <c r="OU687" s="286"/>
      <c r="OV687" s="286"/>
      <c r="OW687" s="286"/>
      <c r="OX687" s="286"/>
      <c r="OY687" s="286"/>
      <c r="OZ687" s="286"/>
      <c r="PA687" s="286"/>
      <c r="PB687" s="286"/>
      <c r="PC687" s="286"/>
      <c r="PD687" s="286"/>
      <c r="PE687" s="286"/>
      <c r="PF687" s="286"/>
      <c r="PG687" s="286"/>
      <c r="PH687" s="286"/>
      <c r="PI687" s="286"/>
      <c r="PJ687" s="286"/>
      <c r="PK687" s="286"/>
      <c r="PL687" s="286"/>
      <c r="PM687" s="286"/>
      <c r="PN687" s="286"/>
      <c r="PO687" s="286"/>
      <c r="PP687" s="286"/>
      <c r="PQ687" s="286"/>
      <c r="PR687" s="286"/>
      <c r="PS687" s="286"/>
      <c r="PT687" s="286"/>
      <c r="PU687" s="286"/>
      <c r="PV687" s="286"/>
      <c r="PW687" s="286"/>
      <c r="PX687" s="286"/>
      <c r="PY687" s="286"/>
      <c r="PZ687" s="286"/>
      <c r="QA687" s="286"/>
      <c r="QB687" s="286"/>
      <c r="QC687" s="286"/>
      <c r="QD687" s="286"/>
      <c r="QE687" s="286"/>
      <c r="QF687" s="286"/>
      <c r="QG687" s="286"/>
      <c r="QH687" s="286"/>
      <c r="QI687" s="286"/>
      <c r="QJ687" s="286"/>
      <c r="QK687" s="286"/>
      <c r="QL687" s="286"/>
      <c r="QM687" s="286"/>
      <c r="QN687" s="286"/>
      <c r="QO687" s="286"/>
      <c r="QP687" s="286"/>
      <c r="QQ687" s="286"/>
      <c r="QR687" s="286"/>
      <c r="QS687" s="286"/>
      <c r="QT687" s="286"/>
      <c r="QU687" s="286"/>
      <c r="QV687" s="286"/>
      <c r="QW687" s="286"/>
      <c r="QX687" s="286"/>
      <c r="QY687" s="286"/>
      <c r="QZ687" s="286"/>
      <c r="RA687" s="286"/>
      <c r="RB687" s="286"/>
      <c r="RC687" s="286"/>
      <c r="RD687" s="286"/>
      <c r="RE687" s="286"/>
      <c r="RF687" s="286"/>
      <c r="RG687" s="286"/>
      <c r="RH687" s="286"/>
      <c r="RI687" s="286"/>
      <c r="RJ687" s="286"/>
      <c r="RK687" s="286"/>
      <c r="RL687" s="286"/>
      <c r="RM687" s="286"/>
      <c r="RN687" s="286"/>
      <c r="RO687" s="286"/>
      <c r="RP687" s="286"/>
      <c r="RQ687" s="286"/>
      <c r="RR687" s="286"/>
      <c r="RS687" s="286"/>
      <c r="RT687" s="286"/>
      <c r="RU687" s="286"/>
      <c r="RV687" s="286"/>
      <c r="RW687" s="286"/>
      <c r="RX687" s="286"/>
      <c r="RY687" s="286"/>
      <c r="RZ687" s="286"/>
      <c r="SA687" s="286"/>
      <c r="SB687" s="286"/>
      <c r="SC687" s="286"/>
      <c r="SD687" s="286"/>
      <c r="SE687" s="286"/>
      <c r="SF687" s="286"/>
      <c r="SG687" s="286"/>
      <c r="SH687" s="286"/>
      <c r="SI687" s="286"/>
      <c r="SJ687" s="286"/>
      <c r="SK687" s="286"/>
      <c r="SL687" s="286"/>
      <c r="SM687" s="286"/>
      <c r="SN687" s="286"/>
      <c r="SO687" s="286"/>
      <c r="SP687" s="286"/>
      <c r="SQ687" s="286"/>
      <c r="SR687" s="286"/>
      <c r="SS687" s="286"/>
      <c r="ST687" s="286"/>
      <c r="SU687" s="286"/>
      <c r="SV687" s="286"/>
      <c r="SW687" s="286"/>
      <c r="SX687" s="286"/>
      <c r="SY687" s="286"/>
      <c r="SZ687" s="286"/>
      <c r="TA687" s="286"/>
      <c r="TB687" s="286"/>
      <c r="TC687" s="286"/>
      <c r="TD687" s="286"/>
      <c r="TE687" s="286"/>
      <c r="TF687" s="286"/>
      <c r="TG687" s="286"/>
      <c r="TH687" s="286"/>
      <c r="TI687" s="286"/>
      <c r="TJ687" s="286"/>
      <c r="TK687" s="286"/>
      <c r="TL687" s="286"/>
      <c r="TM687" s="286"/>
      <c r="TN687" s="286"/>
      <c r="TO687" s="286"/>
      <c r="TP687" s="286"/>
      <c r="TQ687" s="286"/>
      <c r="TR687" s="286"/>
      <c r="TS687" s="286"/>
      <c r="TT687" s="286"/>
      <c r="TU687" s="286"/>
      <c r="TV687" s="286"/>
      <c r="TW687" s="286"/>
      <c r="TX687" s="286"/>
      <c r="TY687" s="286"/>
      <c r="TZ687" s="286"/>
      <c r="UA687" s="286"/>
      <c r="UB687" s="286"/>
      <c r="UC687" s="286"/>
      <c r="UD687" s="286"/>
      <c r="UE687" s="286"/>
      <c r="UF687" s="286"/>
      <c r="UG687" s="286"/>
      <c r="UH687" s="286"/>
      <c r="UI687" s="286"/>
      <c r="UJ687" s="286"/>
      <c r="UK687" s="286"/>
      <c r="UL687" s="286"/>
      <c r="UM687" s="286"/>
      <c r="UN687" s="286"/>
      <c r="UO687" s="286"/>
      <c r="UP687" s="286"/>
      <c r="UQ687" s="286"/>
      <c r="UR687" s="286"/>
      <c r="US687" s="286"/>
      <c r="UT687" s="286"/>
      <c r="UU687" s="286"/>
      <c r="UV687" s="286"/>
      <c r="UW687" s="286"/>
      <c r="UX687" s="286"/>
      <c r="UY687" s="286"/>
      <c r="UZ687" s="286"/>
      <c r="VA687" s="286"/>
      <c r="VB687" s="286"/>
      <c r="VC687" s="286"/>
      <c r="VD687" s="286"/>
      <c r="VE687" s="286"/>
      <c r="VF687" s="286"/>
      <c r="VG687" s="286"/>
      <c r="VH687" s="286"/>
      <c r="VI687" s="286"/>
      <c r="VJ687" s="286"/>
      <c r="VK687" s="286"/>
      <c r="VL687" s="286"/>
      <c r="VM687" s="286"/>
      <c r="VN687" s="286"/>
      <c r="VO687" s="286"/>
      <c r="VP687" s="286"/>
      <c r="VQ687" s="286"/>
      <c r="VR687" s="286"/>
      <c r="VS687" s="286"/>
      <c r="VT687" s="286"/>
      <c r="VU687" s="286"/>
      <c r="VV687" s="286"/>
      <c r="VW687" s="286"/>
      <c r="VX687" s="286"/>
      <c r="VY687" s="286"/>
      <c r="VZ687" s="286"/>
      <c r="WA687" s="286"/>
      <c r="WB687" s="286"/>
      <c r="WC687" s="286"/>
    </row>
    <row r="688" spans="1:601" s="285" customFormat="1" ht="55.5" customHeight="1">
      <c r="A688" s="1073"/>
      <c r="B688" s="680"/>
      <c r="C688" s="669"/>
      <c r="D688" s="671"/>
      <c r="E688" s="711"/>
      <c r="F688" s="647"/>
      <c r="G688" s="674"/>
      <c r="H688" s="647"/>
      <c r="I688" s="315" t="s">
        <v>501</v>
      </c>
      <c r="J688" s="315" t="s">
        <v>501</v>
      </c>
      <c r="K688" s="315" t="s">
        <v>1408</v>
      </c>
      <c r="L688" s="315" t="s">
        <v>642</v>
      </c>
      <c r="M688" s="288">
        <v>165000</v>
      </c>
      <c r="N688" s="288">
        <v>165000</v>
      </c>
      <c r="O688" s="288"/>
      <c r="P688" s="292"/>
      <c r="Q688" s="288"/>
      <c r="R688" s="288"/>
      <c r="S688" s="530">
        <v>3</v>
      </c>
      <c r="BA688" s="286"/>
      <c r="BB688" s="286"/>
      <c r="BC688" s="286"/>
      <c r="BD688" s="286"/>
      <c r="BE688" s="286"/>
      <c r="BF688" s="286"/>
      <c r="BG688" s="286"/>
      <c r="BH688" s="286"/>
      <c r="BI688" s="286"/>
      <c r="BJ688" s="286"/>
      <c r="BK688" s="286"/>
      <c r="BL688" s="286"/>
      <c r="BM688" s="286"/>
      <c r="BN688" s="286"/>
      <c r="BO688" s="286"/>
      <c r="BP688" s="286"/>
      <c r="BQ688" s="286"/>
      <c r="BR688" s="286"/>
      <c r="BS688" s="286"/>
      <c r="BT688" s="286"/>
      <c r="BU688" s="286"/>
      <c r="BV688" s="286"/>
      <c r="BW688" s="286"/>
      <c r="BX688" s="286"/>
      <c r="BY688" s="286"/>
      <c r="BZ688" s="286"/>
      <c r="CA688" s="286"/>
      <c r="CB688" s="286"/>
      <c r="CC688" s="286"/>
      <c r="CD688" s="286"/>
      <c r="CE688" s="286"/>
      <c r="CF688" s="286"/>
      <c r="CG688" s="286"/>
      <c r="CH688" s="286"/>
      <c r="CI688" s="286"/>
      <c r="CJ688" s="286"/>
      <c r="CK688" s="286"/>
      <c r="CL688" s="286"/>
      <c r="CM688" s="286"/>
      <c r="CN688" s="286"/>
      <c r="CO688" s="286"/>
      <c r="CP688" s="286"/>
      <c r="CQ688" s="286"/>
      <c r="CR688" s="286"/>
      <c r="CS688" s="286"/>
      <c r="CT688" s="286"/>
      <c r="CU688" s="286"/>
      <c r="CV688" s="286"/>
      <c r="CW688" s="286"/>
      <c r="CX688" s="286"/>
      <c r="CY688" s="286"/>
      <c r="CZ688" s="286"/>
      <c r="DA688" s="286"/>
      <c r="DB688" s="286"/>
      <c r="DC688" s="286"/>
      <c r="DD688" s="286"/>
      <c r="DE688" s="286"/>
      <c r="DF688" s="286"/>
      <c r="DG688" s="286"/>
      <c r="DH688" s="286"/>
      <c r="DI688" s="286"/>
      <c r="DJ688" s="286"/>
      <c r="DK688" s="286"/>
      <c r="DL688" s="286"/>
      <c r="DM688" s="286"/>
      <c r="DN688" s="286"/>
      <c r="DO688" s="286"/>
      <c r="DP688" s="286"/>
      <c r="DQ688" s="286"/>
      <c r="DR688" s="286"/>
      <c r="DS688" s="286"/>
      <c r="DT688" s="286"/>
      <c r="DU688" s="286"/>
      <c r="DV688" s="286"/>
      <c r="DW688" s="286"/>
      <c r="DX688" s="286"/>
      <c r="DY688" s="286"/>
      <c r="DZ688" s="286"/>
      <c r="EA688" s="286"/>
      <c r="EB688" s="286"/>
      <c r="EC688" s="286"/>
      <c r="ED688" s="286"/>
      <c r="EE688" s="286"/>
      <c r="EF688" s="286"/>
      <c r="EG688" s="286"/>
      <c r="EH688" s="286"/>
      <c r="EI688" s="286"/>
      <c r="EJ688" s="286"/>
      <c r="EK688" s="286"/>
      <c r="EL688" s="286"/>
      <c r="EM688" s="286"/>
      <c r="EN688" s="286"/>
      <c r="EO688" s="286"/>
      <c r="EP688" s="286"/>
      <c r="EQ688" s="286"/>
      <c r="ER688" s="286"/>
      <c r="ES688" s="286"/>
      <c r="ET688" s="286"/>
      <c r="EU688" s="286"/>
      <c r="EV688" s="286"/>
      <c r="EW688" s="286"/>
      <c r="EX688" s="286"/>
      <c r="EY688" s="286"/>
      <c r="EZ688" s="286"/>
      <c r="FA688" s="286"/>
      <c r="FB688" s="286"/>
      <c r="FC688" s="286"/>
      <c r="FD688" s="286"/>
      <c r="FE688" s="286"/>
      <c r="FF688" s="286"/>
      <c r="FG688" s="286"/>
      <c r="FH688" s="286"/>
      <c r="FI688" s="286"/>
      <c r="FJ688" s="286"/>
      <c r="FK688" s="286"/>
      <c r="FL688" s="286"/>
      <c r="FM688" s="286"/>
      <c r="FN688" s="286"/>
      <c r="FO688" s="286"/>
      <c r="FP688" s="286"/>
      <c r="FQ688" s="286"/>
      <c r="FR688" s="286"/>
      <c r="FS688" s="286"/>
      <c r="FT688" s="286"/>
      <c r="FU688" s="286"/>
      <c r="FV688" s="286"/>
      <c r="FW688" s="286"/>
      <c r="FX688" s="286"/>
      <c r="FY688" s="286"/>
      <c r="FZ688" s="286"/>
      <c r="GA688" s="286"/>
      <c r="GB688" s="286"/>
      <c r="GC688" s="286"/>
      <c r="GD688" s="286"/>
      <c r="GE688" s="286"/>
      <c r="GF688" s="286"/>
      <c r="GG688" s="286"/>
      <c r="GH688" s="286"/>
      <c r="GI688" s="286"/>
      <c r="GJ688" s="286"/>
      <c r="GK688" s="286"/>
      <c r="GL688" s="286"/>
      <c r="GM688" s="286"/>
      <c r="GN688" s="286"/>
      <c r="GO688" s="286"/>
      <c r="GP688" s="286"/>
      <c r="GQ688" s="286"/>
      <c r="GR688" s="286"/>
      <c r="GS688" s="286"/>
      <c r="GT688" s="286"/>
      <c r="GU688" s="286"/>
      <c r="GV688" s="286"/>
      <c r="GW688" s="286"/>
      <c r="GX688" s="286"/>
      <c r="GY688" s="286"/>
      <c r="GZ688" s="286"/>
      <c r="HA688" s="286"/>
      <c r="HB688" s="286"/>
      <c r="HC688" s="286"/>
      <c r="HD688" s="286"/>
      <c r="HE688" s="286"/>
      <c r="HF688" s="286"/>
      <c r="HG688" s="286"/>
      <c r="HH688" s="286"/>
      <c r="HI688" s="286"/>
      <c r="HJ688" s="286"/>
      <c r="HK688" s="286"/>
      <c r="HL688" s="286"/>
      <c r="HM688" s="286"/>
      <c r="HN688" s="286"/>
      <c r="HO688" s="286"/>
      <c r="HP688" s="286"/>
      <c r="HQ688" s="286"/>
      <c r="HR688" s="286"/>
      <c r="HS688" s="286"/>
      <c r="HT688" s="286"/>
      <c r="HU688" s="286"/>
      <c r="HV688" s="286"/>
      <c r="HW688" s="286"/>
      <c r="HX688" s="286"/>
      <c r="HY688" s="286"/>
      <c r="HZ688" s="286"/>
      <c r="IA688" s="286"/>
      <c r="IB688" s="286"/>
      <c r="IC688" s="286"/>
      <c r="ID688" s="286"/>
      <c r="IE688" s="286"/>
      <c r="IF688" s="286"/>
      <c r="IG688" s="286"/>
      <c r="IH688" s="286"/>
      <c r="II688" s="286"/>
      <c r="IJ688" s="286"/>
      <c r="IK688" s="286"/>
      <c r="IL688" s="286"/>
      <c r="IM688" s="286"/>
      <c r="IN688" s="286"/>
      <c r="IO688" s="286"/>
      <c r="IP688" s="286"/>
      <c r="IQ688" s="286"/>
      <c r="IR688" s="286"/>
      <c r="IS688" s="286"/>
      <c r="IT688" s="286"/>
      <c r="IU688" s="286"/>
      <c r="IV688" s="286"/>
      <c r="IW688" s="286"/>
      <c r="IX688" s="286"/>
      <c r="IY688" s="286"/>
      <c r="IZ688" s="286"/>
      <c r="JA688" s="286"/>
      <c r="JB688" s="286"/>
      <c r="JC688" s="286"/>
      <c r="JD688" s="286"/>
      <c r="JE688" s="286"/>
      <c r="JF688" s="286"/>
      <c r="JG688" s="286"/>
      <c r="JH688" s="286"/>
      <c r="JI688" s="286"/>
      <c r="JJ688" s="286"/>
      <c r="JK688" s="286"/>
      <c r="JL688" s="286"/>
      <c r="JM688" s="286"/>
      <c r="JN688" s="286"/>
      <c r="JO688" s="286"/>
      <c r="JP688" s="286"/>
      <c r="JQ688" s="286"/>
      <c r="JR688" s="286"/>
      <c r="JS688" s="286"/>
      <c r="JT688" s="286"/>
      <c r="JU688" s="286"/>
      <c r="JV688" s="286"/>
      <c r="JW688" s="286"/>
      <c r="JX688" s="286"/>
      <c r="JY688" s="286"/>
      <c r="JZ688" s="286"/>
      <c r="KA688" s="286"/>
      <c r="KB688" s="286"/>
      <c r="KC688" s="286"/>
      <c r="KD688" s="286"/>
      <c r="KE688" s="286"/>
      <c r="KF688" s="286"/>
      <c r="KG688" s="286"/>
      <c r="KH688" s="286"/>
      <c r="KI688" s="286"/>
      <c r="KJ688" s="286"/>
      <c r="KK688" s="286"/>
      <c r="KL688" s="286"/>
      <c r="KM688" s="286"/>
      <c r="KN688" s="286"/>
      <c r="KO688" s="286"/>
      <c r="KP688" s="286"/>
      <c r="KQ688" s="286"/>
      <c r="KR688" s="286"/>
      <c r="KS688" s="286"/>
      <c r="KT688" s="286"/>
      <c r="KU688" s="286"/>
      <c r="KV688" s="286"/>
      <c r="KW688" s="286"/>
      <c r="KX688" s="286"/>
      <c r="KY688" s="286"/>
      <c r="KZ688" s="286"/>
      <c r="LA688" s="286"/>
      <c r="LB688" s="286"/>
      <c r="LC688" s="286"/>
      <c r="LD688" s="286"/>
      <c r="LE688" s="286"/>
      <c r="LF688" s="286"/>
      <c r="LG688" s="286"/>
      <c r="LH688" s="286"/>
      <c r="LI688" s="286"/>
      <c r="LJ688" s="286"/>
      <c r="LK688" s="286"/>
      <c r="LL688" s="286"/>
      <c r="LM688" s="286"/>
      <c r="LN688" s="286"/>
      <c r="LO688" s="286"/>
      <c r="LP688" s="286"/>
      <c r="LQ688" s="286"/>
      <c r="LR688" s="286"/>
      <c r="LS688" s="286"/>
      <c r="LT688" s="286"/>
      <c r="LU688" s="286"/>
      <c r="LV688" s="286"/>
      <c r="LW688" s="286"/>
      <c r="LX688" s="286"/>
      <c r="LY688" s="286"/>
      <c r="LZ688" s="286"/>
      <c r="MA688" s="286"/>
      <c r="MB688" s="286"/>
      <c r="MC688" s="286"/>
      <c r="MD688" s="286"/>
      <c r="ME688" s="286"/>
      <c r="MF688" s="286"/>
      <c r="MG688" s="286"/>
      <c r="MH688" s="286"/>
      <c r="MI688" s="286"/>
      <c r="MJ688" s="286"/>
      <c r="MK688" s="286"/>
      <c r="ML688" s="286"/>
      <c r="MM688" s="286"/>
      <c r="MN688" s="286"/>
      <c r="MO688" s="286"/>
      <c r="MP688" s="286"/>
      <c r="MQ688" s="286"/>
      <c r="MR688" s="286"/>
      <c r="MS688" s="286"/>
      <c r="MT688" s="286"/>
      <c r="MU688" s="286"/>
      <c r="MV688" s="286"/>
      <c r="MW688" s="286"/>
      <c r="MX688" s="286"/>
      <c r="MY688" s="286"/>
      <c r="MZ688" s="286"/>
      <c r="NA688" s="286"/>
      <c r="NB688" s="286"/>
      <c r="NC688" s="286"/>
      <c r="ND688" s="286"/>
      <c r="NE688" s="286"/>
      <c r="NF688" s="286"/>
      <c r="NG688" s="286"/>
      <c r="NH688" s="286"/>
      <c r="NI688" s="286"/>
      <c r="NJ688" s="286"/>
      <c r="NK688" s="286"/>
      <c r="NL688" s="286"/>
      <c r="NM688" s="286"/>
      <c r="NN688" s="286"/>
      <c r="NO688" s="286"/>
      <c r="NP688" s="286"/>
      <c r="NQ688" s="286"/>
      <c r="NR688" s="286"/>
      <c r="NS688" s="286"/>
      <c r="NT688" s="286"/>
      <c r="NU688" s="286"/>
      <c r="NV688" s="286"/>
      <c r="NW688" s="286"/>
      <c r="NX688" s="286"/>
      <c r="NY688" s="286"/>
      <c r="NZ688" s="286"/>
      <c r="OA688" s="286"/>
      <c r="OB688" s="286"/>
      <c r="OC688" s="286"/>
      <c r="OD688" s="286"/>
      <c r="OE688" s="286"/>
      <c r="OF688" s="286"/>
      <c r="OG688" s="286"/>
      <c r="OH688" s="286"/>
      <c r="OI688" s="286"/>
      <c r="OJ688" s="286"/>
      <c r="OK688" s="286"/>
      <c r="OL688" s="286"/>
      <c r="OM688" s="286"/>
      <c r="ON688" s="286"/>
      <c r="OO688" s="286"/>
      <c r="OP688" s="286"/>
      <c r="OQ688" s="286"/>
      <c r="OR688" s="286"/>
      <c r="OS688" s="286"/>
      <c r="OT688" s="286"/>
      <c r="OU688" s="286"/>
      <c r="OV688" s="286"/>
      <c r="OW688" s="286"/>
      <c r="OX688" s="286"/>
      <c r="OY688" s="286"/>
      <c r="OZ688" s="286"/>
      <c r="PA688" s="286"/>
      <c r="PB688" s="286"/>
      <c r="PC688" s="286"/>
      <c r="PD688" s="286"/>
      <c r="PE688" s="286"/>
      <c r="PF688" s="286"/>
      <c r="PG688" s="286"/>
      <c r="PH688" s="286"/>
      <c r="PI688" s="286"/>
      <c r="PJ688" s="286"/>
      <c r="PK688" s="286"/>
      <c r="PL688" s="286"/>
      <c r="PM688" s="286"/>
      <c r="PN688" s="286"/>
      <c r="PO688" s="286"/>
      <c r="PP688" s="286"/>
      <c r="PQ688" s="286"/>
      <c r="PR688" s="286"/>
      <c r="PS688" s="286"/>
      <c r="PT688" s="286"/>
      <c r="PU688" s="286"/>
      <c r="PV688" s="286"/>
      <c r="PW688" s="286"/>
      <c r="PX688" s="286"/>
      <c r="PY688" s="286"/>
      <c r="PZ688" s="286"/>
      <c r="QA688" s="286"/>
      <c r="QB688" s="286"/>
      <c r="QC688" s="286"/>
      <c r="QD688" s="286"/>
      <c r="QE688" s="286"/>
      <c r="QF688" s="286"/>
      <c r="QG688" s="286"/>
      <c r="QH688" s="286"/>
      <c r="QI688" s="286"/>
      <c r="QJ688" s="286"/>
      <c r="QK688" s="286"/>
      <c r="QL688" s="286"/>
      <c r="QM688" s="286"/>
      <c r="QN688" s="286"/>
      <c r="QO688" s="286"/>
      <c r="QP688" s="286"/>
      <c r="QQ688" s="286"/>
      <c r="QR688" s="286"/>
      <c r="QS688" s="286"/>
      <c r="QT688" s="286"/>
      <c r="QU688" s="286"/>
      <c r="QV688" s="286"/>
      <c r="QW688" s="286"/>
      <c r="QX688" s="286"/>
      <c r="QY688" s="286"/>
      <c r="QZ688" s="286"/>
      <c r="RA688" s="286"/>
      <c r="RB688" s="286"/>
      <c r="RC688" s="286"/>
      <c r="RD688" s="286"/>
      <c r="RE688" s="286"/>
      <c r="RF688" s="286"/>
      <c r="RG688" s="286"/>
      <c r="RH688" s="286"/>
      <c r="RI688" s="286"/>
      <c r="RJ688" s="286"/>
      <c r="RK688" s="286"/>
      <c r="RL688" s="286"/>
      <c r="RM688" s="286"/>
      <c r="RN688" s="286"/>
      <c r="RO688" s="286"/>
      <c r="RP688" s="286"/>
      <c r="RQ688" s="286"/>
      <c r="RR688" s="286"/>
      <c r="RS688" s="286"/>
      <c r="RT688" s="286"/>
      <c r="RU688" s="286"/>
      <c r="RV688" s="286"/>
      <c r="RW688" s="286"/>
      <c r="RX688" s="286"/>
      <c r="RY688" s="286"/>
      <c r="RZ688" s="286"/>
      <c r="SA688" s="286"/>
      <c r="SB688" s="286"/>
      <c r="SC688" s="286"/>
      <c r="SD688" s="286"/>
      <c r="SE688" s="286"/>
      <c r="SF688" s="286"/>
      <c r="SG688" s="286"/>
      <c r="SH688" s="286"/>
      <c r="SI688" s="286"/>
      <c r="SJ688" s="286"/>
      <c r="SK688" s="286"/>
      <c r="SL688" s="286"/>
      <c r="SM688" s="286"/>
      <c r="SN688" s="286"/>
      <c r="SO688" s="286"/>
      <c r="SP688" s="286"/>
      <c r="SQ688" s="286"/>
      <c r="SR688" s="286"/>
      <c r="SS688" s="286"/>
      <c r="ST688" s="286"/>
      <c r="SU688" s="286"/>
      <c r="SV688" s="286"/>
      <c r="SW688" s="286"/>
      <c r="SX688" s="286"/>
      <c r="SY688" s="286"/>
      <c r="SZ688" s="286"/>
      <c r="TA688" s="286"/>
      <c r="TB688" s="286"/>
      <c r="TC688" s="286"/>
      <c r="TD688" s="286"/>
      <c r="TE688" s="286"/>
      <c r="TF688" s="286"/>
      <c r="TG688" s="286"/>
      <c r="TH688" s="286"/>
      <c r="TI688" s="286"/>
      <c r="TJ688" s="286"/>
      <c r="TK688" s="286"/>
      <c r="TL688" s="286"/>
      <c r="TM688" s="286"/>
      <c r="TN688" s="286"/>
      <c r="TO688" s="286"/>
      <c r="TP688" s="286"/>
      <c r="TQ688" s="286"/>
      <c r="TR688" s="286"/>
      <c r="TS688" s="286"/>
      <c r="TT688" s="286"/>
      <c r="TU688" s="286"/>
      <c r="TV688" s="286"/>
      <c r="TW688" s="286"/>
      <c r="TX688" s="286"/>
      <c r="TY688" s="286"/>
      <c r="TZ688" s="286"/>
      <c r="UA688" s="286"/>
      <c r="UB688" s="286"/>
      <c r="UC688" s="286"/>
      <c r="UD688" s="286"/>
      <c r="UE688" s="286"/>
      <c r="UF688" s="286"/>
      <c r="UG688" s="286"/>
      <c r="UH688" s="286"/>
      <c r="UI688" s="286"/>
      <c r="UJ688" s="286"/>
      <c r="UK688" s="286"/>
      <c r="UL688" s="286"/>
      <c r="UM688" s="286"/>
      <c r="UN688" s="286"/>
      <c r="UO688" s="286"/>
      <c r="UP688" s="286"/>
      <c r="UQ688" s="286"/>
      <c r="UR688" s="286"/>
      <c r="US688" s="286"/>
      <c r="UT688" s="286"/>
      <c r="UU688" s="286"/>
      <c r="UV688" s="286"/>
      <c r="UW688" s="286"/>
      <c r="UX688" s="286"/>
      <c r="UY688" s="286"/>
      <c r="UZ688" s="286"/>
      <c r="VA688" s="286"/>
      <c r="VB688" s="286"/>
      <c r="VC688" s="286"/>
      <c r="VD688" s="286"/>
      <c r="VE688" s="286"/>
      <c r="VF688" s="286"/>
      <c r="VG688" s="286"/>
      <c r="VH688" s="286"/>
      <c r="VI688" s="286"/>
      <c r="VJ688" s="286"/>
      <c r="VK688" s="286"/>
      <c r="VL688" s="286"/>
      <c r="VM688" s="286"/>
      <c r="VN688" s="286"/>
      <c r="VO688" s="286"/>
      <c r="VP688" s="286"/>
      <c r="VQ688" s="286"/>
      <c r="VR688" s="286"/>
      <c r="VS688" s="286"/>
      <c r="VT688" s="286"/>
      <c r="VU688" s="286"/>
      <c r="VV688" s="286"/>
      <c r="VW688" s="286"/>
      <c r="VX688" s="286"/>
      <c r="VY688" s="286"/>
      <c r="VZ688" s="286"/>
      <c r="WA688" s="286"/>
      <c r="WB688" s="286"/>
      <c r="WC688" s="286"/>
    </row>
    <row r="689" spans="1:601" s="285" customFormat="1" ht="63" customHeight="1">
      <c r="A689" s="1073"/>
      <c r="B689" s="681"/>
      <c r="C689" s="651"/>
      <c r="D689" s="653"/>
      <c r="E689" s="712"/>
      <c r="F689" s="656"/>
      <c r="G689" s="658"/>
      <c r="H689" s="656"/>
      <c r="I689" s="315" t="s">
        <v>501</v>
      </c>
      <c r="J689" s="315" t="s">
        <v>351</v>
      </c>
      <c r="K689" s="315" t="s">
        <v>1408</v>
      </c>
      <c r="L689" s="315" t="s">
        <v>642</v>
      </c>
      <c r="M689" s="288"/>
      <c r="N689" s="288"/>
      <c r="O689" s="288">
        <v>165000</v>
      </c>
      <c r="P689" s="292">
        <v>165000</v>
      </c>
      <c r="Q689" s="288">
        <v>165000</v>
      </c>
      <c r="R689" s="288">
        <v>165000</v>
      </c>
      <c r="S689" s="530">
        <v>3</v>
      </c>
      <c r="BA689" s="286"/>
      <c r="BB689" s="286"/>
      <c r="BC689" s="286"/>
      <c r="BD689" s="286"/>
      <c r="BE689" s="286"/>
      <c r="BF689" s="286"/>
      <c r="BG689" s="286"/>
      <c r="BH689" s="286"/>
      <c r="BI689" s="286"/>
      <c r="BJ689" s="286"/>
      <c r="BK689" s="286"/>
      <c r="BL689" s="286"/>
      <c r="BM689" s="286"/>
      <c r="BN689" s="286"/>
      <c r="BO689" s="286"/>
      <c r="BP689" s="286"/>
      <c r="BQ689" s="286"/>
      <c r="BR689" s="286"/>
      <c r="BS689" s="286"/>
      <c r="BT689" s="286"/>
      <c r="BU689" s="286"/>
      <c r="BV689" s="286"/>
      <c r="BW689" s="286"/>
      <c r="BX689" s="286"/>
      <c r="BY689" s="286"/>
      <c r="BZ689" s="286"/>
      <c r="CA689" s="286"/>
      <c r="CB689" s="286"/>
      <c r="CC689" s="286"/>
      <c r="CD689" s="286"/>
      <c r="CE689" s="286"/>
      <c r="CF689" s="286"/>
      <c r="CG689" s="286"/>
      <c r="CH689" s="286"/>
      <c r="CI689" s="286"/>
      <c r="CJ689" s="286"/>
      <c r="CK689" s="286"/>
      <c r="CL689" s="286"/>
      <c r="CM689" s="286"/>
      <c r="CN689" s="286"/>
      <c r="CO689" s="286"/>
      <c r="CP689" s="286"/>
      <c r="CQ689" s="286"/>
      <c r="CR689" s="286"/>
      <c r="CS689" s="286"/>
      <c r="CT689" s="286"/>
      <c r="CU689" s="286"/>
      <c r="CV689" s="286"/>
      <c r="CW689" s="286"/>
      <c r="CX689" s="286"/>
      <c r="CY689" s="286"/>
      <c r="CZ689" s="286"/>
      <c r="DA689" s="286"/>
      <c r="DB689" s="286"/>
      <c r="DC689" s="286"/>
      <c r="DD689" s="286"/>
      <c r="DE689" s="286"/>
      <c r="DF689" s="286"/>
      <c r="DG689" s="286"/>
      <c r="DH689" s="286"/>
      <c r="DI689" s="286"/>
      <c r="DJ689" s="286"/>
      <c r="DK689" s="286"/>
      <c r="DL689" s="286"/>
      <c r="DM689" s="286"/>
      <c r="DN689" s="286"/>
      <c r="DO689" s="286"/>
      <c r="DP689" s="286"/>
      <c r="DQ689" s="286"/>
      <c r="DR689" s="286"/>
      <c r="DS689" s="286"/>
      <c r="DT689" s="286"/>
      <c r="DU689" s="286"/>
      <c r="DV689" s="286"/>
      <c r="DW689" s="286"/>
      <c r="DX689" s="286"/>
      <c r="DY689" s="286"/>
      <c r="DZ689" s="286"/>
      <c r="EA689" s="286"/>
      <c r="EB689" s="286"/>
      <c r="EC689" s="286"/>
      <c r="ED689" s="286"/>
      <c r="EE689" s="286"/>
      <c r="EF689" s="286"/>
      <c r="EG689" s="286"/>
      <c r="EH689" s="286"/>
      <c r="EI689" s="286"/>
      <c r="EJ689" s="286"/>
      <c r="EK689" s="286"/>
      <c r="EL689" s="286"/>
      <c r="EM689" s="286"/>
      <c r="EN689" s="286"/>
      <c r="EO689" s="286"/>
      <c r="EP689" s="286"/>
      <c r="EQ689" s="286"/>
      <c r="ER689" s="286"/>
      <c r="ES689" s="286"/>
      <c r="ET689" s="286"/>
      <c r="EU689" s="286"/>
      <c r="EV689" s="286"/>
      <c r="EW689" s="286"/>
      <c r="EX689" s="286"/>
      <c r="EY689" s="286"/>
      <c r="EZ689" s="286"/>
      <c r="FA689" s="286"/>
      <c r="FB689" s="286"/>
      <c r="FC689" s="286"/>
      <c r="FD689" s="286"/>
      <c r="FE689" s="286"/>
      <c r="FF689" s="286"/>
      <c r="FG689" s="286"/>
      <c r="FH689" s="286"/>
      <c r="FI689" s="286"/>
      <c r="FJ689" s="286"/>
      <c r="FK689" s="286"/>
      <c r="FL689" s="286"/>
      <c r="FM689" s="286"/>
      <c r="FN689" s="286"/>
      <c r="FO689" s="286"/>
      <c r="FP689" s="286"/>
      <c r="FQ689" s="286"/>
      <c r="FR689" s="286"/>
      <c r="FS689" s="286"/>
      <c r="FT689" s="286"/>
      <c r="FU689" s="286"/>
      <c r="FV689" s="286"/>
      <c r="FW689" s="286"/>
      <c r="FX689" s="286"/>
      <c r="FY689" s="286"/>
      <c r="FZ689" s="286"/>
      <c r="GA689" s="286"/>
      <c r="GB689" s="286"/>
      <c r="GC689" s="286"/>
      <c r="GD689" s="286"/>
      <c r="GE689" s="286"/>
      <c r="GF689" s="286"/>
      <c r="GG689" s="286"/>
      <c r="GH689" s="286"/>
      <c r="GI689" s="286"/>
      <c r="GJ689" s="286"/>
      <c r="GK689" s="286"/>
      <c r="GL689" s="286"/>
      <c r="GM689" s="286"/>
      <c r="GN689" s="286"/>
      <c r="GO689" s="286"/>
      <c r="GP689" s="286"/>
      <c r="GQ689" s="286"/>
      <c r="GR689" s="286"/>
      <c r="GS689" s="286"/>
      <c r="GT689" s="286"/>
      <c r="GU689" s="286"/>
      <c r="GV689" s="286"/>
      <c r="GW689" s="286"/>
      <c r="GX689" s="286"/>
      <c r="GY689" s="286"/>
      <c r="GZ689" s="286"/>
      <c r="HA689" s="286"/>
      <c r="HB689" s="286"/>
      <c r="HC689" s="286"/>
      <c r="HD689" s="286"/>
      <c r="HE689" s="286"/>
      <c r="HF689" s="286"/>
      <c r="HG689" s="286"/>
      <c r="HH689" s="286"/>
      <c r="HI689" s="286"/>
      <c r="HJ689" s="286"/>
      <c r="HK689" s="286"/>
      <c r="HL689" s="286"/>
      <c r="HM689" s="286"/>
      <c r="HN689" s="286"/>
      <c r="HO689" s="286"/>
      <c r="HP689" s="286"/>
      <c r="HQ689" s="286"/>
      <c r="HR689" s="286"/>
      <c r="HS689" s="286"/>
      <c r="HT689" s="286"/>
      <c r="HU689" s="286"/>
      <c r="HV689" s="286"/>
      <c r="HW689" s="286"/>
      <c r="HX689" s="286"/>
      <c r="HY689" s="286"/>
      <c r="HZ689" s="286"/>
      <c r="IA689" s="286"/>
      <c r="IB689" s="286"/>
      <c r="IC689" s="286"/>
      <c r="ID689" s="286"/>
      <c r="IE689" s="286"/>
      <c r="IF689" s="286"/>
      <c r="IG689" s="286"/>
      <c r="IH689" s="286"/>
      <c r="II689" s="286"/>
      <c r="IJ689" s="286"/>
      <c r="IK689" s="286"/>
      <c r="IL689" s="286"/>
      <c r="IM689" s="286"/>
      <c r="IN689" s="286"/>
      <c r="IO689" s="286"/>
      <c r="IP689" s="286"/>
      <c r="IQ689" s="286"/>
      <c r="IR689" s="286"/>
      <c r="IS689" s="286"/>
      <c r="IT689" s="286"/>
      <c r="IU689" s="286"/>
      <c r="IV689" s="286"/>
      <c r="IW689" s="286"/>
      <c r="IX689" s="286"/>
      <c r="IY689" s="286"/>
      <c r="IZ689" s="286"/>
      <c r="JA689" s="286"/>
      <c r="JB689" s="286"/>
      <c r="JC689" s="286"/>
      <c r="JD689" s="286"/>
      <c r="JE689" s="286"/>
      <c r="JF689" s="286"/>
      <c r="JG689" s="286"/>
      <c r="JH689" s="286"/>
      <c r="JI689" s="286"/>
      <c r="JJ689" s="286"/>
      <c r="JK689" s="286"/>
      <c r="JL689" s="286"/>
      <c r="JM689" s="286"/>
      <c r="JN689" s="286"/>
      <c r="JO689" s="286"/>
      <c r="JP689" s="286"/>
      <c r="JQ689" s="286"/>
      <c r="JR689" s="286"/>
      <c r="JS689" s="286"/>
      <c r="JT689" s="286"/>
      <c r="JU689" s="286"/>
      <c r="JV689" s="286"/>
      <c r="JW689" s="286"/>
      <c r="JX689" s="286"/>
      <c r="JY689" s="286"/>
      <c r="JZ689" s="286"/>
      <c r="KA689" s="286"/>
      <c r="KB689" s="286"/>
      <c r="KC689" s="286"/>
      <c r="KD689" s="286"/>
      <c r="KE689" s="286"/>
      <c r="KF689" s="286"/>
      <c r="KG689" s="286"/>
      <c r="KH689" s="286"/>
      <c r="KI689" s="286"/>
      <c r="KJ689" s="286"/>
      <c r="KK689" s="286"/>
      <c r="KL689" s="286"/>
      <c r="KM689" s="286"/>
      <c r="KN689" s="286"/>
      <c r="KO689" s="286"/>
      <c r="KP689" s="286"/>
      <c r="KQ689" s="286"/>
      <c r="KR689" s="286"/>
      <c r="KS689" s="286"/>
      <c r="KT689" s="286"/>
      <c r="KU689" s="286"/>
      <c r="KV689" s="286"/>
      <c r="KW689" s="286"/>
      <c r="KX689" s="286"/>
      <c r="KY689" s="286"/>
      <c r="KZ689" s="286"/>
      <c r="LA689" s="286"/>
      <c r="LB689" s="286"/>
      <c r="LC689" s="286"/>
      <c r="LD689" s="286"/>
      <c r="LE689" s="286"/>
      <c r="LF689" s="286"/>
      <c r="LG689" s="286"/>
      <c r="LH689" s="286"/>
      <c r="LI689" s="286"/>
      <c r="LJ689" s="286"/>
      <c r="LK689" s="286"/>
      <c r="LL689" s="286"/>
      <c r="LM689" s="286"/>
      <c r="LN689" s="286"/>
      <c r="LO689" s="286"/>
      <c r="LP689" s="286"/>
      <c r="LQ689" s="286"/>
      <c r="LR689" s="286"/>
      <c r="LS689" s="286"/>
      <c r="LT689" s="286"/>
      <c r="LU689" s="286"/>
      <c r="LV689" s="286"/>
      <c r="LW689" s="286"/>
      <c r="LX689" s="286"/>
      <c r="LY689" s="286"/>
      <c r="LZ689" s="286"/>
      <c r="MA689" s="286"/>
      <c r="MB689" s="286"/>
      <c r="MC689" s="286"/>
      <c r="MD689" s="286"/>
      <c r="ME689" s="286"/>
      <c r="MF689" s="286"/>
      <c r="MG689" s="286"/>
      <c r="MH689" s="286"/>
      <c r="MI689" s="286"/>
      <c r="MJ689" s="286"/>
      <c r="MK689" s="286"/>
      <c r="ML689" s="286"/>
      <c r="MM689" s="286"/>
      <c r="MN689" s="286"/>
      <c r="MO689" s="286"/>
      <c r="MP689" s="286"/>
      <c r="MQ689" s="286"/>
      <c r="MR689" s="286"/>
      <c r="MS689" s="286"/>
      <c r="MT689" s="286"/>
      <c r="MU689" s="286"/>
      <c r="MV689" s="286"/>
      <c r="MW689" s="286"/>
      <c r="MX689" s="286"/>
      <c r="MY689" s="286"/>
      <c r="MZ689" s="286"/>
      <c r="NA689" s="286"/>
      <c r="NB689" s="286"/>
      <c r="NC689" s="286"/>
      <c r="ND689" s="286"/>
      <c r="NE689" s="286"/>
      <c r="NF689" s="286"/>
      <c r="NG689" s="286"/>
      <c r="NH689" s="286"/>
      <c r="NI689" s="286"/>
      <c r="NJ689" s="286"/>
      <c r="NK689" s="286"/>
      <c r="NL689" s="286"/>
      <c r="NM689" s="286"/>
      <c r="NN689" s="286"/>
      <c r="NO689" s="286"/>
      <c r="NP689" s="286"/>
      <c r="NQ689" s="286"/>
      <c r="NR689" s="286"/>
      <c r="NS689" s="286"/>
      <c r="NT689" s="286"/>
      <c r="NU689" s="286"/>
      <c r="NV689" s="286"/>
      <c r="NW689" s="286"/>
      <c r="NX689" s="286"/>
      <c r="NY689" s="286"/>
      <c r="NZ689" s="286"/>
      <c r="OA689" s="286"/>
      <c r="OB689" s="286"/>
      <c r="OC689" s="286"/>
      <c r="OD689" s="286"/>
      <c r="OE689" s="286"/>
      <c r="OF689" s="286"/>
      <c r="OG689" s="286"/>
      <c r="OH689" s="286"/>
      <c r="OI689" s="286"/>
      <c r="OJ689" s="286"/>
      <c r="OK689" s="286"/>
      <c r="OL689" s="286"/>
      <c r="OM689" s="286"/>
      <c r="ON689" s="286"/>
      <c r="OO689" s="286"/>
      <c r="OP689" s="286"/>
      <c r="OQ689" s="286"/>
      <c r="OR689" s="286"/>
      <c r="OS689" s="286"/>
      <c r="OT689" s="286"/>
      <c r="OU689" s="286"/>
      <c r="OV689" s="286"/>
      <c r="OW689" s="286"/>
      <c r="OX689" s="286"/>
      <c r="OY689" s="286"/>
      <c r="OZ689" s="286"/>
      <c r="PA689" s="286"/>
      <c r="PB689" s="286"/>
      <c r="PC689" s="286"/>
      <c r="PD689" s="286"/>
      <c r="PE689" s="286"/>
      <c r="PF689" s="286"/>
      <c r="PG689" s="286"/>
      <c r="PH689" s="286"/>
      <c r="PI689" s="286"/>
      <c r="PJ689" s="286"/>
      <c r="PK689" s="286"/>
      <c r="PL689" s="286"/>
      <c r="PM689" s="286"/>
      <c r="PN689" s="286"/>
      <c r="PO689" s="286"/>
      <c r="PP689" s="286"/>
      <c r="PQ689" s="286"/>
      <c r="PR689" s="286"/>
      <c r="PS689" s="286"/>
      <c r="PT689" s="286"/>
      <c r="PU689" s="286"/>
      <c r="PV689" s="286"/>
      <c r="PW689" s="286"/>
      <c r="PX689" s="286"/>
      <c r="PY689" s="286"/>
      <c r="PZ689" s="286"/>
      <c r="QA689" s="286"/>
      <c r="QB689" s="286"/>
      <c r="QC689" s="286"/>
      <c r="QD689" s="286"/>
      <c r="QE689" s="286"/>
      <c r="QF689" s="286"/>
      <c r="QG689" s="286"/>
      <c r="QH689" s="286"/>
      <c r="QI689" s="286"/>
      <c r="QJ689" s="286"/>
      <c r="QK689" s="286"/>
      <c r="QL689" s="286"/>
      <c r="QM689" s="286"/>
      <c r="QN689" s="286"/>
      <c r="QO689" s="286"/>
      <c r="QP689" s="286"/>
      <c r="QQ689" s="286"/>
      <c r="QR689" s="286"/>
      <c r="QS689" s="286"/>
      <c r="QT689" s="286"/>
      <c r="QU689" s="286"/>
      <c r="QV689" s="286"/>
      <c r="QW689" s="286"/>
      <c r="QX689" s="286"/>
      <c r="QY689" s="286"/>
      <c r="QZ689" s="286"/>
      <c r="RA689" s="286"/>
      <c r="RB689" s="286"/>
      <c r="RC689" s="286"/>
      <c r="RD689" s="286"/>
      <c r="RE689" s="286"/>
      <c r="RF689" s="286"/>
      <c r="RG689" s="286"/>
      <c r="RH689" s="286"/>
      <c r="RI689" s="286"/>
      <c r="RJ689" s="286"/>
      <c r="RK689" s="286"/>
      <c r="RL689" s="286"/>
      <c r="RM689" s="286"/>
      <c r="RN689" s="286"/>
      <c r="RO689" s="286"/>
      <c r="RP689" s="286"/>
      <c r="RQ689" s="286"/>
      <c r="RR689" s="286"/>
      <c r="RS689" s="286"/>
      <c r="RT689" s="286"/>
      <c r="RU689" s="286"/>
      <c r="RV689" s="286"/>
      <c r="RW689" s="286"/>
      <c r="RX689" s="286"/>
      <c r="RY689" s="286"/>
      <c r="RZ689" s="286"/>
      <c r="SA689" s="286"/>
      <c r="SB689" s="286"/>
      <c r="SC689" s="286"/>
      <c r="SD689" s="286"/>
      <c r="SE689" s="286"/>
      <c r="SF689" s="286"/>
      <c r="SG689" s="286"/>
      <c r="SH689" s="286"/>
      <c r="SI689" s="286"/>
      <c r="SJ689" s="286"/>
      <c r="SK689" s="286"/>
      <c r="SL689" s="286"/>
      <c r="SM689" s="286"/>
      <c r="SN689" s="286"/>
      <c r="SO689" s="286"/>
      <c r="SP689" s="286"/>
      <c r="SQ689" s="286"/>
      <c r="SR689" s="286"/>
      <c r="SS689" s="286"/>
      <c r="ST689" s="286"/>
      <c r="SU689" s="286"/>
      <c r="SV689" s="286"/>
      <c r="SW689" s="286"/>
      <c r="SX689" s="286"/>
      <c r="SY689" s="286"/>
      <c r="SZ689" s="286"/>
      <c r="TA689" s="286"/>
      <c r="TB689" s="286"/>
      <c r="TC689" s="286"/>
      <c r="TD689" s="286"/>
      <c r="TE689" s="286"/>
      <c r="TF689" s="286"/>
      <c r="TG689" s="286"/>
      <c r="TH689" s="286"/>
      <c r="TI689" s="286"/>
      <c r="TJ689" s="286"/>
      <c r="TK689" s="286"/>
      <c r="TL689" s="286"/>
      <c r="TM689" s="286"/>
      <c r="TN689" s="286"/>
      <c r="TO689" s="286"/>
      <c r="TP689" s="286"/>
      <c r="TQ689" s="286"/>
      <c r="TR689" s="286"/>
      <c r="TS689" s="286"/>
      <c r="TT689" s="286"/>
      <c r="TU689" s="286"/>
      <c r="TV689" s="286"/>
      <c r="TW689" s="286"/>
      <c r="TX689" s="286"/>
      <c r="TY689" s="286"/>
      <c r="TZ689" s="286"/>
      <c r="UA689" s="286"/>
      <c r="UB689" s="286"/>
      <c r="UC689" s="286"/>
      <c r="UD689" s="286"/>
      <c r="UE689" s="286"/>
      <c r="UF689" s="286"/>
      <c r="UG689" s="286"/>
      <c r="UH689" s="286"/>
      <c r="UI689" s="286"/>
      <c r="UJ689" s="286"/>
      <c r="UK689" s="286"/>
      <c r="UL689" s="286"/>
      <c r="UM689" s="286"/>
      <c r="UN689" s="286"/>
      <c r="UO689" s="286"/>
      <c r="UP689" s="286"/>
      <c r="UQ689" s="286"/>
      <c r="UR689" s="286"/>
      <c r="US689" s="286"/>
      <c r="UT689" s="286"/>
      <c r="UU689" s="286"/>
      <c r="UV689" s="286"/>
      <c r="UW689" s="286"/>
      <c r="UX689" s="286"/>
      <c r="UY689" s="286"/>
      <c r="UZ689" s="286"/>
      <c r="VA689" s="286"/>
      <c r="VB689" s="286"/>
      <c r="VC689" s="286"/>
      <c r="VD689" s="286"/>
      <c r="VE689" s="286"/>
      <c r="VF689" s="286"/>
      <c r="VG689" s="286"/>
      <c r="VH689" s="286"/>
      <c r="VI689" s="286"/>
      <c r="VJ689" s="286"/>
      <c r="VK689" s="286"/>
      <c r="VL689" s="286"/>
      <c r="VM689" s="286"/>
      <c r="VN689" s="286"/>
      <c r="VO689" s="286"/>
      <c r="VP689" s="286"/>
      <c r="VQ689" s="286"/>
      <c r="VR689" s="286"/>
      <c r="VS689" s="286"/>
      <c r="VT689" s="286"/>
      <c r="VU689" s="286"/>
      <c r="VV689" s="286"/>
      <c r="VW689" s="286"/>
      <c r="VX689" s="286"/>
      <c r="VY689" s="286"/>
      <c r="VZ689" s="286"/>
      <c r="WA689" s="286"/>
      <c r="WB689" s="286"/>
      <c r="WC689" s="286"/>
    </row>
    <row r="690" spans="1:601" s="285" customFormat="1" ht="77.25" customHeight="1">
      <c r="A690" s="1073"/>
      <c r="B690" s="670" t="s">
        <v>1416</v>
      </c>
      <c r="C690" s="650" t="s">
        <v>1417</v>
      </c>
      <c r="D690" s="662" t="s">
        <v>1398</v>
      </c>
      <c r="E690" s="713" t="s">
        <v>1418</v>
      </c>
      <c r="F690" s="646" t="s">
        <v>60</v>
      </c>
      <c r="G690" s="657">
        <v>45198</v>
      </c>
      <c r="H690" s="646" t="s">
        <v>1257</v>
      </c>
      <c r="I690" s="386" t="s">
        <v>501</v>
      </c>
      <c r="J690" s="386" t="s">
        <v>501</v>
      </c>
      <c r="K690" s="386" t="s">
        <v>1419</v>
      </c>
      <c r="L690" s="386" t="s">
        <v>35</v>
      </c>
      <c r="M690" s="284">
        <f t="shared" ref="M690:R690" si="115">M691</f>
        <v>295000</v>
      </c>
      <c r="N690" s="284">
        <f t="shared" si="115"/>
        <v>295000</v>
      </c>
      <c r="O690" s="284">
        <f t="shared" si="115"/>
        <v>0</v>
      </c>
      <c r="P690" s="284">
        <f t="shared" si="115"/>
        <v>0</v>
      </c>
      <c r="Q690" s="284">
        <f t="shared" si="115"/>
        <v>0</v>
      </c>
      <c r="R690" s="284">
        <f t="shared" si="115"/>
        <v>0</v>
      </c>
      <c r="S690" s="542"/>
      <c r="BA690" s="286"/>
      <c r="BB690" s="286"/>
      <c r="BC690" s="286"/>
      <c r="BD690" s="286"/>
      <c r="BE690" s="286"/>
      <c r="BF690" s="286"/>
      <c r="BG690" s="286"/>
      <c r="BH690" s="286"/>
      <c r="BI690" s="286"/>
      <c r="BJ690" s="286"/>
      <c r="BK690" s="286"/>
      <c r="BL690" s="286"/>
      <c r="BM690" s="286"/>
      <c r="BN690" s="286"/>
      <c r="BO690" s="286"/>
      <c r="BP690" s="286"/>
      <c r="BQ690" s="286"/>
      <c r="BR690" s="286"/>
      <c r="BS690" s="286"/>
      <c r="BT690" s="286"/>
      <c r="BU690" s="286"/>
      <c r="BV690" s="286"/>
      <c r="BW690" s="286"/>
      <c r="BX690" s="286"/>
      <c r="BY690" s="286"/>
      <c r="BZ690" s="286"/>
      <c r="CA690" s="286"/>
      <c r="CB690" s="286"/>
      <c r="CC690" s="286"/>
      <c r="CD690" s="286"/>
      <c r="CE690" s="286"/>
      <c r="CF690" s="286"/>
      <c r="CG690" s="286"/>
      <c r="CH690" s="286"/>
      <c r="CI690" s="286"/>
      <c r="CJ690" s="286"/>
      <c r="CK690" s="286"/>
      <c r="CL690" s="286"/>
      <c r="CM690" s="286"/>
      <c r="CN690" s="286"/>
      <c r="CO690" s="286"/>
      <c r="CP690" s="286"/>
      <c r="CQ690" s="286"/>
      <c r="CR690" s="286"/>
      <c r="CS690" s="286"/>
      <c r="CT690" s="286"/>
      <c r="CU690" s="286"/>
      <c r="CV690" s="286"/>
      <c r="CW690" s="286"/>
      <c r="CX690" s="286"/>
      <c r="CY690" s="286"/>
      <c r="CZ690" s="286"/>
      <c r="DA690" s="286"/>
      <c r="DB690" s="286"/>
      <c r="DC690" s="286"/>
      <c r="DD690" s="286"/>
      <c r="DE690" s="286"/>
      <c r="DF690" s="286"/>
      <c r="DG690" s="286"/>
      <c r="DH690" s="286"/>
      <c r="DI690" s="286"/>
      <c r="DJ690" s="286"/>
      <c r="DK690" s="286"/>
      <c r="DL690" s="286"/>
      <c r="DM690" s="286"/>
      <c r="DN690" s="286"/>
      <c r="DO690" s="286"/>
      <c r="DP690" s="286"/>
      <c r="DQ690" s="286"/>
      <c r="DR690" s="286"/>
      <c r="DS690" s="286"/>
      <c r="DT690" s="286"/>
      <c r="DU690" s="286"/>
      <c r="DV690" s="286"/>
      <c r="DW690" s="286"/>
      <c r="DX690" s="286"/>
      <c r="DY690" s="286"/>
      <c r="DZ690" s="286"/>
      <c r="EA690" s="286"/>
      <c r="EB690" s="286"/>
      <c r="EC690" s="286"/>
      <c r="ED690" s="286"/>
      <c r="EE690" s="286"/>
      <c r="EF690" s="286"/>
      <c r="EG690" s="286"/>
      <c r="EH690" s="286"/>
      <c r="EI690" s="286"/>
      <c r="EJ690" s="286"/>
      <c r="EK690" s="286"/>
      <c r="EL690" s="286"/>
      <c r="EM690" s="286"/>
      <c r="EN690" s="286"/>
      <c r="EO690" s="286"/>
      <c r="EP690" s="286"/>
      <c r="EQ690" s="286"/>
      <c r="ER690" s="286"/>
      <c r="ES690" s="286"/>
      <c r="ET690" s="286"/>
      <c r="EU690" s="286"/>
      <c r="EV690" s="286"/>
      <c r="EW690" s="286"/>
      <c r="EX690" s="286"/>
      <c r="EY690" s="286"/>
      <c r="EZ690" s="286"/>
      <c r="FA690" s="286"/>
      <c r="FB690" s="286"/>
      <c r="FC690" s="286"/>
      <c r="FD690" s="286"/>
      <c r="FE690" s="286"/>
      <c r="FF690" s="286"/>
      <c r="FG690" s="286"/>
      <c r="FH690" s="286"/>
      <c r="FI690" s="286"/>
      <c r="FJ690" s="286"/>
      <c r="FK690" s="286"/>
      <c r="FL690" s="286"/>
      <c r="FM690" s="286"/>
      <c r="FN690" s="286"/>
      <c r="FO690" s="286"/>
      <c r="FP690" s="286"/>
      <c r="FQ690" s="286"/>
      <c r="FR690" s="286"/>
      <c r="FS690" s="286"/>
      <c r="FT690" s="286"/>
      <c r="FU690" s="286"/>
      <c r="FV690" s="286"/>
      <c r="FW690" s="286"/>
      <c r="FX690" s="286"/>
      <c r="FY690" s="286"/>
      <c r="FZ690" s="286"/>
      <c r="GA690" s="286"/>
      <c r="GB690" s="286"/>
      <c r="GC690" s="286"/>
      <c r="GD690" s="286"/>
      <c r="GE690" s="286"/>
      <c r="GF690" s="286"/>
      <c r="GG690" s="286"/>
      <c r="GH690" s="286"/>
      <c r="GI690" s="286"/>
      <c r="GJ690" s="286"/>
      <c r="GK690" s="286"/>
      <c r="GL690" s="286"/>
      <c r="GM690" s="286"/>
      <c r="GN690" s="286"/>
      <c r="GO690" s="286"/>
      <c r="GP690" s="286"/>
      <c r="GQ690" s="286"/>
      <c r="GR690" s="286"/>
      <c r="GS690" s="286"/>
      <c r="GT690" s="286"/>
      <c r="GU690" s="286"/>
      <c r="GV690" s="286"/>
      <c r="GW690" s="286"/>
      <c r="GX690" s="286"/>
      <c r="GY690" s="286"/>
      <c r="GZ690" s="286"/>
      <c r="HA690" s="286"/>
      <c r="HB690" s="286"/>
      <c r="HC690" s="286"/>
      <c r="HD690" s="286"/>
      <c r="HE690" s="286"/>
      <c r="HF690" s="286"/>
      <c r="HG690" s="286"/>
      <c r="HH690" s="286"/>
      <c r="HI690" s="286"/>
      <c r="HJ690" s="286"/>
      <c r="HK690" s="286"/>
      <c r="HL690" s="286"/>
      <c r="HM690" s="286"/>
      <c r="HN690" s="286"/>
      <c r="HO690" s="286"/>
      <c r="HP690" s="286"/>
      <c r="HQ690" s="286"/>
      <c r="HR690" s="286"/>
      <c r="HS690" s="286"/>
      <c r="HT690" s="286"/>
      <c r="HU690" s="286"/>
      <c r="HV690" s="286"/>
      <c r="HW690" s="286"/>
      <c r="HX690" s="286"/>
      <c r="HY690" s="286"/>
      <c r="HZ690" s="286"/>
      <c r="IA690" s="286"/>
      <c r="IB690" s="286"/>
      <c r="IC690" s="286"/>
      <c r="ID690" s="286"/>
      <c r="IE690" s="286"/>
      <c r="IF690" s="286"/>
      <c r="IG690" s="286"/>
      <c r="IH690" s="286"/>
      <c r="II690" s="286"/>
      <c r="IJ690" s="286"/>
      <c r="IK690" s="286"/>
      <c r="IL690" s="286"/>
      <c r="IM690" s="286"/>
      <c r="IN690" s="286"/>
      <c r="IO690" s="286"/>
      <c r="IP690" s="286"/>
      <c r="IQ690" s="286"/>
      <c r="IR690" s="286"/>
      <c r="IS690" s="286"/>
      <c r="IT690" s="286"/>
      <c r="IU690" s="286"/>
      <c r="IV690" s="286"/>
      <c r="IW690" s="286"/>
      <c r="IX690" s="286"/>
      <c r="IY690" s="286"/>
      <c r="IZ690" s="286"/>
      <c r="JA690" s="286"/>
      <c r="JB690" s="286"/>
      <c r="JC690" s="286"/>
      <c r="JD690" s="286"/>
      <c r="JE690" s="286"/>
      <c r="JF690" s="286"/>
      <c r="JG690" s="286"/>
      <c r="JH690" s="286"/>
      <c r="JI690" s="286"/>
      <c r="JJ690" s="286"/>
      <c r="JK690" s="286"/>
      <c r="JL690" s="286"/>
      <c r="JM690" s="286"/>
      <c r="JN690" s="286"/>
      <c r="JO690" s="286"/>
      <c r="JP690" s="286"/>
      <c r="JQ690" s="286"/>
      <c r="JR690" s="286"/>
      <c r="JS690" s="286"/>
      <c r="JT690" s="286"/>
      <c r="JU690" s="286"/>
      <c r="JV690" s="286"/>
      <c r="JW690" s="286"/>
      <c r="JX690" s="286"/>
      <c r="JY690" s="286"/>
      <c r="JZ690" s="286"/>
      <c r="KA690" s="286"/>
      <c r="KB690" s="286"/>
      <c r="KC690" s="286"/>
      <c r="KD690" s="286"/>
      <c r="KE690" s="286"/>
      <c r="KF690" s="286"/>
      <c r="KG690" s="286"/>
      <c r="KH690" s="286"/>
      <c r="KI690" s="286"/>
      <c r="KJ690" s="286"/>
      <c r="KK690" s="286"/>
      <c r="KL690" s="286"/>
      <c r="KM690" s="286"/>
      <c r="KN690" s="286"/>
      <c r="KO690" s="286"/>
      <c r="KP690" s="286"/>
      <c r="KQ690" s="286"/>
      <c r="KR690" s="286"/>
      <c r="KS690" s="286"/>
      <c r="KT690" s="286"/>
      <c r="KU690" s="286"/>
      <c r="KV690" s="286"/>
      <c r="KW690" s="286"/>
      <c r="KX690" s="286"/>
      <c r="KY690" s="286"/>
      <c r="KZ690" s="286"/>
      <c r="LA690" s="286"/>
      <c r="LB690" s="286"/>
      <c r="LC690" s="286"/>
      <c r="LD690" s="286"/>
      <c r="LE690" s="286"/>
      <c r="LF690" s="286"/>
      <c r="LG690" s="286"/>
      <c r="LH690" s="286"/>
      <c r="LI690" s="286"/>
      <c r="LJ690" s="286"/>
      <c r="LK690" s="286"/>
      <c r="LL690" s="286"/>
      <c r="LM690" s="286"/>
      <c r="LN690" s="286"/>
      <c r="LO690" s="286"/>
      <c r="LP690" s="286"/>
      <c r="LQ690" s="286"/>
      <c r="LR690" s="286"/>
      <c r="LS690" s="286"/>
      <c r="LT690" s="286"/>
      <c r="LU690" s="286"/>
      <c r="LV690" s="286"/>
      <c r="LW690" s="286"/>
      <c r="LX690" s="286"/>
      <c r="LY690" s="286"/>
      <c r="LZ690" s="286"/>
      <c r="MA690" s="286"/>
      <c r="MB690" s="286"/>
      <c r="MC690" s="286"/>
      <c r="MD690" s="286"/>
      <c r="ME690" s="286"/>
      <c r="MF690" s="286"/>
      <c r="MG690" s="286"/>
      <c r="MH690" s="286"/>
      <c r="MI690" s="286"/>
      <c r="MJ690" s="286"/>
      <c r="MK690" s="286"/>
      <c r="ML690" s="286"/>
      <c r="MM690" s="286"/>
      <c r="MN690" s="286"/>
      <c r="MO690" s="286"/>
      <c r="MP690" s="286"/>
      <c r="MQ690" s="286"/>
      <c r="MR690" s="286"/>
      <c r="MS690" s="286"/>
      <c r="MT690" s="286"/>
      <c r="MU690" s="286"/>
      <c r="MV690" s="286"/>
      <c r="MW690" s="286"/>
      <c r="MX690" s="286"/>
      <c r="MY690" s="286"/>
      <c r="MZ690" s="286"/>
      <c r="NA690" s="286"/>
      <c r="NB690" s="286"/>
      <c r="NC690" s="286"/>
      <c r="ND690" s="286"/>
      <c r="NE690" s="286"/>
      <c r="NF690" s="286"/>
      <c r="NG690" s="286"/>
      <c r="NH690" s="286"/>
      <c r="NI690" s="286"/>
      <c r="NJ690" s="286"/>
      <c r="NK690" s="286"/>
      <c r="NL690" s="286"/>
      <c r="NM690" s="286"/>
      <c r="NN690" s="286"/>
      <c r="NO690" s="286"/>
      <c r="NP690" s="286"/>
      <c r="NQ690" s="286"/>
      <c r="NR690" s="286"/>
      <c r="NS690" s="286"/>
      <c r="NT690" s="286"/>
      <c r="NU690" s="286"/>
      <c r="NV690" s="286"/>
      <c r="NW690" s="286"/>
      <c r="NX690" s="286"/>
      <c r="NY690" s="286"/>
      <c r="NZ690" s="286"/>
      <c r="OA690" s="286"/>
      <c r="OB690" s="286"/>
      <c r="OC690" s="286"/>
      <c r="OD690" s="286"/>
      <c r="OE690" s="286"/>
      <c r="OF690" s="286"/>
      <c r="OG690" s="286"/>
      <c r="OH690" s="286"/>
      <c r="OI690" s="286"/>
      <c r="OJ690" s="286"/>
      <c r="OK690" s="286"/>
      <c r="OL690" s="286"/>
      <c r="OM690" s="286"/>
      <c r="ON690" s="286"/>
      <c r="OO690" s="286"/>
      <c r="OP690" s="286"/>
      <c r="OQ690" s="286"/>
      <c r="OR690" s="286"/>
      <c r="OS690" s="286"/>
      <c r="OT690" s="286"/>
      <c r="OU690" s="286"/>
      <c r="OV690" s="286"/>
      <c r="OW690" s="286"/>
      <c r="OX690" s="286"/>
      <c r="OY690" s="286"/>
      <c r="OZ690" s="286"/>
      <c r="PA690" s="286"/>
      <c r="PB690" s="286"/>
      <c r="PC690" s="286"/>
      <c r="PD690" s="286"/>
      <c r="PE690" s="286"/>
      <c r="PF690" s="286"/>
      <c r="PG690" s="286"/>
      <c r="PH690" s="286"/>
      <c r="PI690" s="286"/>
      <c r="PJ690" s="286"/>
      <c r="PK690" s="286"/>
      <c r="PL690" s="286"/>
      <c r="PM690" s="286"/>
      <c r="PN690" s="286"/>
      <c r="PO690" s="286"/>
      <c r="PP690" s="286"/>
      <c r="PQ690" s="286"/>
      <c r="PR690" s="286"/>
      <c r="PS690" s="286"/>
      <c r="PT690" s="286"/>
      <c r="PU690" s="286"/>
      <c r="PV690" s="286"/>
      <c r="PW690" s="286"/>
      <c r="PX690" s="286"/>
      <c r="PY690" s="286"/>
      <c r="PZ690" s="286"/>
      <c r="QA690" s="286"/>
      <c r="QB690" s="286"/>
      <c r="QC690" s="286"/>
      <c r="QD690" s="286"/>
      <c r="QE690" s="286"/>
      <c r="QF690" s="286"/>
      <c r="QG690" s="286"/>
      <c r="QH690" s="286"/>
      <c r="QI690" s="286"/>
      <c r="QJ690" s="286"/>
      <c r="QK690" s="286"/>
      <c r="QL690" s="286"/>
      <c r="QM690" s="286"/>
      <c r="QN690" s="286"/>
      <c r="QO690" s="286"/>
      <c r="QP690" s="286"/>
      <c r="QQ690" s="286"/>
      <c r="QR690" s="286"/>
      <c r="QS690" s="286"/>
      <c r="QT690" s="286"/>
      <c r="QU690" s="286"/>
      <c r="QV690" s="286"/>
      <c r="QW690" s="286"/>
      <c r="QX690" s="286"/>
      <c r="QY690" s="286"/>
      <c r="QZ690" s="286"/>
      <c r="RA690" s="286"/>
      <c r="RB690" s="286"/>
      <c r="RC690" s="286"/>
      <c r="RD690" s="286"/>
      <c r="RE690" s="286"/>
      <c r="RF690" s="286"/>
      <c r="RG690" s="286"/>
      <c r="RH690" s="286"/>
      <c r="RI690" s="286"/>
      <c r="RJ690" s="286"/>
      <c r="RK690" s="286"/>
      <c r="RL690" s="286"/>
      <c r="RM690" s="286"/>
      <c r="RN690" s="286"/>
      <c r="RO690" s="286"/>
      <c r="RP690" s="286"/>
      <c r="RQ690" s="286"/>
      <c r="RR690" s="286"/>
      <c r="RS690" s="286"/>
      <c r="RT690" s="286"/>
      <c r="RU690" s="286"/>
      <c r="RV690" s="286"/>
      <c r="RW690" s="286"/>
      <c r="RX690" s="286"/>
      <c r="RY690" s="286"/>
      <c r="RZ690" s="286"/>
      <c r="SA690" s="286"/>
      <c r="SB690" s="286"/>
      <c r="SC690" s="286"/>
      <c r="SD690" s="286"/>
      <c r="SE690" s="286"/>
      <c r="SF690" s="286"/>
      <c r="SG690" s="286"/>
      <c r="SH690" s="286"/>
      <c r="SI690" s="286"/>
      <c r="SJ690" s="286"/>
      <c r="SK690" s="286"/>
      <c r="SL690" s="286"/>
      <c r="SM690" s="286"/>
      <c r="SN690" s="286"/>
      <c r="SO690" s="286"/>
      <c r="SP690" s="286"/>
      <c r="SQ690" s="286"/>
      <c r="SR690" s="286"/>
      <c r="SS690" s="286"/>
      <c r="ST690" s="286"/>
      <c r="SU690" s="286"/>
      <c r="SV690" s="286"/>
      <c r="SW690" s="286"/>
      <c r="SX690" s="286"/>
      <c r="SY690" s="286"/>
      <c r="SZ690" s="286"/>
      <c r="TA690" s="286"/>
      <c r="TB690" s="286"/>
      <c r="TC690" s="286"/>
      <c r="TD690" s="286"/>
      <c r="TE690" s="286"/>
      <c r="TF690" s="286"/>
      <c r="TG690" s="286"/>
      <c r="TH690" s="286"/>
      <c r="TI690" s="286"/>
      <c r="TJ690" s="286"/>
      <c r="TK690" s="286"/>
      <c r="TL690" s="286"/>
      <c r="TM690" s="286"/>
      <c r="TN690" s="286"/>
      <c r="TO690" s="286"/>
      <c r="TP690" s="286"/>
      <c r="TQ690" s="286"/>
      <c r="TR690" s="286"/>
      <c r="TS690" s="286"/>
      <c r="TT690" s="286"/>
      <c r="TU690" s="286"/>
      <c r="TV690" s="286"/>
      <c r="TW690" s="286"/>
      <c r="TX690" s="286"/>
      <c r="TY690" s="286"/>
      <c r="TZ690" s="286"/>
      <c r="UA690" s="286"/>
      <c r="UB690" s="286"/>
      <c r="UC690" s="286"/>
      <c r="UD690" s="286"/>
      <c r="UE690" s="286"/>
      <c r="UF690" s="286"/>
      <c r="UG690" s="286"/>
      <c r="UH690" s="286"/>
      <c r="UI690" s="286"/>
      <c r="UJ690" s="286"/>
      <c r="UK690" s="286"/>
      <c r="UL690" s="286"/>
      <c r="UM690" s="286"/>
      <c r="UN690" s="286"/>
      <c r="UO690" s="286"/>
      <c r="UP690" s="286"/>
      <c r="UQ690" s="286"/>
      <c r="UR690" s="286"/>
      <c r="US690" s="286"/>
      <c r="UT690" s="286"/>
      <c r="UU690" s="286"/>
      <c r="UV690" s="286"/>
      <c r="UW690" s="286"/>
      <c r="UX690" s="286"/>
      <c r="UY690" s="286"/>
      <c r="UZ690" s="286"/>
      <c r="VA690" s="286"/>
      <c r="VB690" s="286"/>
      <c r="VC690" s="286"/>
      <c r="VD690" s="286"/>
      <c r="VE690" s="286"/>
      <c r="VF690" s="286"/>
      <c r="VG690" s="286"/>
      <c r="VH690" s="286"/>
      <c r="VI690" s="286"/>
      <c r="VJ690" s="286"/>
      <c r="VK690" s="286"/>
      <c r="VL690" s="286"/>
      <c r="VM690" s="286"/>
      <c r="VN690" s="286"/>
      <c r="VO690" s="286"/>
      <c r="VP690" s="286"/>
      <c r="VQ690" s="286"/>
      <c r="VR690" s="286"/>
      <c r="VS690" s="286"/>
      <c r="VT690" s="286"/>
      <c r="VU690" s="286"/>
      <c r="VV690" s="286"/>
      <c r="VW690" s="286"/>
      <c r="VX690" s="286"/>
      <c r="VY690" s="286"/>
      <c r="VZ690" s="286"/>
      <c r="WA690" s="286"/>
      <c r="WB690" s="286"/>
      <c r="WC690" s="286"/>
    </row>
    <row r="691" spans="1:601" s="285" customFormat="1" ht="98.25" customHeight="1">
      <c r="A691" s="1073"/>
      <c r="B691" s="681"/>
      <c r="C691" s="651"/>
      <c r="D691" s="662"/>
      <c r="E691" s="714"/>
      <c r="F691" s="656"/>
      <c r="G691" s="658"/>
      <c r="H691" s="656"/>
      <c r="I691" s="315" t="s">
        <v>501</v>
      </c>
      <c r="J691" s="315" t="s">
        <v>501</v>
      </c>
      <c r="K691" s="315" t="s">
        <v>1419</v>
      </c>
      <c r="L691" s="315" t="s">
        <v>43</v>
      </c>
      <c r="M691" s="288">
        <v>295000</v>
      </c>
      <c r="N691" s="288">
        <v>295000</v>
      </c>
      <c r="O691" s="288"/>
      <c r="P691" s="292"/>
      <c r="Q691" s="288"/>
      <c r="R691" s="288"/>
      <c r="S691" s="530">
        <v>3</v>
      </c>
      <c r="BA691" s="286"/>
      <c r="BB691" s="286"/>
      <c r="BC691" s="286"/>
      <c r="BD691" s="286"/>
      <c r="BE691" s="286"/>
      <c r="BF691" s="286"/>
      <c r="BG691" s="286"/>
      <c r="BH691" s="286"/>
      <c r="BI691" s="286"/>
      <c r="BJ691" s="286"/>
      <c r="BK691" s="286"/>
      <c r="BL691" s="286"/>
      <c r="BM691" s="286"/>
      <c r="BN691" s="286"/>
      <c r="BO691" s="286"/>
      <c r="BP691" s="286"/>
      <c r="BQ691" s="286"/>
      <c r="BR691" s="286"/>
      <c r="BS691" s="286"/>
      <c r="BT691" s="286"/>
      <c r="BU691" s="286"/>
      <c r="BV691" s="286"/>
      <c r="BW691" s="286"/>
      <c r="BX691" s="286"/>
      <c r="BY691" s="286"/>
      <c r="BZ691" s="286"/>
      <c r="CA691" s="286"/>
      <c r="CB691" s="286"/>
      <c r="CC691" s="286"/>
      <c r="CD691" s="286"/>
      <c r="CE691" s="286"/>
      <c r="CF691" s="286"/>
      <c r="CG691" s="286"/>
      <c r="CH691" s="286"/>
      <c r="CI691" s="286"/>
      <c r="CJ691" s="286"/>
      <c r="CK691" s="286"/>
      <c r="CL691" s="286"/>
      <c r="CM691" s="286"/>
      <c r="CN691" s="286"/>
      <c r="CO691" s="286"/>
      <c r="CP691" s="286"/>
      <c r="CQ691" s="286"/>
      <c r="CR691" s="286"/>
      <c r="CS691" s="286"/>
      <c r="CT691" s="286"/>
      <c r="CU691" s="286"/>
      <c r="CV691" s="286"/>
      <c r="CW691" s="286"/>
      <c r="CX691" s="286"/>
      <c r="CY691" s="286"/>
      <c r="CZ691" s="286"/>
      <c r="DA691" s="286"/>
      <c r="DB691" s="286"/>
      <c r="DC691" s="286"/>
      <c r="DD691" s="286"/>
      <c r="DE691" s="286"/>
      <c r="DF691" s="286"/>
      <c r="DG691" s="286"/>
      <c r="DH691" s="286"/>
      <c r="DI691" s="286"/>
      <c r="DJ691" s="286"/>
      <c r="DK691" s="286"/>
      <c r="DL691" s="286"/>
      <c r="DM691" s="286"/>
      <c r="DN691" s="286"/>
      <c r="DO691" s="286"/>
      <c r="DP691" s="286"/>
      <c r="DQ691" s="286"/>
      <c r="DR691" s="286"/>
      <c r="DS691" s="286"/>
      <c r="DT691" s="286"/>
      <c r="DU691" s="286"/>
      <c r="DV691" s="286"/>
      <c r="DW691" s="286"/>
      <c r="DX691" s="286"/>
      <c r="DY691" s="286"/>
      <c r="DZ691" s="286"/>
      <c r="EA691" s="286"/>
      <c r="EB691" s="286"/>
      <c r="EC691" s="286"/>
      <c r="ED691" s="286"/>
      <c r="EE691" s="286"/>
      <c r="EF691" s="286"/>
      <c r="EG691" s="286"/>
      <c r="EH691" s="286"/>
      <c r="EI691" s="286"/>
      <c r="EJ691" s="286"/>
      <c r="EK691" s="286"/>
      <c r="EL691" s="286"/>
      <c r="EM691" s="286"/>
      <c r="EN691" s="286"/>
      <c r="EO691" s="286"/>
      <c r="EP691" s="286"/>
      <c r="EQ691" s="286"/>
      <c r="ER691" s="286"/>
      <c r="ES691" s="286"/>
      <c r="ET691" s="286"/>
      <c r="EU691" s="286"/>
      <c r="EV691" s="286"/>
      <c r="EW691" s="286"/>
      <c r="EX691" s="286"/>
      <c r="EY691" s="286"/>
      <c r="EZ691" s="286"/>
      <c r="FA691" s="286"/>
      <c r="FB691" s="286"/>
      <c r="FC691" s="286"/>
      <c r="FD691" s="286"/>
      <c r="FE691" s="286"/>
      <c r="FF691" s="286"/>
      <c r="FG691" s="286"/>
      <c r="FH691" s="286"/>
      <c r="FI691" s="286"/>
      <c r="FJ691" s="286"/>
      <c r="FK691" s="286"/>
      <c r="FL691" s="286"/>
      <c r="FM691" s="286"/>
      <c r="FN691" s="286"/>
      <c r="FO691" s="286"/>
      <c r="FP691" s="286"/>
      <c r="FQ691" s="286"/>
      <c r="FR691" s="286"/>
      <c r="FS691" s="286"/>
      <c r="FT691" s="286"/>
      <c r="FU691" s="286"/>
      <c r="FV691" s="286"/>
      <c r="FW691" s="286"/>
      <c r="FX691" s="286"/>
      <c r="FY691" s="286"/>
      <c r="FZ691" s="286"/>
      <c r="GA691" s="286"/>
      <c r="GB691" s="286"/>
      <c r="GC691" s="286"/>
      <c r="GD691" s="286"/>
      <c r="GE691" s="286"/>
      <c r="GF691" s="286"/>
      <c r="GG691" s="286"/>
      <c r="GH691" s="286"/>
      <c r="GI691" s="286"/>
      <c r="GJ691" s="286"/>
      <c r="GK691" s="286"/>
      <c r="GL691" s="286"/>
      <c r="GM691" s="286"/>
      <c r="GN691" s="286"/>
      <c r="GO691" s="286"/>
      <c r="GP691" s="286"/>
      <c r="GQ691" s="286"/>
      <c r="GR691" s="286"/>
      <c r="GS691" s="286"/>
      <c r="GT691" s="286"/>
      <c r="GU691" s="286"/>
      <c r="GV691" s="286"/>
      <c r="GW691" s="286"/>
      <c r="GX691" s="286"/>
      <c r="GY691" s="286"/>
      <c r="GZ691" s="286"/>
      <c r="HA691" s="286"/>
      <c r="HB691" s="286"/>
      <c r="HC691" s="286"/>
      <c r="HD691" s="286"/>
      <c r="HE691" s="286"/>
      <c r="HF691" s="286"/>
      <c r="HG691" s="286"/>
      <c r="HH691" s="286"/>
      <c r="HI691" s="286"/>
      <c r="HJ691" s="286"/>
      <c r="HK691" s="286"/>
      <c r="HL691" s="286"/>
      <c r="HM691" s="286"/>
      <c r="HN691" s="286"/>
      <c r="HO691" s="286"/>
      <c r="HP691" s="286"/>
      <c r="HQ691" s="286"/>
      <c r="HR691" s="286"/>
      <c r="HS691" s="286"/>
      <c r="HT691" s="286"/>
      <c r="HU691" s="286"/>
      <c r="HV691" s="286"/>
      <c r="HW691" s="286"/>
      <c r="HX691" s="286"/>
      <c r="HY691" s="286"/>
      <c r="HZ691" s="286"/>
      <c r="IA691" s="286"/>
      <c r="IB691" s="286"/>
      <c r="IC691" s="286"/>
      <c r="ID691" s="286"/>
      <c r="IE691" s="286"/>
      <c r="IF691" s="286"/>
      <c r="IG691" s="286"/>
      <c r="IH691" s="286"/>
      <c r="II691" s="286"/>
      <c r="IJ691" s="286"/>
      <c r="IK691" s="286"/>
      <c r="IL691" s="286"/>
      <c r="IM691" s="286"/>
      <c r="IN691" s="286"/>
      <c r="IO691" s="286"/>
      <c r="IP691" s="286"/>
      <c r="IQ691" s="286"/>
      <c r="IR691" s="286"/>
      <c r="IS691" s="286"/>
      <c r="IT691" s="286"/>
      <c r="IU691" s="286"/>
      <c r="IV691" s="286"/>
      <c r="IW691" s="286"/>
      <c r="IX691" s="286"/>
      <c r="IY691" s="286"/>
      <c r="IZ691" s="286"/>
      <c r="JA691" s="286"/>
      <c r="JB691" s="286"/>
      <c r="JC691" s="286"/>
      <c r="JD691" s="286"/>
      <c r="JE691" s="286"/>
      <c r="JF691" s="286"/>
      <c r="JG691" s="286"/>
      <c r="JH691" s="286"/>
      <c r="JI691" s="286"/>
      <c r="JJ691" s="286"/>
      <c r="JK691" s="286"/>
      <c r="JL691" s="286"/>
      <c r="JM691" s="286"/>
      <c r="JN691" s="286"/>
      <c r="JO691" s="286"/>
      <c r="JP691" s="286"/>
      <c r="JQ691" s="286"/>
      <c r="JR691" s="286"/>
      <c r="JS691" s="286"/>
      <c r="JT691" s="286"/>
      <c r="JU691" s="286"/>
      <c r="JV691" s="286"/>
      <c r="JW691" s="286"/>
      <c r="JX691" s="286"/>
      <c r="JY691" s="286"/>
      <c r="JZ691" s="286"/>
      <c r="KA691" s="286"/>
      <c r="KB691" s="286"/>
      <c r="KC691" s="286"/>
      <c r="KD691" s="286"/>
      <c r="KE691" s="286"/>
      <c r="KF691" s="286"/>
      <c r="KG691" s="286"/>
      <c r="KH691" s="286"/>
      <c r="KI691" s="286"/>
      <c r="KJ691" s="286"/>
      <c r="KK691" s="286"/>
      <c r="KL691" s="286"/>
      <c r="KM691" s="286"/>
      <c r="KN691" s="286"/>
      <c r="KO691" s="286"/>
      <c r="KP691" s="286"/>
      <c r="KQ691" s="286"/>
      <c r="KR691" s="286"/>
      <c r="KS691" s="286"/>
      <c r="KT691" s="286"/>
      <c r="KU691" s="286"/>
      <c r="KV691" s="286"/>
      <c r="KW691" s="286"/>
      <c r="KX691" s="286"/>
      <c r="KY691" s="286"/>
      <c r="KZ691" s="286"/>
      <c r="LA691" s="286"/>
      <c r="LB691" s="286"/>
      <c r="LC691" s="286"/>
      <c r="LD691" s="286"/>
      <c r="LE691" s="286"/>
      <c r="LF691" s="286"/>
      <c r="LG691" s="286"/>
      <c r="LH691" s="286"/>
      <c r="LI691" s="286"/>
      <c r="LJ691" s="286"/>
      <c r="LK691" s="286"/>
      <c r="LL691" s="286"/>
      <c r="LM691" s="286"/>
      <c r="LN691" s="286"/>
      <c r="LO691" s="286"/>
      <c r="LP691" s="286"/>
      <c r="LQ691" s="286"/>
      <c r="LR691" s="286"/>
      <c r="LS691" s="286"/>
      <c r="LT691" s="286"/>
      <c r="LU691" s="286"/>
      <c r="LV691" s="286"/>
      <c r="LW691" s="286"/>
      <c r="LX691" s="286"/>
      <c r="LY691" s="286"/>
      <c r="LZ691" s="286"/>
      <c r="MA691" s="286"/>
      <c r="MB691" s="286"/>
      <c r="MC691" s="286"/>
      <c r="MD691" s="286"/>
      <c r="ME691" s="286"/>
      <c r="MF691" s="286"/>
      <c r="MG691" s="286"/>
      <c r="MH691" s="286"/>
      <c r="MI691" s="286"/>
      <c r="MJ691" s="286"/>
      <c r="MK691" s="286"/>
      <c r="ML691" s="286"/>
      <c r="MM691" s="286"/>
      <c r="MN691" s="286"/>
      <c r="MO691" s="286"/>
      <c r="MP691" s="286"/>
      <c r="MQ691" s="286"/>
      <c r="MR691" s="286"/>
      <c r="MS691" s="286"/>
      <c r="MT691" s="286"/>
      <c r="MU691" s="286"/>
      <c r="MV691" s="286"/>
      <c r="MW691" s="286"/>
      <c r="MX691" s="286"/>
      <c r="MY691" s="286"/>
      <c r="MZ691" s="286"/>
      <c r="NA691" s="286"/>
      <c r="NB691" s="286"/>
      <c r="NC691" s="286"/>
      <c r="ND691" s="286"/>
      <c r="NE691" s="286"/>
      <c r="NF691" s="286"/>
      <c r="NG691" s="286"/>
      <c r="NH691" s="286"/>
      <c r="NI691" s="286"/>
      <c r="NJ691" s="286"/>
      <c r="NK691" s="286"/>
      <c r="NL691" s="286"/>
      <c r="NM691" s="286"/>
      <c r="NN691" s="286"/>
      <c r="NO691" s="286"/>
      <c r="NP691" s="286"/>
      <c r="NQ691" s="286"/>
      <c r="NR691" s="286"/>
      <c r="NS691" s="286"/>
      <c r="NT691" s="286"/>
      <c r="NU691" s="286"/>
      <c r="NV691" s="286"/>
      <c r="NW691" s="286"/>
      <c r="NX691" s="286"/>
      <c r="NY691" s="286"/>
      <c r="NZ691" s="286"/>
      <c r="OA691" s="286"/>
      <c r="OB691" s="286"/>
      <c r="OC691" s="286"/>
      <c r="OD691" s="286"/>
      <c r="OE691" s="286"/>
      <c r="OF691" s="286"/>
      <c r="OG691" s="286"/>
      <c r="OH691" s="286"/>
      <c r="OI691" s="286"/>
      <c r="OJ691" s="286"/>
      <c r="OK691" s="286"/>
      <c r="OL691" s="286"/>
      <c r="OM691" s="286"/>
      <c r="ON691" s="286"/>
      <c r="OO691" s="286"/>
      <c r="OP691" s="286"/>
      <c r="OQ691" s="286"/>
      <c r="OR691" s="286"/>
      <c r="OS691" s="286"/>
      <c r="OT691" s="286"/>
      <c r="OU691" s="286"/>
      <c r="OV691" s="286"/>
      <c r="OW691" s="286"/>
      <c r="OX691" s="286"/>
      <c r="OY691" s="286"/>
      <c r="OZ691" s="286"/>
      <c r="PA691" s="286"/>
      <c r="PB691" s="286"/>
      <c r="PC691" s="286"/>
      <c r="PD691" s="286"/>
      <c r="PE691" s="286"/>
      <c r="PF691" s="286"/>
      <c r="PG691" s="286"/>
      <c r="PH691" s="286"/>
      <c r="PI691" s="286"/>
      <c r="PJ691" s="286"/>
      <c r="PK691" s="286"/>
      <c r="PL691" s="286"/>
      <c r="PM691" s="286"/>
      <c r="PN691" s="286"/>
      <c r="PO691" s="286"/>
      <c r="PP691" s="286"/>
      <c r="PQ691" s="286"/>
      <c r="PR691" s="286"/>
      <c r="PS691" s="286"/>
      <c r="PT691" s="286"/>
      <c r="PU691" s="286"/>
      <c r="PV691" s="286"/>
      <c r="PW691" s="286"/>
      <c r="PX691" s="286"/>
      <c r="PY691" s="286"/>
      <c r="PZ691" s="286"/>
      <c r="QA691" s="286"/>
      <c r="QB691" s="286"/>
      <c r="QC691" s="286"/>
      <c r="QD691" s="286"/>
      <c r="QE691" s="286"/>
      <c r="QF691" s="286"/>
      <c r="QG691" s="286"/>
      <c r="QH691" s="286"/>
      <c r="QI691" s="286"/>
      <c r="QJ691" s="286"/>
      <c r="QK691" s="286"/>
      <c r="QL691" s="286"/>
      <c r="QM691" s="286"/>
      <c r="QN691" s="286"/>
      <c r="QO691" s="286"/>
      <c r="QP691" s="286"/>
      <c r="QQ691" s="286"/>
      <c r="QR691" s="286"/>
      <c r="QS691" s="286"/>
      <c r="QT691" s="286"/>
      <c r="QU691" s="286"/>
      <c r="QV691" s="286"/>
      <c r="QW691" s="286"/>
      <c r="QX691" s="286"/>
      <c r="QY691" s="286"/>
      <c r="QZ691" s="286"/>
      <c r="RA691" s="286"/>
      <c r="RB691" s="286"/>
      <c r="RC691" s="286"/>
      <c r="RD691" s="286"/>
      <c r="RE691" s="286"/>
      <c r="RF691" s="286"/>
      <c r="RG691" s="286"/>
      <c r="RH691" s="286"/>
      <c r="RI691" s="286"/>
      <c r="RJ691" s="286"/>
      <c r="RK691" s="286"/>
      <c r="RL691" s="286"/>
      <c r="RM691" s="286"/>
      <c r="RN691" s="286"/>
      <c r="RO691" s="286"/>
      <c r="RP691" s="286"/>
      <c r="RQ691" s="286"/>
      <c r="RR691" s="286"/>
      <c r="RS691" s="286"/>
      <c r="RT691" s="286"/>
      <c r="RU691" s="286"/>
      <c r="RV691" s="286"/>
      <c r="RW691" s="286"/>
      <c r="RX691" s="286"/>
      <c r="RY691" s="286"/>
      <c r="RZ691" s="286"/>
      <c r="SA691" s="286"/>
      <c r="SB691" s="286"/>
      <c r="SC691" s="286"/>
      <c r="SD691" s="286"/>
      <c r="SE691" s="286"/>
      <c r="SF691" s="286"/>
      <c r="SG691" s="286"/>
      <c r="SH691" s="286"/>
      <c r="SI691" s="286"/>
      <c r="SJ691" s="286"/>
      <c r="SK691" s="286"/>
      <c r="SL691" s="286"/>
      <c r="SM691" s="286"/>
      <c r="SN691" s="286"/>
      <c r="SO691" s="286"/>
      <c r="SP691" s="286"/>
      <c r="SQ691" s="286"/>
      <c r="SR691" s="286"/>
      <c r="SS691" s="286"/>
      <c r="ST691" s="286"/>
      <c r="SU691" s="286"/>
      <c r="SV691" s="286"/>
      <c r="SW691" s="286"/>
      <c r="SX691" s="286"/>
      <c r="SY691" s="286"/>
      <c r="SZ691" s="286"/>
      <c r="TA691" s="286"/>
      <c r="TB691" s="286"/>
      <c r="TC691" s="286"/>
      <c r="TD691" s="286"/>
      <c r="TE691" s="286"/>
      <c r="TF691" s="286"/>
      <c r="TG691" s="286"/>
      <c r="TH691" s="286"/>
      <c r="TI691" s="286"/>
      <c r="TJ691" s="286"/>
      <c r="TK691" s="286"/>
      <c r="TL691" s="286"/>
      <c r="TM691" s="286"/>
      <c r="TN691" s="286"/>
      <c r="TO691" s="286"/>
      <c r="TP691" s="286"/>
      <c r="TQ691" s="286"/>
      <c r="TR691" s="286"/>
      <c r="TS691" s="286"/>
      <c r="TT691" s="286"/>
      <c r="TU691" s="286"/>
      <c r="TV691" s="286"/>
      <c r="TW691" s="286"/>
      <c r="TX691" s="286"/>
      <c r="TY691" s="286"/>
      <c r="TZ691" s="286"/>
      <c r="UA691" s="286"/>
      <c r="UB691" s="286"/>
      <c r="UC691" s="286"/>
      <c r="UD691" s="286"/>
      <c r="UE691" s="286"/>
      <c r="UF691" s="286"/>
      <c r="UG691" s="286"/>
      <c r="UH691" s="286"/>
      <c r="UI691" s="286"/>
      <c r="UJ691" s="286"/>
      <c r="UK691" s="286"/>
      <c r="UL691" s="286"/>
      <c r="UM691" s="286"/>
      <c r="UN691" s="286"/>
      <c r="UO691" s="286"/>
      <c r="UP691" s="286"/>
      <c r="UQ691" s="286"/>
      <c r="UR691" s="286"/>
      <c r="US691" s="286"/>
      <c r="UT691" s="286"/>
      <c r="UU691" s="286"/>
      <c r="UV691" s="286"/>
      <c r="UW691" s="286"/>
      <c r="UX691" s="286"/>
      <c r="UY691" s="286"/>
      <c r="UZ691" s="286"/>
      <c r="VA691" s="286"/>
      <c r="VB691" s="286"/>
      <c r="VC691" s="286"/>
      <c r="VD691" s="286"/>
      <c r="VE691" s="286"/>
      <c r="VF691" s="286"/>
      <c r="VG691" s="286"/>
      <c r="VH691" s="286"/>
      <c r="VI691" s="286"/>
      <c r="VJ691" s="286"/>
      <c r="VK691" s="286"/>
      <c r="VL691" s="286"/>
      <c r="VM691" s="286"/>
      <c r="VN691" s="286"/>
      <c r="VO691" s="286"/>
      <c r="VP691" s="286"/>
      <c r="VQ691" s="286"/>
      <c r="VR691" s="286"/>
      <c r="VS691" s="286"/>
      <c r="VT691" s="286"/>
      <c r="VU691" s="286"/>
      <c r="VV691" s="286"/>
      <c r="VW691" s="286"/>
      <c r="VX691" s="286"/>
      <c r="VY691" s="286"/>
      <c r="VZ691" s="286"/>
      <c r="WA691" s="286"/>
      <c r="WB691" s="286"/>
      <c r="WC691" s="286"/>
    </row>
    <row r="692" spans="1:601" s="285" customFormat="1" ht="116.25" customHeight="1">
      <c r="A692" s="1073"/>
      <c r="B692" s="680" t="s">
        <v>1420</v>
      </c>
      <c r="C692" s="650" t="s">
        <v>1421</v>
      </c>
      <c r="D692" s="652" t="s">
        <v>1332</v>
      </c>
      <c r="E692" s="654" t="s">
        <v>1422</v>
      </c>
      <c r="F692" s="646" t="s">
        <v>60</v>
      </c>
      <c r="G692" s="657">
        <v>43901</v>
      </c>
      <c r="H692" s="646" t="s">
        <v>31</v>
      </c>
      <c r="I692" s="386" t="s">
        <v>501</v>
      </c>
      <c r="J692" s="386" t="s">
        <v>501</v>
      </c>
      <c r="K692" s="386" t="s">
        <v>844</v>
      </c>
      <c r="L692" s="386" t="s">
        <v>35</v>
      </c>
      <c r="M692" s="284">
        <f>M693</f>
        <v>40000</v>
      </c>
      <c r="N692" s="284">
        <f>N693</f>
        <v>40000</v>
      </c>
      <c r="O692" s="284">
        <f>O693</f>
        <v>0</v>
      </c>
      <c r="P692" s="284">
        <f t="shared" ref="P692:R692" si="116">P693</f>
        <v>0</v>
      </c>
      <c r="Q692" s="284">
        <f t="shared" si="116"/>
        <v>0</v>
      </c>
      <c r="R692" s="284">
        <f t="shared" si="116"/>
        <v>0</v>
      </c>
      <c r="S692" s="542"/>
      <c r="BA692" s="286"/>
      <c r="BB692" s="286"/>
      <c r="BC692" s="286"/>
      <c r="BD692" s="286"/>
      <c r="BE692" s="286"/>
      <c r="BF692" s="286"/>
      <c r="BG692" s="286"/>
      <c r="BH692" s="286"/>
      <c r="BI692" s="286"/>
      <c r="BJ692" s="286"/>
      <c r="BK692" s="286"/>
      <c r="BL692" s="286"/>
      <c r="BM692" s="286"/>
      <c r="BN692" s="286"/>
      <c r="BO692" s="286"/>
      <c r="BP692" s="286"/>
      <c r="BQ692" s="286"/>
      <c r="BR692" s="286"/>
      <c r="BS692" s="286"/>
      <c r="BT692" s="286"/>
      <c r="BU692" s="286"/>
      <c r="BV692" s="286"/>
      <c r="BW692" s="286"/>
      <c r="BX692" s="286"/>
      <c r="BY692" s="286"/>
      <c r="BZ692" s="286"/>
      <c r="CA692" s="286"/>
      <c r="CB692" s="286"/>
      <c r="CC692" s="286"/>
      <c r="CD692" s="286"/>
      <c r="CE692" s="286"/>
      <c r="CF692" s="286"/>
      <c r="CG692" s="286"/>
      <c r="CH692" s="286"/>
      <c r="CI692" s="286"/>
      <c r="CJ692" s="286"/>
      <c r="CK692" s="286"/>
      <c r="CL692" s="286"/>
      <c r="CM692" s="286"/>
      <c r="CN692" s="286"/>
      <c r="CO692" s="286"/>
      <c r="CP692" s="286"/>
      <c r="CQ692" s="286"/>
      <c r="CR692" s="286"/>
      <c r="CS692" s="286"/>
      <c r="CT692" s="286"/>
      <c r="CU692" s="286"/>
      <c r="CV692" s="286"/>
      <c r="CW692" s="286"/>
      <c r="CX692" s="286"/>
      <c r="CY692" s="286"/>
      <c r="CZ692" s="286"/>
      <c r="DA692" s="286"/>
      <c r="DB692" s="286"/>
      <c r="DC692" s="286"/>
      <c r="DD692" s="286"/>
      <c r="DE692" s="286"/>
      <c r="DF692" s="286"/>
      <c r="DG692" s="286"/>
      <c r="DH692" s="286"/>
      <c r="DI692" s="286"/>
      <c r="DJ692" s="286"/>
      <c r="DK692" s="286"/>
      <c r="DL692" s="286"/>
      <c r="DM692" s="286"/>
      <c r="DN692" s="286"/>
      <c r="DO692" s="286"/>
      <c r="DP692" s="286"/>
      <c r="DQ692" s="286"/>
      <c r="DR692" s="286"/>
      <c r="DS692" s="286"/>
      <c r="DT692" s="286"/>
      <c r="DU692" s="286"/>
      <c r="DV692" s="286"/>
      <c r="DW692" s="286"/>
      <c r="DX692" s="286"/>
      <c r="DY692" s="286"/>
      <c r="DZ692" s="286"/>
      <c r="EA692" s="286"/>
      <c r="EB692" s="286"/>
      <c r="EC692" s="286"/>
      <c r="ED692" s="286"/>
      <c r="EE692" s="286"/>
      <c r="EF692" s="286"/>
      <c r="EG692" s="286"/>
      <c r="EH692" s="286"/>
      <c r="EI692" s="286"/>
      <c r="EJ692" s="286"/>
      <c r="EK692" s="286"/>
      <c r="EL692" s="286"/>
      <c r="EM692" s="286"/>
      <c r="EN692" s="286"/>
      <c r="EO692" s="286"/>
      <c r="EP692" s="286"/>
      <c r="EQ692" s="286"/>
      <c r="ER692" s="286"/>
      <c r="ES692" s="286"/>
      <c r="ET692" s="286"/>
      <c r="EU692" s="286"/>
      <c r="EV692" s="286"/>
      <c r="EW692" s="286"/>
      <c r="EX692" s="286"/>
      <c r="EY692" s="286"/>
      <c r="EZ692" s="286"/>
      <c r="FA692" s="286"/>
      <c r="FB692" s="286"/>
      <c r="FC692" s="286"/>
      <c r="FD692" s="286"/>
      <c r="FE692" s="286"/>
      <c r="FF692" s="286"/>
      <c r="FG692" s="286"/>
      <c r="FH692" s="286"/>
      <c r="FI692" s="286"/>
      <c r="FJ692" s="286"/>
      <c r="FK692" s="286"/>
      <c r="FL692" s="286"/>
      <c r="FM692" s="286"/>
      <c r="FN692" s="286"/>
      <c r="FO692" s="286"/>
      <c r="FP692" s="286"/>
      <c r="FQ692" s="286"/>
      <c r="FR692" s="286"/>
      <c r="FS692" s="286"/>
      <c r="FT692" s="286"/>
      <c r="FU692" s="286"/>
      <c r="FV692" s="286"/>
      <c r="FW692" s="286"/>
      <c r="FX692" s="286"/>
      <c r="FY692" s="286"/>
      <c r="FZ692" s="286"/>
      <c r="GA692" s="286"/>
      <c r="GB692" s="286"/>
      <c r="GC692" s="286"/>
      <c r="GD692" s="286"/>
      <c r="GE692" s="286"/>
      <c r="GF692" s="286"/>
      <c r="GG692" s="286"/>
      <c r="GH692" s="286"/>
      <c r="GI692" s="286"/>
      <c r="GJ692" s="286"/>
      <c r="GK692" s="286"/>
      <c r="GL692" s="286"/>
      <c r="GM692" s="286"/>
      <c r="GN692" s="286"/>
      <c r="GO692" s="286"/>
      <c r="GP692" s="286"/>
      <c r="GQ692" s="286"/>
      <c r="GR692" s="286"/>
      <c r="GS692" s="286"/>
      <c r="GT692" s="286"/>
      <c r="GU692" s="286"/>
      <c r="GV692" s="286"/>
      <c r="GW692" s="286"/>
      <c r="GX692" s="286"/>
      <c r="GY692" s="286"/>
      <c r="GZ692" s="286"/>
      <c r="HA692" s="286"/>
      <c r="HB692" s="286"/>
      <c r="HC692" s="286"/>
      <c r="HD692" s="286"/>
      <c r="HE692" s="286"/>
      <c r="HF692" s="286"/>
      <c r="HG692" s="286"/>
      <c r="HH692" s="286"/>
      <c r="HI692" s="286"/>
      <c r="HJ692" s="286"/>
      <c r="HK692" s="286"/>
      <c r="HL692" s="286"/>
      <c r="HM692" s="286"/>
      <c r="HN692" s="286"/>
      <c r="HO692" s="286"/>
      <c r="HP692" s="286"/>
      <c r="HQ692" s="286"/>
      <c r="HR692" s="286"/>
      <c r="HS692" s="286"/>
      <c r="HT692" s="286"/>
      <c r="HU692" s="286"/>
      <c r="HV692" s="286"/>
      <c r="HW692" s="286"/>
      <c r="HX692" s="286"/>
      <c r="HY692" s="286"/>
      <c r="HZ692" s="286"/>
      <c r="IA692" s="286"/>
      <c r="IB692" s="286"/>
      <c r="IC692" s="286"/>
      <c r="ID692" s="286"/>
      <c r="IE692" s="286"/>
      <c r="IF692" s="286"/>
      <c r="IG692" s="286"/>
      <c r="IH692" s="286"/>
      <c r="II692" s="286"/>
      <c r="IJ692" s="286"/>
      <c r="IK692" s="286"/>
      <c r="IL692" s="286"/>
      <c r="IM692" s="286"/>
      <c r="IN692" s="286"/>
      <c r="IO692" s="286"/>
      <c r="IP692" s="286"/>
      <c r="IQ692" s="286"/>
      <c r="IR692" s="286"/>
      <c r="IS692" s="286"/>
      <c r="IT692" s="286"/>
      <c r="IU692" s="286"/>
      <c r="IV692" s="286"/>
      <c r="IW692" s="286"/>
      <c r="IX692" s="286"/>
      <c r="IY692" s="286"/>
      <c r="IZ692" s="286"/>
      <c r="JA692" s="286"/>
      <c r="JB692" s="286"/>
      <c r="JC692" s="286"/>
      <c r="JD692" s="286"/>
      <c r="JE692" s="286"/>
      <c r="JF692" s="286"/>
      <c r="JG692" s="286"/>
      <c r="JH692" s="286"/>
      <c r="JI692" s="286"/>
      <c r="JJ692" s="286"/>
      <c r="JK692" s="286"/>
      <c r="JL692" s="286"/>
      <c r="JM692" s="286"/>
      <c r="JN692" s="286"/>
      <c r="JO692" s="286"/>
      <c r="JP692" s="286"/>
      <c r="JQ692" s="286"/>
      <c r="JR692" s="286"/>
      <c r="JS692" s="286"/>
      <c r="JT692" s="286"/>
      <c r="JU692" s="286"/>
      <c r="JV692" s="286"/>
      <c r="JW692" s="286"/>
      <c r="JX692" s="286"/>
      <c r="JY692" s="286"/>
      <c r="JZ692" s="286"/>
      <c r="KA692" s="286"/>
      <c r="KB692" s="286"/>
      <c r="KC692" s="286"/>
      <c r="KD692" s="286"/>
      <c r="KE692" s="286"/>
      <c r="KF692" s="286"/>
      <c r="KG692" s="286"/>
      <c r="KH692" s="286"/>
      <c r="KI692" s="286"/>
      <c r="KJ692" s="286"/>
      <c r="KK692" s="286"/>
      <c r="KL692" s="286"/>
      <c r="KM692" s="286"/>
      <c r="KN692" s="286"/>
      <c r="KO692" s="286"/>
      <c r="KP692" s="286"/>
      <c r="KQ692" s="286"/>
      <c r="KR692" s="286"/>
      <c r="KS692" s="286"/>
      <c r="KT692" s="286"/>
      <c r="KU692" s="286"/>
      <c r="KV692" s="286"/>
      <c r="KW692" s="286"/>
      <c r="KX692" s="286"/>
      <c r="KY692" s="286"/>
      <c r="KZ692" s="286"/>
      <c r="LA692" s="286"/>
      <c r="LB692" s="286"/>
      <c r="LC692" s="286"/>
      <c r="LD692" s="286"/>
      <c r="LE692" s="286"/>
      <c r="LF692" s="286"/>
      <c r="LG692" s="286"/>
      <c r="LH692" s="286"/>
      <c r="LI692" s="286"/>
      <c r="LJ692" s="286"/>
      <c r="LK692" s="286"/>
      <c r="LL692" s="286"/>
      <c r="LM692" s="286"/>
      <c r="LN692" s="286"/>
      <c r="LO692" s="286"/>
      <c r="LP692" s="286"/>
      <c r="LQ692" s="286"/>
      <c r="LR692" s="286"/>
      <c r="LS692" s="286"/>
      <c r="LT692" s="286"/>
      <c r="LU692" s="286"/>
      <c r="LV692" s="286"/>
      <c r="LW692" s="286"/>
      <c r="LX692" s="286"/>
      <c r="LY692" s="286"/>
      <c r="LZ692" s="286"/>
      <c r="MA692" s="286"/>
      <c r="MB692" s="286"/>
      <c r="MC692" s="286"/>
      <c r="MD692" s="286"/>
      <c r="ME692" s="286"/>
      <c r="MF692" s="286"/>
      <c r="MG692" s="286"/>
      <c r="MH692" s="286"/>
      <c r="MI692" s="286"/>
      <c r="MJ692" s="286"/>
      <c r="MK692" s="286"/>
      <c r="ML692" s="286"/>
      <c r="MM692" s="286"/>
      <c r="MN692" s="286"/>
      <c r="MO692" s="286"/>
      <c r="MP692" s="286"/>
      <c r="MQ692" s="286"/>
      <c r="MR692" s="286"/>
      <c r="MS692" s="286"/>
      <c r="MT692" s="286"/>
      <c r="MU692" s="286"/>
      <c r="MV692" s="286"/>
      <c r="MW692" s="286"/>
      <c r="MX692" s="286"/>
      <c r="MY692" s="286"/>
      <c r="MZ692" s="286"/>
      <c r="NA692" s="286"/>
      <c r="NB692" s="286"/>
      <c r="NC692" s="286"/>
      <c r="ND692" s="286"/>
      <c r="NE692" s="286"/>
      <c r="NF692" s="286"/>
      <c r="NG692" s="286"/>
      <c r="NH692" s="286"/>
      <c r="NI692" s="286"/>
      <c r="NJ692" s="286"/>
      <c r="NK692" s="286"/>
      <c r="NL692" s="286"/>
      <c r="NM692" s="286"/>
      <c r="NN692" s="286"/>
      <c r="NO692" s="286"/>
      <c r="NP692" s="286"/>
      <c r="NQ692" s="286"/>
      <c r="NR692" s="286"/>
      <c r="NS692" s="286"/>
      <c r="NT692" s="286"/>
      <c r="NU692" s="286"/>
      <c r="NV692" s="286"/>
      <c r="NW692" s="286"/>
      <c r="NX692" s="286"/>
      <c r="NY692" s="286"/>
      <c r="NZ692" s="286"/>
      <c r="OA692" s="286"/>
      <c r="OB692" s="286"/>
      <c r="OC692" s="286"/>
      <c r="OD692" s="286"/>
      <c r="OE692" s="286"/>
      <c r="OF692" s="286"/>
      <c r="OG692" s="286"/>
      <c r="OH692" s="286"/>
      <c r="OI692" s="286"/>
      <c r="OJ692" s="286"/>
      <c r="OK692" s="286"/>
      <c r="OL692" s="286"/>
      <c r="OM692" s="286"/>
      <c r="ON692" s="286"/>
      <c r="OO692" s="286"/>
      <c r="OP692" s="286"/>
      <c r="OQ692" s="286"/>
      <c r="OR692" s="286"/>
      <c r="OS692" s="286"/>
      <c r="OT692" s="286"/>
      <c r="OU692" s="286"/>
      <c r="OV692" s="286"/>
      <c r="OW692" s="286"/>
      <c r="OX692" s="286"/>
      <c r="OY692" s="286"/>
      <c r="OZ692" s="286"/>
      <c r="PA692" s="286"/>
      <c r="PB692" s="286"/>
      <c r="PC692" s="286"/>
      <c r="PD692" s="286"/>
      <c r="PE692" s="286"/>
      <c r="PF692" s="286"/>
      <c r="PG692" s="286"/>
      <c r="PH692" s="286"/>
      <c r="PI692" s="286"/>
      <c r="PJ692" s="286"/>
      <c r="PK692" s="286"/>
      <c r="PL692" s="286"/>
      <c r="PM692" s="286"/>
      <c r="PN692" s="286"/>
      <c r="PO692" s="286"/>
      <c r="PP692" s="286"/>
      <c r="PQ692" s="286"/>
      <c r="PR692" s="286"/>
      <c r="PS692" s="286"/>
      <c r="PT692" s="286"/>
      <c r="PU692" s="286"/>
      <c r="PV692" s="286"/>
      <c r="PW692" s="286"/>
      <c r="PX692" s="286"/>
      <c r="PY692" s="286"/>
      <c r="PZ692" s="286"/>
      <c r="QA692" s="286"/>
      <c r="QB692" s="286"/>
      <c r="QC692" s="286"/>
      <c r="QD692" s="286"/>
      <c r="QE692" s="286"/>
      <c r="QF692" s="286"/>
      <c r="QG692" s="286"/>
      <c r="QH692" s="286"/>
      <c r="QI692" s="286"/>
      <c r="QJ692" s="286"/>
      <c r="QK692" s="286"/>
      <c r="QL692" s="286"/>
      <c r="QM692" s="286"/>
      <c r="QN692" s="286"/>
      <c r="QO692" s="286"/>
      <c r="QP692" s="286"/>
      <c r="QQ692" s="286"/>
      <c r="QR692" s="286"/>
      <c r="QS692" s="286"/>
      <c r="QT692" s="286"/>
      <c r="QU692" s="286"/>
      <c r="QV692" s="286"/>
      <c r="QW692" s="286"/>
      <c r="QX692" s="286"/>
      <c r="QY692" s="286"/>
      <c r="QZ692" s="286"/>
      <c r="RA692" s="286"/>
      <c r="RB692" s="286"/>
      <c r="RC692" s="286"/>
      <c r="RD692" s="286"/>
      <c r="RE692" s="286"/>
      <c r="RF692" s="286"/>
      <c r="RG692" s="286"/>
      <c r="RH692" s="286"/>
      <c r="RI692" s="286"/>
      <c r="RJ692" s="286"/>
      <c r="RK692" s="286"/>
      <c r="RL692" s="286"/>
      <c r="RM692" s="286"/>
      <c r="RN692" s="286"/>
      <c r="RO692" s="286"/>
      <c r="RP692" s="286"/>
      <c r="RQ692" s="286"/>
      <c r="RR692" s="286"/>
      <c r="RS692" s="286"/>
      <c r="RT692" s="286"/>
      <c r="RU692" s="286"/>
      <c r="RV692" s="286"/>
      <c r="RW692" s="286"/>
      <c r="RX692" s="286"/>
      <c r="RY692" s="286"/>
      <c r="RZ692" s="286"/>
      <c r="SA692" s="286"/>
      <c r="SB692" s="286"/>
      <c r="SC692" s="286"/>
      <c r="SD692" s="286"/>
      <c r="SE692" s="286"/>
      <c r="SF692" s="286"/>
      <c r="SG692" s="286"/>
      <c r="SH692" s="286"/>
      <c r="SI692" s="286"/>
      <c r="SJ692" s="286"/>
      <c r="SK692" s="286"/>
      <c r="SL692" s="286"/>
      <c r="SM692" s="286"/>
      <c r="SN692" s="286"/>
      <c r="SO692" s="286"/>
      <c r="SP692" s="286"/>
      <c r="SQ692" s="286"/>
      <c r="SR692" s="286"/>
      <c r="SS692" s="286"/>
      <c r="ST692" s="286"/>
      <c r="SU692" s="286"/>
      <c r="SV692" s="286"/>
      <c r="SW692" s="286"/>
      <c r="SX692" s="286"/>
      <c r="SY692" s="286"/>
      <c r="SZ692" s="286"/>
      <c r="TA692" s="286"/>
      <c r="TB692" s="286"/>
      <c r="TC692" s="286"/>
      <c r="TD692" s="286"/>
      <c r="TE692" s="286"/>
      <c r="TF692" s="286"/>
      <c r="TG692" s="286"/>
      <c r="TH692" s="286"/>
      <c r="TI692" s="286"/>
      <c r="TJ692" s="286"/>
      <c r="TK692" s="286"/>
      <c r="TL692" s="286"/>
      <c r="TM692" s="286"/>
      <c r="TN692" s="286"/>
      <c r="TO692" s="286"/>
      <c r="TP692" s="286"/>
      <c r="TQ692" s="286"/>
      <c r="TR692" s="286"/>
      <c r="TS692" s="286"/>
      <c r="TT692" s="286"/>
      <c r="TU692" s="286"/>
      <c r="TV692" s="286"/>
      <c r="TW692" s="286"/>
      <c r="TX692" s="286"/>
      <c r="TY692" s="286"/>
      <c r="TZ692" s="286"/>
      <c r="UA692" s="286"/>
      <c r="UB692" s="286"/>
      <c r="UC692" s="286"/>
      <c r="UD692" s="286"/>
      <c r="UE692" s="286"/>
      <c r="UF692" s="286"/>
      <c r="UG692" s="286"/>
      <c r="UH692" s="286"/>
      <c r="UI692" s="286"/>
      <c r="UJ692" s="286"/>
      <c r="UK692" s="286"/>
      <c r="UL692" s="286"/>
      <c r="UM692" s="286"/>
      <c r="UN692" s="286"/>
      <c r="UO692" s="286"/>
      <c r="UP692" s="286"/>
      <c r="UQ692" s="286"/>
      <c r="UR692" s="286"/>
      <c r="US692" s="286"/>
      <c r="UT692" s="286"/>
      <c r="UU692" s="286"/>
      <c r="UV692" s="286"/>
      <c r="UW692" s="286"/>
      <c r="UX692" s="286"/>
      <c r="UY692" s="286"/>
      <c r="UZ692" s="286"/>
      <c r="VA692" s="286"/>
      <c r="VB692" s="286"/>
      <c r="VC692" s="286"/>
      <c r="VD692" s="286"/>
      <c r="VE692" s="286"/>
      <c r="VF692" s="286"/>
      <c r="VG692" s="286"/>
      <c r="VH692" s="286"/>
      <c r="VI692" s="286"/>
      <c r="VJ692" s="286"/>
      <c r="VK692" s="286"/>
      <c r="VL692" s="286"/>
      <c r="VM692" s="286"/>
      <c r="VN692" s="286"/>
      <c r="VO692" s="286"/>
      <c r="VP692" s="286"/>
      <c r="VQ692" s="286"/>
      <c r="VR692" s="286"/>
      <c r="VS692" s="286"/>
      <c r="VT692" s="286"/>
      <c r="VU692" s="286"/>
      <c r="VV692" s="286"/>
      <c r="VW692" s="286"/>
      <c r="VX692" s="286"/>
      <c r="VY692" s="286"/>
      <c r="VZ692" s="286"/>
      <c r="WA692" s="286"/>
      <c r="WB692" s="286"/>
      <c r="WC692" s="286"/>
    </row>
    <row r="693" spans="1:601" s="285" customFormat="1" ht="129.75" customHeight="1">
      <c r="A693" s="1073"/>
      <c r="B693" s="681"/>
      <c r="C693" s="651"/>
      <c r="D693" s="653"/>
      <c r="E693" s="709"/>
      <c r="F693" s="656"/>
      <c r="G693" s="658"/>
      <c r="H693" s="656"/>
      <c r="I693" s="315" t="s">
        <v>501</v>
      </c>
      <c r="J693" s="315" t="s">
        <v>501</v>
      </c>
      <c r="K693" s="315" t="s">
        <v>844</v>
      </c>
      <c r="L693" s="315" t="s">
        <v>43</v>
      </c>
      <c r="M693" s="288">
        <v>40000</v>
      </c>
      <c r="N693" s="288">
        <v>40000</v>
      </c>
      <c r="O693" s="288"/>
      <c r="P693" s="292"/>
      <c r="Q693" s="288"/>
      <c r="R693" s="288"/>
      <c r="S693" s="530">
        <v>3</v>
      </c>
      <c r="BA693" s="286"/>
      <c r="BB693" s="286"/>
      <c r="BC693" s="286"/>
      <c r="BD693" s="286"/>
      <c r="BE693" s="286"/>
      <c r="BF693" s="286"/>
      <c r="BG693" s="286"/>
      <c r="BH693" s="286"/>
      <c r="BI693" s="286"/>
      <c r="BJ693" s="286"/>
      <c r="BK693" s="286"/>
      <c r="BL693" s="286"/>
      <c r="BM693" s="286"/>
      <c r="BN693" s="286"/>
      <c r="BO693" s="286"/>
      <c r="BP693" s="286"/>
      <c r="BQ693" s="286"/>
      <c r="BR693" s="286"/>
      <c r="BS693" s="286"/>
      <c r="BT693" s="286"/>
      <c r="BU693" s="286"/>
      <c r="BV693" s="286"/>
      <c r="BW693" s="286"/>
      <c r="BX693" s="286"/>
      <c r="BY693" s="286"/>
      <c r="BZ693" s="286"/>
      <c r="CA693" s="286"/>
      <c r="CB693" s="286"/>
      <c r="CC693" s="286"/>
      <c r="CD693" s="286"/>
      <c r="CE693" s="286"/>
      <c r="CF693" s="286"/>
      <c r="CG693" s="286"/>
      <c r="CH693" s="286"/>
      <c r="CI693" s="286"/>
      <c r="CJ693" s="286"/>
      <c r="CK693" s="286"/>
      <c r="CL693" s="286"/>
      <c r="CM693" s="286"/>
      <c r="CN693" s="286"/>
      <c r="CO693" s="286"/>
      <c r="CP693" s="286"/>
      <c r="CQ693" s="286"/>
      <c r="CR693" s="286"/>
      <c r="CS693" s="286"/>
      <c r="CT693" s="286"/>
      <c r="CU693" s="286"/>
      <c r="CV693" s="286"/>
      <c r="CW693" s="286"/>
      <c r="CX693" s="286"/>
      <c r="CY693" s="286"/>
      <c r="CZ693" s="286"/>
      <c r="DA693" s="286"/>
      <c r="DB693" s="286"/>
      <c r="DC693" s="286"/>
      <c r="DD693" s="286"/>
      <c r="DE693" s="286"/>
      <c r="DF693" s="286"/>
      <c r="DG693" s="286"/>
      <c r="DH693" s="286"/>
      <c r="DI693" s="286"/>
      <c r="DJ693" s="286"/>
      <c r="DK693" s="286"/>
      <c r="DL693" s="286"/>
      <c r="DM693" s="286"/>
      <c r="DN693" s="286"/>
      <c r="DO693" s="286"/>
      <c r="DP693" s="286"/>
      <c r="DQ693" s="286"/>
      <c r="DR693" s="286"/>
      <c r="DS693" s="286"/>
      <c r="DT693" s="286"/>
      <c r="DU693" s="286"/>
      <c r="DV693" s="286"/>
      <c r="DW693" s="286"/>
      <c r="DX693" s="286"/>
      <c r="DY693" s="286"/>
      <c r="DZ693" s="286"/>
      <c r="EA693" s="286"/>
      <c r="EB693" s="286"/>
      <c r="EC693" s="286"/>
      <c r="ED693" s="286"/>
      <c r="EE693" s="286"/>
      <c r="EF693" s="286"/>
      <c r="EG693" s="286"/>
      <c r="EH693" s="286"/>
      <c r="EI693" s="286"/>
      <c r="EJ693" s="286"/>
      <c r="EK693" s="286"/>
      <c r="EL693" s="286"/>
      <c r="EM693" s="286"/>
      <c r="EN693" s="286"/>
      <c r="EO693" s="286"/>
      <c r="EP693" s="286"/>
      <c r="EQ693" s="286"/>
      <c r="ER693" s="286"/>
      <c r="ES693" s="286"/>
      <c r="ET693" s="286"/>
      <c r="EU693" s="286"/>
      <c r="EV693" s="286"/>
      <c r="EW693" s="286"/>
      <c r="EX693" s="286"/>
      <c r="EY693" s="286"/>
      <c r="EZ693" s="286"/>
      <c r="FA693" s="286"/>
      <c r="FB693" s="286"/>
      <c r="FC693" s="286"/>
      <c r="FD693" s="286"/>
      <c r="FE693" s="286"/>
      <c r="FF693" s="286"/>
      <c r="FG693" s="286"/>
      <c r="FH693" s="286"/>
      <c r="FI693" s="286"/>
      <c r="FJ693" s="286"/>
      <c r="FK693" s="286"/>
      <c r="FL693" s="286"/>
      <c r="FM693" s="286"/>
      <c r="FN693" s="286"/>
      <c r="FO693" s="286"/>
      <c r="FP693" s="286"/>
      <c r="FQ693" s="286"/>
      <c r="FR693" s="286"/>
      <c r="FS693" s="286"/>
      <c r="FT693" s="286"/>
      <c r="FU693" s="286"/>
      <c r="FV693" s="286"/>
      <c r="FW693" s="286"/>
      <c r="FX693" s="286"/>
      <c r="FY693" s="286"/>
      <c r="FZ693" s="286"/>
      <c r="GA693" s="286"/>
      <c r="GB693" s="286"/>
      <c r="GC693" s="286"/>
      <c r="GD693" s="286"/>
      <c r="GE693" s="286"/>
      <c r="GF693" s="286"/>
      <c r="GG693" s="286"/>
      <c r="GH693" s="286"/>
      <c r="GI693" s="286"/>
      <c r="GJ693" s="286"/>
      <c r="GK693" s="286"/>
      <c r="GL693" s="286"/>
      <c r="GM693" s="286"/>
      <c r="GN693" s="286"/>
      <c r="GO693" s="286"/>
      <c r="GP693" s="286"/>
      <c r="GQ693" s="286"/>
      <c r="GR693" s="286"/>
      <c r="GS693" s="286"/>
      <c r="GT693" s="286"/>
      <c r="GU693" s="286"/>
      <c r="GV693" s="286"/>
      <c r="GW693" s="286"/>
      <c r="GX693" s="286"/>
      <c r="GY693" s="286"/>
      <c r="GZ693" s="286"/>
      <c r="HA693" s="286"/>
      <c r="HB693" s="286"/>
      <c r="HC693" s="286"/>
      <c r="HD693" s="286"/>
      <c r="HE693" s="286"/>
      <c r="HF693" s="286"/>
      <c r="HG693" s="286"/>
      <c r="HH693" s="286"/>
      <c r="HI693" s="286"/>
      <c r="HJ693" s="286"/>
      <c r="HK693" s="286"/>
      <c r="HL693" s="286"/>
      <c r="HM693" s="286"/>
      <c r="HN693" s="286"/>
      <c r="HO693" s="286"/>
      <c r="HP693" s="286"/>
      <c r="HQ693" s="286"/>
      <c r="HR693" s="286"/>
      <c r="HS693" s="286"/>
      <c r="HT693" s="286"/>
      <c r="HU693" s="286"/>
      <c r="HV693" s="286"/>
      <c r="HW693" s="286"/>
      <c r="HX693" s="286"/>
      <c r="HY693" s="286"/>
      <c r="HZ693" s="286"/>
      <c r="IA693" s="286"/>
      <c r="IB693" s="286"/>
      <c r="IC693" s="286"/>
      <c r="ID693" s="286"/>
      <c r="IE693" s="286"/>
      <c r="IF693" s="286"/>
      <c r="IG693" s="286"/>
      <c r="IH693" s="286"/>
      <c r="II693" s="286"/>
      <c r="IJ693" s="286"/>
      <c r="IK693" s="286"/>
      <c r="IL693" s="286"/>
      <c r="IM693" s="286"/>
      <c r="IN693" s="286"/>
      <c r="IO693" s="286"/>
      <c r="IP693" s="286"/>
      <c r="IQ693" s="286"/>
      <c r="IR693" s="286"/>
      <c r="IS693" s="286"/>
      <c r="IT693" s="286"/>
      <c r="IU693" s="286"/>
      <c r="IV693" s="286"/>
      <c r="IW693" s="286"/>
      <c r="IX693" s="286"/>
      <c r="IY693" s="286"/>
      <c r="IZ693" s="286"/>
      <c r="JA693" s="286"/>
      <c r="JB693" s="286"/>
      <c r="JC693" s="286"/>
      <c r="JD693" s="286"/>
      <c r="JE693" s="286"/>
      <c r="JF693" s="286"/>
      <c r="JG693" s="286"/>
      <c r="JH693" s="286"/>
      <c r="JI693" s="286"/>
      <c r="JJ693" s="286"/>
      <c r="JK693" s="286"/>
      <c r="JL693" s="286"/>
      <c r="JM693" s="286"/>
      <c r="JN693" s="286"/>
      <c r="JO693" s="286"/>
      <c r="JP693" s="286"/>
      <c r="JQ693" s="286"/>
      <c r="JR693" s="286"/>
      <c r="JS693" s="286"/>
      <c r="JT693" s="286"/>
      <c r="JU693" s="286"/>
      <c r="JV693" s="286"/>
      <c r="JW693" s="286"/>
      <c r="JX693" s="286"/>
      <c r="JY693" s="286"/>
      <c r="JZ693" s="286"/>
      <c r="KA693" s="286"/>
      <c r="KB693" s="286"/>
      <c r="KC693" s="286"/>
      <c r="KD693" s="286"/>
      <c r="KE693" s="286"/>
      <c r="KF693" s="286"/>
      <c r="KG693" s="286"/>
      <c r="KH693" s="286"/>
      <c r="KI693" s="286"/>
      <c r="KJ693" s="286"/>
      <c r="KK693" s="286"/>
      <c r="KL693" s="286"/>
      <c r="KM693" s="286"/>
      <c r="KN693" s="286"/>
      <c r="KO693" s="286"/>
      <c r="KP693" s="286"/>
      <c r="KQ693" s="286"/>
      <c r="KR693" s="286"/>
      <c r="KS693" s="286"/>
      <c r="KT693" s="286"/>
      <c r="KU693" s="286"/>
      <c r="KV693" s="286"/>
      <c r="KW693" s="286"/>
      <c r="KX693" s="286"/>
      <c r="KY693" s="286"/>
      <c r="KZ693" s="286"/>
      <c r="LA693" s="286"/>
      <c r="LB693" s="286"/>
      <c r="LC693" s="286"/>
      <c r="LD693" s="286"/>
      <c r="LE693" s="286"/>
      <c r="LF693" s="286"/>
      <c r="LG693" s="286"/>
      <c r="LH693" s="286"/>
      <c r="LI693" s="286"/>
      <c r="LJ693" s="286"/>
      <c r="LK693" s="286"/>
      <c r="LL693" s="286"/>
      <c r="LM693" s="286"/>
      <c r="LN693" s="286"/>
      <c r="LO693" s="286"/>
      <c r="LP693" s="286"/>
      <c r="LQ693" s="286"/>
      <c r="LR693" s="286"/>
      <c r="LS693" s="286"/>
      <c r="LT693" s="286"/>
      <c r="LU693" s="286"/>
      <c r="LV693" s="286"/>
      <c r="LW693" s="286"/>
      <c r="LX693" s="286"/>
      <c r="LY693" s="286"/>
      <c r="LZ693" s="286"/>
      <c r="MA693" s="286"/>
      <c r="MB693" s="286"/>
      <c r="MC693" s="286"/>
      <c r="MD693" s="286"/>
      <c r="ME693" s="286"/>
      <c r="MF693" s="286"/>
      <c r="MG693" s="286"/>
      <c r="MH693" s="286"/>
      <c r="MI693" s="286"/>
      <c r="MJ693" s="286"/>
      <c r="MK693" s="286"/>
      <c r="ML693" s="286"/>
      <c r="MM693" s="286"/>
      <c r="MN693" s="286"/>
      <c r="MO693" s="286"/>
      <c r="MP693" s="286"/>
      <c r="MQ693" s="286"/>
      <c r="MR693" s="286"/>
      <c r="MS693" s="286"/>
      <c r="MT693" s="286"/>
      <c r="MU693" s="286"/>
      <c r="MV693" s="286"/>
      <c r="MW693" s="286"/>
      <c r="MX693" s="286"/>
      <c r="MY693" s="286"/>
      <c r="MZ693" s="286"/>
      <c r="NA693" s="286"/>
      <c r="NB693" s="286"/>
      <c r="NC693" s="286"/>
      <c r="ND693" s="286"/>
      <c r="NE693" s="286"/>
      <c r="NF693" s="286"/>
      <c r="NG693" s="286"/>
      <c r="NH693" s="286"/>
      <c r="NI693" s="286"/>
      <c r="NJ693" s="286"/>
      <c r="NK693" s="286"/>
      <c r="NL693" s="286"/>
      <c r="NM693" s="286"/>
      <c r="NN693" s="286"/>
      <c r="NO693" s="286"/>
      <c r="NP693" s="286"/>
      <c r="NQ693" s="286"/>
      <c r="NR693" s="286"/>
      <c r="NS693" s="286"/>
      <c r="NT693" s="286"/>
      <c r="NU693" s="286"/>
      <c r="NV693" s="286"/>
      <c r="NW693" s="286"/>
      <c r="NX693" s="286"/>
      <c r="NY693" s="286"/>
      <c r="NZ693" s="286"/>
      <c r="OA693" s="286"/>
      <c r="OB693" s="286"/>
      <c r="OC693" s="286"/>
      <c r="OD693" s="286"/>
      <c r="OE693" s="286"/>
      <c r="OF693" s="286"/>
      <c r="OG693" s="286"/>
      <c r="OH693" s="286"/>
      <c r="OI693" s="286"/>
      <c r="OJ693" s="286"/>
      <c r="OK693" s="286"/>
      <c r="OL693" s="286"/>
      <c r="OM693" s="286"/>
      <c r="ON693" s="286"/>
      <c r="OO693" s="286"/>
      <c r="OP693" s="286"/>
      <c r="OQ693" s="286"/>
      <c r="OR693" s="286"/>
      <c r="OS693" s="286"/>
      <c r="OT693" s="286"/>
      <c r="OU693" s="286"/>
      <c r="OV693" s="286"/>
      <c r="OW693" s="286"/>
      <c r="OX693" s="286"/>
      <c r="OY693" s="286"/>
      <c r="OZ693" s="286"/>
      <c r="PA693" s="286"/>
      <c r="PB693" s="286"/>
      <c r="PC693" s="286"/>
      <c r="PD693" s="286"/>
      <c r="PE693" s="286"/>
      <c r="PF693" s="286"/>
      <c r="PG693" s="286"/>
      <c r="PH693" s="286"/>
      <c r="PI693" s="286"/>
      <c r="PJ693" s="286"/>
      <c r="PK693" s="286"/>
      <c r="PL693" s="286"/>
      <c r="PM693" s="286"/>
      <c r="PN693" s="286"/>
      <c r="PO693" s="286"/>
      <c r="PP693" s="286"/>
      <c r="PQ693" s="286"/>
      <c r="PR693" s="286"/>
      <c r="PS693" s="286"/>
      <c r="PT693" s="286"/>
      <c r="PU693" s="286"/>
      <c r="PV693" s="286"/>
      <c r="PW693" s="286"/>
      <c r="PX693" s="286"/>
      <c r="PY693" s="286"/>
      <c r="PZ693" s="286"/>
      <c r="QA693" s="286"/>
      <c r="QB693" s="286"/>
      <c r="QC693" s="286"/>
      <c r="QD693" s="286"/>
      <c r="QE693" s="286"/>
      <c r="QF693" s="286"/>
      <c r="QG693" s="286"/>
      <c r="QH693" s="286"/>
      <c r="QI693" s="286"/>
      <c r="QJ693" s="286"/>
      <c r="QK693" s="286"/>
      <c r="QL693" s="286"/>
      <c r="QM693" s="286"/>
      <c r="QN693" s="286"/>
      <c r="QO693" s="286"/>
      <c r="QP693" s="286"/>
      <c r="QQ693" s="286"/>
      <c r="QR693" s="286"/>
      <c r="QS693" s="286"/>
      <c r="QT693" s="286"/>
      <c r="QU693" s="286"/>
      <c r="QV693" s="286"/>
      <c r="QW693" s="286"/>
      <c r="QX693" s="286"/>
      <c r="QY693" s="286"/>
      <c r="QZ693" s="286"/>
      <c r="RA693" s="286"/>
      <c r="RB693" s="286"/>
      <c r="RC693" s="286"/>
      <c r="RD693" s="286"/>
      <c r="RE693" s="286"/>
      <c r="RF693" s="286"/>
      <c r="RG693" s="286"/>
      <c r="RH693" s="286"/>
      <c r="RI693" s="286"/>
      <c r="RJ693" s="286"/>
      <c r="RK693" s="286"/>
      <c r="RL693" s="286"/>
      <c r="RM693" s="286"/>
      <c r="RN693" s="286"/>
      <c r="RO693" s="286"/>
      <c r="RP693" s="286"/>
      <c r="RQ693" s="286"/>
      <c r="RR693" s="286"/>
      <c r="RS693" s="286"/>
      <c r="RT693" s="286"/>
      <c r="RU693" s="286"/>
      <c r="RV693" s="286"/>
      <c r="RW693" s="286"/>
      <c r="RX693" s="286"/>
      <c r="RY693" s="286"/>
      <c r="RZ693" s="286"/>
      <c r="SA693" s="286"/>
      <c r="SB693" s="286"/>
      <c r="SC693" s="286"/>
      <c r="SD693" s="286"/>
      <c r="SE693" s="286"/>
      <c r="SF693" s="286"/>
      <c r="SG693" s="286"/>
      <c r="SH693" s="286"/>
      <c r="SI693" s="286"/>
      <c r="SJ693" s="286"/>
      <c r="SK693" s="286"/>
      <c r="SL693" s="286"/>
      <c r="SM693" s="286"/>
      <c r="SN693" s="286"/>
      <c r="SO693" s="286"/>
      <c r="SP693" s="286"/>
      <c r="SQ693" s="286"/>
      <c r="SR693" s="286"/>
      <c r="SS693" s="286"/>
      <c r="ST693" s="286"/>
      <c r="SU693" s="286"/>
      <c r="SV693" s="286"/>
      <c r="SW693" s="286"/>
      <c r="SX693" s="286"/>
      <c r="SY693" s="286"/>
      <c r="SZ693" s="286"/>
      <c r="TA693" s="286"/>
      <c r="TB693" s="286"/>
      <c r="TC693" s="286"/>
      <c r="TD693" s="286"/>
      <c r="TE693" s="286"/>
      <c r="TF693" s="286"/>
      <c r="TG693" s="286"/>
      <c r="TH693" s="286"/>
      <c r="TI693" s="286"/>
      <c r="TJ693" s="286"/>
      <c r="TK693" s="286"/>
      <c r="TL693" s="286"/>
      <c r="TM693" s="286"/>
      <c r="TN693" s="286"/>
      <c r="TO693" s="286"/>
      <c r="TP693" s="286"/>
      <c r="TQ693" s="286"/>
      <c r="TR693" s="286"/>
      <c r="TS693" s="286"/>
      <c r="TT693" s="286"/>
      <c r="TU693" s="286"/>
      <c r="TV693" s="286"/>
      <c r="TW693" s="286"/>
      <c r="TX693" s="286"/>
      <c r="TY693" s="286"/>
      <c r="TZ693" s="286"/>
      <c r="UA693" s="286"/>
      <c r="UB693" s="286"/>
      <c r="UC693" s="286"/>
      <c r="UD693" s="286"/>
      <c r="UE693" s="286"/>
      <c r="UF693" s="286"/>
      <c r="UG693" s="286"/>
      <c r="UH693" s="286"/>
      <c r="UI693" s="286"/>
      <c r="UJ693" s="286"/>
      <c r="UK693" s="286"/>
      <c r="UL693" s="286"/>
      <c r="UM693" s="286"/>
      <c r="UN693" s="286"/>
      <c r="UO693" s="286"/>
      <c r="UP693" s="286"/>
      <c r="UQ693" s="286"/>
      <c r="UR693" s="286"/>
      <c r="US693" s="286"/>
      <c r="UT693" s="286"/>
      <c r="UU693" s="286"/>
      <c r="UV693" s="286"/>
      <c r="UW693" s="286"/>
      <c r="UX693" s="286"/>
      <c r="UY693" s="286"/>
      <c r="UZ693" s="286"/>
      <c r="VA693" s="286"/>
      <c r="VB693" s="286"/>
      <c r="VC693" s="286"/>
      <c r="VD693" s="286"/>
      <c r="VE693" s="286"/>
      <c r="VF693" s="286"/>
      <c r="VG693" s="286"/>
      <c r="VH693" s="286"/>
      <c r="VI693" s="286"/>
      <c r="VJ693" s="286"/>
      <c r="VK693" s="286"/>
      <c r="VL693" s="286"/>
      <c r="VM693" s="286"/>
      <c r="VN693" s="286"/>
      <c r="VO693" s="286"/>
      <c r="VP693" s="286"/>
      <c r="VQ693" s="286"/>
      <c r="VR693" s="286"/>
      <c r="VS693" s="286"/>
      <c r="VT693" s="286"/>
      <c r="VU693" s="286"/>
      <c r="VV693" s="286"/>
      <c r="VW693" s="286"/>
      <c r="VX693" s="286"/>
      <c r="VY693" s="286"/>
      <c r="VZ693" s="286"/>
      <c r="WA693" s="286"/>
      <c r="WB693" s="286"/>
      <c r="WC693" s="286"/>
    </row>
    <row r="694" spans="1:601" s="285" customFormat="1" ht="107.25" customHeight="1">
      <c r="A694" s="1073"/>
      <c r="B694" s="670" t="s">
        <v>1423</v>
      </c>
      <c r="C694" s="650" t="s">
        <v>1424</v>
      </c>
      <c r="D694" s="652" t="s">
        <v>1332</v>
      </c>
      <c r="E694" s="692" t="s">
        <v>110</v>
      </c>
      <c r="F694" s="646" t="s">
        <v>60</v>
      </c>
      <c r="G694" s="657">
        <v>43901</v>
      </c>
      <c r="H694" s="646" t="s">
        <v>31</v>
      </c>
      <c r="I694" s="386" t="s">
        <v>501</v>
      </c>
      <c r="J694" s="386" t="s">
        <v>351</v>
      </c>
      <c r="K694" s="386" t="s">
        <v>1425</v>
      </c>
      <c r="L694" s="386" t="s">
        <v>35</v>
      </c>
      <c r="M694" s="284"/>
      <c r="N694" s="284"/>
      <c r="O694" s="284">
        <f>O695</f>
        <v>30000</v>
      </c>
      <c r="P694" s="284">
        <f>P695</f>
        <v>30000</v>
      </c>
      <c r="Q694" s="284">
        <f>Q695</f>
        <v>30000</v>
      </c>
      <c r="R694" s="284">
        <f>R695</f>
        <v>30000</v>
      </c>
      <c r="S694" s="542"/>
      <c r="BA694" s="286"/>
      <c r="BB694" s="286"/>
      <c r="BC694" s="286"/>
      <c r="BD694" s="286"/>
      <c r="BE694" s="286"/>
      <c r="BF694" s="286"/>
      <c r="BG694" s="286"/>
      <c r="BH694" s="286"/>
      <c r="BI694" s="286"/>
      <c r="BJ694" s="286"/>
      <c r="BK694" s="286"/>
      <c r="BL694" s="286"/>
      <c r="BM694" s="286"/>
      <c r="BN694" s="286"/>
      <c r="BO694" s="286"/>
      <c r="BP694" s="286"/>
      <c r="BQ694" s="286"/>
      <c r="BR694" s="286"/>
      <c r="BS694" s="286"/>
      <c r="BT694" s="286"/>
      <c r="BU694" s="286"/>
      <c r="BV694" s="286"/>
      <c r="BW694" s="286"/>
      <c r="BX694" s="286"/>
      <c r="BY694" s="286"/>
      <c r="BZ694" s="286"/>
      <c r="CA694" s="286"/>
      <c r="CB694" s="286"/>
      <c r="CC694" s="286"/>
      <c r="CD694" s="286"/>
      <c r="CE694" s="286"/>
      <c r="CF694" s="286"/>
      <c r="CG694" s="286"/>
      <c r="CH694" s="286"/>
      <c r="CI694" s="286"/>
      <c r="CJ694" s="286"/>
      <c r="CK694" s="286"/>
      <c r="CL694" s="286"/>
      <c r="CM694" s="286"/>
      <c r="CN694" s="286"/>
      <c r="CO694" s="286"/>
      <c r="CP694" s="286"/>
      <c r="CQ694" s="286"/>
      <c r="CR694" s="286"/>
      <c r="CS694" s="286"/>
      <c r="CT694" s="286"/>
      <c r="CU694" s="286"/>
      <c r="CV694" s="286"/>
      <c r="CW694" s="286"/>
      <c r="CX694" s="286"/>
      <c r="CY694" s="286"/>
      <c r="CZ694" s="286"/>
      <c r="DA694" s="286"/>
      <c r="DB694" s="286"/>
      <c r="DC694" s="286"/>
      <c r="DD694" s="286"/>
      <c r="DE694" s="286"/>
      <c r="DF694" s="286"/>
      <c r="DG694" s="286"/>
      <c r="DH694" s="286"/>
      <c r="DI694" s="286"/>
      <c r="DJ694" s="286"/>
      <c r="DK694" s="286"/>
      <c r="DL694" s="286"/>
      <c r="DM694" s="286"/>
      <c r="DN694" s="286"/>
      <c r="DO694" s="286"/>
      <c r="DP694" s="286"/>
      <c r="DQ694" s="286"/>
      <c r="DR694" s="286"/>
      <c r="DS694" s="286"/>
      <c r="DT694" s="286"/>
      <c r="DU694" s="286"/>
      <c r="DV694" s="286"/>
      <c r="DW694" s="286"/>
      <c r="DX694" s="286"/>
      <c r="DY694" s="286"/>
      <c r="DZ694" s="286"/>
      <c r="EA694" s="286"/>
      <c r="EB694" s="286"/>
      <c r="EC694" s="286"/>
      <c r="ED694" s="286"/>
      <c r="EE694" s="286"/>
      <c r="EF694" s="286"/>
      <c r="EG694" s="286"/>
      <c r="EH694" s="286"/>
      <c r="EI694" s="286"/>
      <c r="EJ694" s="286"/>
      <c r="EK694" s="286"/>
      <c r="EL694" s="286"/>
      <c r="EM694" s="286"/>
      <c r="EN694" s="286"/>
      <c r="EO694" s="286"/>
      <c r="EP694" s="286"/>
      <c r="EQ694" s="286"/>
      <c r="ER694" s="286"/>
      <c r="ES694" s="286"/>
      <c r="ET694" s="286"/>
      <c r="EU694" s="286"/>
      <c r="EV694" s="286"/>
      <c r="EW694" s="286"/>
      <c r="EX694" s="286"/>
      <c r="EY694" s="286"/>
      <c r="EZ694" s="286"/>
      <c r="FA694" s="286"/>
      <c r="FB694" s="286"/>
      <c r="FC694" s="286"/>
      <c r="FD694" s="286"/>
      <c r="FE694" s="286"/>
      <c r="FF694" s="286"/>
      <c r="FG694" s="286"/>
      <c r="FH694" s="286"/>
      <c r="FI694" s="286"/>
      <c r="FJ694" s="286"/>
      <c r="FK694" s="286"/>
      <c r="FL694" s="286"/>
      <c r="FM694" s="286"/>
      <c r="FN694" s="286"/>
      <c r="FO694" s="286"/>
      <c r="FP694" s="286"/>
      <c r="FQ694" s="286"/>
      <c r="FR694" s="286"/>
      <c r="FS694" s="286"/>
      <c r="FT694" s="286"/>
      <c r="FU694" s="286"/>
      <c r="FV694" s="286"/>
      <c r="FW694" s="286"/>
      <c r="FX694" s="286"/>
      <c r="FY694" s="286"/>
      <c r="FZ694" s="286"/>
      <c r="GA694" s="286"/>
      <c r="GB694" s="286"/>
      <c r="GC694" s="286"/>
      <c r="GD694" s="286"/>
      <c r="GE694" s="286"/>
      <c r="GF694" s="286"/>
      <c r="GG694" s="286"/>
      <c r="GH694" s="286"/>
      <c r="GI694" s="286"/>
      <c r="GJ694" s="286"/>
      <c r="GK694" s="286"/>
      <c r="GL694" s="286"/>
      <c r="GM694" s="286"/>
      <c r="GN694" s="286"/>
      <c r="GO694" s="286"/>
      <c r="GP694" s="286"/>
      <c r="GQ694" s="286"/>
      <c r="GR694" s="286"/>
      <c r="GS694" s="286"/>
      <c r="GT694" s="286"/>
      <c r="GU694" s="286"/>
      <c r="GV694" s="286"/>
      <c r="GW694" s="286"/>
      <c r="GX694" s="286"/>
      <c r="GY694" s="286"/>
      <c r="GZ694" s="286"/>
      <c r="HA694" s="286"/>
      <c r="HB694" s="286"/>
      <c r="HC694" s="286"/>
      <c r="HD694" s="286"/>
      <c r="HE694" s="286"/>
      <c r="HF694" s="286"/>
      <c r="HG694" s="286"/>
      <c r="HH694" s="286"/>
      <c r="HI694" s="286"/>
      <c r="HJ694" s="286"/>
      <c r="HK694" s="286"/>
      <c r="HL694" s="286"/>
      <c r="HM694" s="286"/>
      <c r="HN694" s="286"/>
      <c r="HO694" s="286"/>
      <c r="HP694" s="286"/>
      <c r="HQ694" s="286"/>
      <c r="HR694" s="286"/>
      <c r="HS694" s="286"/>
      <c r="HT694" s="286"/>
      <c r="HU694" s="286"/>
      <c r="HV694" s="286"/>
      <c r="HW694" s="286"/>
      <c r="HX694" s="286"/>
      <c r="HY694" s="286"/>
      <c r="HZ694" s="286"/>
      <c r="IA694" s="286"/>
      <c r="IB694" s="286"/>
      <c r="IC694" s="286"/>
      <c r="ID694" s="286"/>
      <c r="IE694" s="286"/>
      <c r="IF694" s="286"/>
      <c r="IG694" s="286"/>
      <c r="IH694" s="286"/>
      <c r="II694" s="286"/>
      <c r="IJ694" s="286"/>
      <c r="IK694" s="286"/>
      <c r="IL694" s="286"/>
      <c r="IM694" s="286"/>
      <c r="IN694" s="286"/>
      <c r="IO694" s="286"/>
      <c r="IP694" s="286"/>
      <c r="IQ694" s="286"/>
      <c r="IR694" s="286"/>
      <c r="IS694" s="286"/>
      <c r="IT694" s="286"/>
      <c r="IU694" s="286"/>
      <c r="IV694" s="286"/>
      <c r="IW694" s="286"/>
      <c r="IX694" s="286"/>
      <c r="IY694" s="286"/>
      <c r="IZ694" s="286"/>
      <c r="JA694" s="286"/>
      <c r="JB694" s="286"/>
      <c r="JC694" s="286"/>
      <c r="JD694" s="286"/>
      <c r="JE694" s="286"/>
      <c r="JF694" s="286"/>
      <c r="JG694" s="286"/>
      <c r="JH694" s="286"/>
      <c r="JI694" s="286"/>
      <c r="JJ694" s="286"/>
      <c r="JK694" s="286"/>
      <c r="JL694" s="286"/>
      <c r="JM694" s="286"/>
      <c r="JN694" s="286"/>
      <c r="JO694" s="286"/>
      <c r="JP694" s="286"/>
      <c r="JQ694" s="286"/>
      <c r="JR694" s="286"/>
      <c r="JS694" s="286"/>
      <c r="JT694" s="286"/>
      <c r="JU694" s="286"/>
      <c r="JV694" s="286"/>
      <c r="JW694" s="286"/>
      <c r="JX694" s="286"/>
      <c r="JY694" s="286"/>
      <c r="JZ694" s="286"/>
      <c r="KA694" s="286"/>
      <c r="KB694" s="286"/>
      <c r="KC694" s="286"/>
      <c r="KD694" s="286"/>
      <c r="KE694" s="286"/>
      <c r="KF694" s="286"/>
      <c r="KG694" s="286"/>
      <c r="KH694" s="286"/>
      <c r="KI694" s="286"/>
      <c r="KJ694" s="286"/>
      <c r="KK694" s="286"/>
      <c r="KL694" s="286"/>
      <c r="KM694" s="286"/>
      <c r="KN694" s="286"/>
      <c r="KO694" s="286"/>
      <c r="KP694" s="286"/>
      <c r="KQ694" s="286"/>
      <c r="KR694" s="286"/>
      <c r="KS694" s="286"/>
      <c r="KT694" s="286"/>
      <c r="KU694" s="286"/>
      <c r="KV694" s="286"/>
      <c r="KW694" s="286"/>
      <c r="KX694" s="286"/>
      <c r="KY694" s="286"/>
      <c r="KZ694" s="286"/>
      <c r="LA694" s="286"/>
      <c r="LB694" s="286"/>
      <c r="LC694" s="286"/>
      <c r="LD694" s="286"/>
      <c r="LE694" s="286"/>
      <c r="LF694" s="286"/>
      <c r="LG694" s="286"/>
      <c r="LH694" s="286"/>
      <c r="LI694" s="286"/>
      <c r="LJ694" s="286"/>
      <c r="LK694" s="286"/>
      <c r="LL694" s="286"/>
      <c r="LM694" s="286"/>
      <c r="LN694" s="286"/>
      <c r="LO694" s="286"/>
      <c r="LP694" s="286"/>
      <c r="LQ694" s="286"/>
      <c r="LR694" s="286"/>
      <c r="LS694" s="286"/>
      <c r="LT694" s="286"/>
      <c r="LU694" s="286"/>
      <c r="LV694" s="286"/>
      <c r="LW694" s="286"/>
      <c r="LX694" s="286"/>
      <c r="LY694" s="286"/>
      <c r="LZ694" s="286"/>
      <c r="MA694" s="286"/>
      <c r="MB694" s="286"/>
      <c r="MC694" s="286"/>
      <c r="MD694" s="286"/>
      <c r="ME694" s="286"/>
      <c r="MF694" s="286"/>
      <c r="MG694" s="286"/>
      <c r="MH694" s="286"/>
      <c r="MI694" s="286"/>
      <c r="MJ694" s="286"/>
      <c r="MK694" s="286"/>
      <c r="ML694" s="286"/>
      <c r="MM694" s="286"/>
      <c r="MN694" s="286"/>
      <c r="MO694" s="286"/>
      <c r="MP694" s="286"/>
      <c r="MQ694" s="286"/>
      <c r="MR694" s="286"/>
      <c r="MS694" s="286"/>
      <c r="MT694" s="286"/>
      <c r="MU694" s="286"/>
      <c r="MV694" s="286"/>
      <c r="MW694" s="286"/>
      <c r="MX694" s="286"/>
      <c r="MY694" s="286"/>
      <c r="MZ694" s="286"/>
      <c r="NA694" s="286"/>
      <c r="NB694" s="286"/>
      <c r="NC694" s="286"/>
      <c r="ND694" s="286"/>
      <c r="NE694" s="286"/>
      <c r="NF694" s="286"/>
      <c r="NG694" s="286"/>
      <c r="NH694" s="286"/>
      <c r="NI694" s="286"/>
      <c r="NJ694" s="286"/>
      <c r="NK694" s="286"/>
      <c r="NL694" s="286"/>
      <c r="NM694" s="286"/>
      <c r="NN694" s="286"/>
      <c r="NO694" s="286"/>
      <c r="NP694" s="286"/>
      <c r="NQ694" s="286"/>
      <c r="NR694" s="286"/>
      <c r="NS694" s="286"/>
      <c r="NT694" s="286"/>
      <c r="NU694" s="286"/>
      <c r="NV694" s="286"/>
      <c r="NW694" s="286"/>
      <c r="NX694" s="286"/>
      <c r="NY694" s="286"/>
      <c r="NZ694" s="286"/>
      <c r="OA694" s="286"/>
      <c r="OB694" s="286"/>
      <c r="OC694" s="286"/>
      <c r="OD694" s="286"/>
      <c r="OE694" s="286"/>
      <c r="OF694" s="286"/>
      <c r="OG694" s="286"/>
      <c r="OH694" s="286"/>
      <c r="OI694" s="286"/>
      <c r="OJ694" s="286"/>
      <c r="OK694" s="286"/>
      <c r="OL694" s="286"/>
      <c r="OM694" s="286"/>
      <c r="ON694" s="286"/>
      <c r="OO694" s="286"/>
      <c r="OP694" s="286"/>
      <c r="OQ694" s="286"/>
      <c r="OR694" s="286"/>
      <c r="OS694" s="286"/>
      <c r="OT694" s="286"/>
      <c r="OU694" s="286"/>
      <c r="OV694" s="286"/>
      <c r="OW694" s="286"/>
      <c r="OX694" s="286"/>
      <c r="OY694" s="286"/>
      <c r="OZ694" s="286"/>
      <c r="PA694" s="286"/>
      <c r="PB694" s="286"/>
      <c r="PC694" s="286"/>
      <c r="PD694" s="286"/>
      <c r="PE694" s="286"/>
      <c r="PF694" s="286"/>
      <c r="PG694" s="286"/>
      <c r="PH694" s="286"/>
      <c r="PI694" s="286"/>
      <c r="PJ694" s="286"/>
      <c r="PK694" s="286"/>
      <c r="PL694" s="286"/>
      <c r="PM694" s="286"/>
      <c r="PN694" s="286"/>
      <c r="PO694" s="286"/>
      <c r="PP694" s="286"/>
      <c r="PQ694" s="286"/>
      <c r="PR694" s="286"/>
      <c r="PS694" s="286"/>
      <c r="PT694" s="286"/>
      <c r="PU694" s="286"/>
      <c r="PV694" s="286"/>
      <c r="PW694" s="286"/>
      <c r="PX694" s="286"/>
      <c r="PY694" s="286"/>
      <c r="PZ694" s="286"/>
      <c r="QA694" s="286"/>
      <c r="QB694" s="286"/>
      <c r="QC694" s="286"/>
      <c r="QD694" s="286"/>
      <c r="QE694" s="286"/>
      <c r="QF694" s="286"/>
      <c r="QG694" s="286"/>
      <c r="QH694" s="286"/>
      <c r="QI694" s="286"/>
      <c r="QJ694" s="286"/>
      <c r="QK694" s="286"/>
      <c r="QL694" s="286"/>
      <c r="QM694" s="286"/>
      <c r="QN694" s="286"/>
      <c r="QO694" s="286"/>
      <c r="QP694" s="286"/>
      <c r="QQ694" s="286"/>
      <c r="QR694" s="286"/>
      <c r="QS694" s="286"/>
      <c r="QT694" s="286"/>
      <c r="QU694" s="286"/>
      <c r="QV694" s="286"/>
      <c r="QW694" s="286"/>
      <c r="QX694" s="286"/>
      <c r="QY694" s="286"/>
      <c r="QZ694" s="286"/>
      <c r="RA694" s="286"/>
      <c r="RB694" s="286"/>
      <c r="RC694" s="286"/>
      <c r="RD694" s="286"/>
      <c r="RE694" s="286"/>
      <c r="RF694" s="286"/>
      <c r="RG694" s="286"/>
      <c r="RH694" s="286"/>
      <c r="RI694" s="286"/>
      <c r="RJ694" s="286"/>
      <c r="RK694" s="286"/>
      <c r="RL694" s="286"/>
      <c r="RM694" s="286"/>
      <c r="RN694" s="286"/>
      <c r="RO694" s="286"/>
      <c r="RP694" s="286"/>
      <c r="RQ694" s="286"/>
      <c r="RR694" s="286"/>
      <c r="RS694" s="286"/>
      <c r="RT694" s="286"/>
      <c r="RU694" s="286"/>
      <c r="RV694" s="286"/>
      <c r="RW694" s="286"/>
      <c r="RX694" s="286"/>
      <c r="RY694" s="286"/>
      <c r="RZ694" s="286"/>
      <c r="SA694" s="286"/>
      <c r="SB694" s="286"/>
      <c r="SC694" s="286"/>
      <c r="SD694" s="286"/>
      <c r="SE694" s="286"/>
      <c r="SF694" s="286"/>
      <c r="SG694" s="286"/>
      <c r="SH694" s="286"/>
      <c r="SI694" s="286"/>
      <c r="SJ694" s="286"/>
      <c r="SK694" s="286"/>
      <c r="SL694" s="286"/>
      <c r="SM694" s="286"/>
      <c r="SN694" s="286"/>
      <c r="SO694" s="286"/>
      <c r="SP694" s="286"/>
      <c r="SQ694" s="286"/>
      <c r="SR694" s="286"/>
      <c r="SS694" s="286"/>
      <c r="ST694" s="286"/>
      <c r="SU694" s="286"/>
      <c r="SV694" s="286"/>
      <c r="SW694" s="286"/>
      <c r="SX694" s="286"/>
      <c r="SY694" s="286"/>
      <c r="SZ694" s="286"/>
      <c r="TA694" s="286"/>
      <c r="TB694" s="286"/>
      <c r="TC694" s="286"/>
      <c r="TD694" s="286"/>
      <c r="TE694" s="286"/>
      <c r="TF694" s="286"/>
      <c r="TG694" s="286"/>
      <c r="TH694" s="286"/>
      <c r="TI694" s="286"/>
      <c r="TJ694" s="286"/>
      <c r="TK694" s="286"/>
      <c r="TL694" s="286"/>
      <c r="TM694" s="286"/>
      <c r="TN694" s="286"/>
      <c r="TO694" s="286"/>
      <c r="TP694" s="286"/>
      <c r="TQ694" s="286"/>
      <c r="TR694" s="286"/>
      <c r="TS694" s="286"/>
      <c r="TT694" s="286"/>
      <c r="TU694" s="286"/>
      <c r="TV694" s="286"/>
      <c r="TW694" s="286"/>
      <c r="TX694" s="286"/>
      <c r="TY694" s="286"/>
      <c r="TZ694" s="286"/>
      <c r="UA694" s="286"/>
      <c r="UB694" s="286"/>
      <c r="UC694" s="286"/>
      <c r="UD694" s="286"/>
      <c r="UE694" s="286"/>
      <c r="UF694" s="286"/>
      <c r="UG694" s="286"/>
      <c r="UH694" s="286"/>
      <c r="UI694" s="286"/>
      <c r="UJ694" s="286"/>
      <c r="UK694" s="286"/>
      <c r="UL694" s="286"/>
      <c r="UM694" s="286"/>
      <c r="UN694" s="286"/>
      <c r="UO694" s="286"/>
      <c r="UP694" s="286"/>
      <c r="UQ694" s="286"/>
      <c r="UR694" s="286"/>
      <c r="US694" s="286"/>
      <c r="UT694" s="286"/>
      <c r="UU694" s="286"/>
      <c r="UV694" s="286"/>
      <c r="UW694" s="286"/>
      <c r="UX694" s="286"/>
      <c r="UY694" s="286"/>
      <c r="UZ694" s="286"/>
      <c r="VA694" s="286"/>
      <c r="VB694" s="286"/>
      <c r="VC694" s="286"/>
      <c r="VD694" s="286"/>
      <c r="VE694" s="286"/>
      <c r="VF694" s="286"/>
      <c r="VG694" s="286"/>
      <c r="VH694" s="286"/>
      <c r="VI694" s="286"/>
      <c r="VJ694" s="286"/>
      <c r="VK694" s="286"/>
      <c r="VL694" s="286"/>
      <c r="VM694" s="286"/>
      <c r="VN694" s="286"/>
      <c r="VO694" s="286"/>
      <c r="VP694" s="286"/>
      <c r="VQ694" s="286"/>
      <c r="VR694" s="286"/>
      <c r="VS694" s="286"/>
      <c r="VT694" s="286"/>
      <c r="VU694" s="286"/>
      <c r="VV694" s="286"/>
      <c r="VW694" s="286"/>
      <c r="VX694" s="286"/>
      <c r="VY694" s="286"/>
      <c r="VZ694" s="286"/>
      <c r="WA694" s="286"/>
      <c r="WB694" s="286"/>
      <c r="WC694" s="286"/>
    </row>
    <row r="695" spans="1:601" s="285" customFormat="1" ht="74.25" customHeight="1">
      <c r="A695" s="1073"/>
      <c r="B695" s="681"/>
      <c r="C695" s="651"/>
      <c r="D695" s="653"/>
      <c r="E695" s="710"/>
      <c r="F695" s="656"/>
      <c r="G695" s="658"/>
      <c r="H695" s="656"/>
      <c r="I695" s="315" t="s">
        <v>501</v>
      </c>
      <c r="J695" s="315" t="s">
        <v>351</v>
      </c>
      <c r="K695" s="315" t="s">
        <v>1425</v>
      </c>
      <c r="L695" s="315" t="s">
        <v>43</v>
      </c>
      <c r="M695" s="288"/>
      <c r="N695" s="288"/>
      <c r="O695" s="288">
        <v>30000</v>
      </c>
      <c r="P695" s="292">
        <v>30000</v>
      </c>
      <c r="Q695" s="288">
        <v>30000</v>
      </c>
      <c r="R695" s="288">
        <v>30000</v>
      </c>
      <c r="S695" s="530">
        <v>3</v>
      </c>
      <c r="BA695" s="286"/>
      <c r="BB695" s="286"/>
      <c r="BC695" s="286"/>
      <c r="BD695" s="286"/>
      <c r="BE695" s="286"/>
      <c r="BF695" s="286"/>
      <c r="BG695" s="286"/>
      <c r="BH695" s="286"/>
      <c r="BI695" s="286"/>
      <c r="BJ695" s="286"/>
      <c r="BK695" s="286"/>
      <c r="BL695" s="286"/>
      <c r="BM695" s="286"/>
      <c r="BN695" s="286"/>
      <c r="BO695" s="286"/>
      <c r="BP695" s="286"/>
      <c r="BQ695" s="286"/>
      <c r="BR695" s="286"/>
      <c r="BS695" s="286"/>
      <c r="BT695" s="286"/>
      <c r="BU695" s="286"/>
      <c r="BV695" s="286"/>
      <c r="BW695" s="286"/>
      <c r="BX695" s="286"/>
      <c r="BY695" s="286"/>
      <c r="BZ695" s="286"/>
      <c r="CA695" s="286"/>
      <c r="CB695" s="286"/>
      <c r="CC695" s="286"/>
      <c r="CD695" s="286"/>
      <c r="CE695" s="286"/>
      <c r="CF695" s="286"/>
      <c r="CG695" s="286"/>
      <c r="CH695" s="286"/>
      <c r="CI695" s="286"/>
      <c r="CJ695" s="286"/>
      <c r="CK695" s="286"/>
      <c r="CL695" s="286"/>
      <c r="CM695" s="286"/>
      <c r="CN695" s="286"/>
      <c r="CO695" s="286"/>
      <c r="CP695" s="286"/>
      <c r="CQ695" s="286"/>
      <c r="CR695" s="286"/>
      <c r="CS695" s="286"/>
      <c r="CT695" s="286"/>
      <c r="CU695" s="286"/>
      <c r="CV695" s="286"/>
      <c r="CW695" s="286"/>
      <c r="CX695" s="286"/>
      <c r="CY695" s="286"/>
      <c r="CZ695" s="286"/>
      <c r="DA695" s="286"/>
      <c r="DB695" s="286"/>
      <c r="DC695" s="286"/>
      <c r="DD695" s="286"/>
      <c r="DE695" s="286"/>
      <c r="DF695" s="286"/>
      <c r="DG695" s="286"/>
      <c r="DH695" s="286"/>
      <c r="DI695" s="286"/>
      <c r="DJ695" s="286"/>
      <c r="DK695" s="286"/>
      <c r="DL695" s="286"/>
      <c r="DM695" s="286"/>
      <c r="DN695" s="286"/>
      <c r="DO695" s="286"/>
      <c r="DP695" s="286"/>
      <c r="DQ695" s="286"/>
      <c r="DR695" s="286"/>
      <c r="DS695" s="286"/>
      <c r="DT695" s="286"/>
      <c r="DU695" s="286"/>
      <c r="DV695" s="286"/>
      <c r="DW695" s="286"/>
      <c r="DX695" s="286"/>
      <c r="DY695" s="286"/>
      <c r="DZ695" s="286"/>
      <c r="EA695" s="286"/>
      <c r="EB695" s="286"/>
      <c r="EC695" s="286"/>
      <c r="ED695" s="286"/>
      <c r="EE695" s="286"/>
      <c r="EF695" s="286"/>
      <c r="EG695" s="286"/>
      <c r="EH695" s="286"/>
      <c r="EI695" s="286"/>
      <c r="EJ695" s="286"/>
      <c r="EK695" s="286"/>
      <c r="EL695" s="286"/>
      <c r="EM695" s="286"/>
      <c r="EN695" s="286"/>
      <c r="EO695" s="286"/>
      <c r="EP695" s="286"/>
      <c r="EQ695" s="286"/>
      <c r="ER695" s="286"/>
      <c r="ES695" s="286"/>
      <c r="ET695" s="286"/>
      <c r="EU695" s="286"/>
      <c r="EV695" s="286"/>
      <c r="EW695" s="286"/>
      <c r="EX695" s="286"/>
      <c r="EY695" s="286"/>
      <c r="EZ695" s="286"/>
      <c r="FA695" s="286"/>
      <c r="FB695" s="286"/>
      <c r="FC695" s="286"/>
      <c r="FD695" s="286"/>
      <c r="FE695" s="286"/>
      <c r="FF695" s="286"/>
      <c r="FG695" s="286"/>
      <c r="FH695" s="286"/>
      <c r="FI695" s="286"/>
      <c r="FJ695" s="286"/>
      <c r="FK695" s="286"/>
      <c r="FL695" s="286"/>
      <c r="FM695" s="286"/>
      <c r="FN695" s="286"/>
      <c r="FO695" s="286"/>
      <c r="FP695" s="286"/>
      <c r="FQ695" s="286"/>
      <c r="FR695" s="286"/>
      <c r="FS695" s="286"/>
      <c r="FT695" s="286"/>
      <c r="FU695" s="286"/>
      <c r="FV695" s="286"/>
      <c r="FW695" s="286"/>
      <c r="FX695" s="286"/>
      <c r="FY695" s="286"/>
      <c r="FZ695" s="286"/>
      <c r="GA695" s="286"/>
      <c r="GB695" s="286"/>
      <c r="GC695" s="286"/>
      <c r="GD695" s="286"/>
      <c r="GE695" s="286"/>
      <c r="GF695" s="286"/>
      <c r="GG695" s="286"/>
      <c r="GH695" s="286"/>
      <c r="GI695" s="286"/>
      <c r="GJ695" s="286"/>
      <c r="GK695" s="286"/>
      <c r="GL695" s="286"/>
      <c r="GM695" s="286"/>
      <c r="GN695" s="286"/>
      <c r="GO695" s="286"/>
      <c r="GP695" s="286"/>
      <c r="GQ695" s="286"/>
      <c r="GR695" s="286"/>
      <c r="GS695" s="286"/>
      <c r="GT695" s="286"/>
      <c r="GU695" s="286"/>
      <c r="GV695" s="286"/>
      <c r="GW695" s="286"/>
      <c r="GX695" s="286"/>
      <c r="GY695" s="286"/>
      <c r="GZ695" s="286"/>
      <c r="HA695" s="286"/>
      <c r="HB695" s="286"/>
      <c r="HC695" s="286"/>
      <c r="HD695" s="286"/>
      <c r="HE695" s="286"/>
      <c r="HF695" s="286"/>
      <c r="HG695" s="286"/>
      <c r="HH695" s="286"/>
      <c r="HI695" s="286"/>
      <c r="HJ695" s="286"/>
      <c r="HK695" s="286"/>
      <c r="HL695" s="286"/>
      <c r="HM695" s="286"/>
      <c r="HN695" s="286"/>
      <c r="HO695" s="286"/>
      <c r="HP695" s="286"/>
      <c r="HQ695" s="286"/>
      <c r="HR695" s="286"/>
      <c r="HS695" s="286"/>
      <c r="HT695" s="286"/>
      <c r="HU695" s="286"/>
      <c r="HV695" s="286"/>
      <c r="HW695" s="286"/>
      <c r="HX695" s="286"/>
      <c r="HY695" s="286"/>
      <c r="HZ695" s="286"/>
      <c r="IA695" s="286"/>
      <c r="IB695" s="286"/>
      <c r="IC695" s="286"/>
      <c r="ID695" s="286"/>
      <c r="IE695" s="286"/>
      <c r="IF695" s="286"/>
      <c r="IG695" s="286"/>
      <c r="IH695" s="286"/>
      <c r="II695" s="286"/>
      <c r="IJ695" s="286"/>
      <c r="IK695" s="286"/>
      <c r="IL695" s="286"/>
      <c r="IM695" s="286"/>
      <c r="IN695" s="286"/>
      <c r="IO695" s="286"/>
      <c r="IP695" s="286"/>
      <c r="IQ695" s="286"/>
      <c r="IR695" s="286"/>
      <c r="IS695" s="286"/>
      <c r="IT695" s="286"/>
      <c r="IU695" s="286"/>
      <c r="IV695" s="286"/>
      <c r="IW695" s="286"/>
      <c r="IX695" s="286"/>
      <c r="IY695" s="286"/>
      <c r="IZ695" s="286"/>
      <c r="JA695" s="286"/>
      <c r="JB695" s="286"/>
      <c r="JC695" s="286"/>
      <c r="JD695" s="286"/>
      <c r="JE695" s="286"/>
      <c r="JF695" s="286"/>
      <c r="JG695" s="286"/>
      <c r="JH695" s="286"/>
      <c r="JI695" s="286"/>
      <c r="JJ695" s="286"/>
      <c r="JK695" s="286"/>
      <c r="JL695" s="286"/>
      <c r="JM695" s="286"/>
      <c r="JN695" s="286"/>
      <c r="JO695" s="286"/>
      <c r="JP695" s="286"/>
      <c r="JQ695" s="286"/>
      <c r="JR695" s="286"/>
      <c r="JS695" s="286"/>
      <c r="JT695" s="286"/>
      <c r="JU695" s="286"/>
      <c r="JV695" s="286"/>
      <c r="JW695" s="286"/>
      <c r="JX695" s="286"/>
      <c r="JY695" s="286"/>
      <c r="JZ695" s="286"/>
      <c r="KA695" s="286"/>
      <c r="KB695" s="286"/>
      <c r="KC695" s="286"/>
      <c r="KD695" s="286"/>
      <c r="KE695" s="286"/>
      <c r="KF695" s="286"/>
      <c r="KG695" s="286"/>
      <c r="KH695" s="286"/>
      <c r="KI695" s="286"/>
      <c r="KJ695" s="286"/>
      <c r="KK695" s="286"/>
      <c r="KL695" s="286"/>
      <c r="KM695" s="286"/>
      <c r="KN695" s="286"/>
      <c r="KO695" s="286"/>
      <c r="KP695" s="286"/>
      <c r="KQ695" s="286"/>
      <c r="KR695" s="286"/>
      <c r="KS695" s="286"/>
      <c r="KT695" s="286"/>
      <c r="KU695" s="286"/>
      <c r="KV695" s="286"/>
      <c r="KW695" s="286"/>
      <c r="KX695" s="286"/>
      <c r="KY695" s="286"/>
      <c r="KZ695" s="286"/>
      <c r="LA695" s="286"/>
      <c r="LB695" s="286"/>
      <c r="LC695" s="286"/>
      <c r="LD695" s="286"/>
      <c r="LE695" s="286"/>
      <c r="LF695" s="286"/>
      <c r="LG695" s="286"/>
      <c r="LH695" s="286"/>
      <c r="LI695" s="286"/>
      <c r="LJ695" s="286"/>
      <c r="LK695" s="286"/>
      <c r="LL695" s="286"/>
      <c r="LM695" s="286"/>
      <c r="LN695" s="286"/>
      <c r="LO695" s="286"/>
      <c r="LP695" s="286"/>
      <c r="LQ695" s="286"/>
      <c r="LR695" s="286"/>
      <c r="LS695" s="286"/>
      <c r="LT695" s="286"/>
      <c r="LU695" s="286"/>
      <c r="LV695" s="286"/>
      <c r="LW695" s="286"/>
      <c r="LX695" s="286"/>
      <c r="LY695" s="286"/>
      <c r="LZ695" s="286"/>
      <c r="MA695" s="286"/>
      <c r="MB695" s="286"/>
      <c r="MC695" s="286"/>
      <c r="MD695" s="286"/>
      <c r="ME695" s="286"/>
      <c r="MF695" s="286"/>
      <c r="MG695" s="286"/>
      <c r="MH695" s="286"/>
      <c r="MI695" s="286"/>
      <c r="MJ695" s="286"/>
      <c r="MK695" s="286"/>
      <c r="ML695" s="286"/>
      <c r="MM695" s="286"/>
      <c r="MN695" s="286"/>
      <c r="MO695" s="286"/>
      <c r="MP695" s="286"/>
      <c r="MQ695" s="286"/>
      <c r="MR695" s="286"/>
      <c r="MS695" s="286"/>
      <c r="MT695" s="286"/>
      <c r="MU695" s="286"/>
      <c r="MV695" s="286"/>
      <c r="MW695" s="286"/>
      <c r="MX695" s="286"/>
      <c r="MY695" s="286"/>
      <c r="MZ695" s="286"/>
      <c r="NA695" s="286"/>
      <c r="NB695" s="286"/>
      <c r="NC695" s="286"/>
      <c r="ND695" s="286"/>
      <c r="NE695" s="286"/>
      <c r="NF695" s="286"/>
      <c r="NG695" s="286"/>
      <c r="NH695" s="286"/>
      <c r="NI695" s="286"/>
      <c r="NJ695" s="286"/>
      <c r="NK695" s="286"/>
      <c r="NL695" s="286"/>
      <c r="NM695" s="286"/>
      <c r="NN695" s="286"/>
      <c r="NO695" s="286"/>
      <c r="NP695" s="286"/>
      <c r="NQ695" s="286"/>
      <c r="NR695" s="286"/>
      <c r="NS695" s="286"/>
      <c r="NT695" s="286"/>
      <c r="NU695" s="286"/>
      <c r="NV695" s="286"/>
      <c r="NW695" s="286"/>
      <c r="NX695" s="286"/>
      <c r="NY695" s="286"/>
      <c r="NZ695" s="286"/>
      <c r="OA695" s="286"/>
      <c r="OB695" s="286"/>
      <c r="OC695" s="286"/>
      <c r="OD695" s="286"/>
      <c r="OE695" s="286"/>
      <c r="OF695" s="286"/>
      <c r="OG695" s="286"/>
      <c r="OH695" s="286"/>
      <c r="OI695" s="286"/>
      <c r="OJ695" s="286"/>
      <c r="OK695" s="286"/>
      <c r="OL695" s="286"/>
      <c r="OM695" s="286"/>
      <c r="ON695" s="286"/>
      <c r="OO695" s="286"/>
      <c r="OP695" s="286"/>
      <c r="OQ695" s="286"/>
      <c r="OR695" s="286"/>
      <c r="OS695" s="286"/>
      <c r="OT695" s="286"/>
      <c r="OU695" s="286"/>
      <c r="OV695" s="286"/>
      <c r="OW695" s="286"/>
      <c r="OX695" s="286"/>
      <c r="OY695" s="286"/>
      <c r="OZ695" s="286"/>
      <c r="PA695" s="286"/>
      <c r="PB695" s="286"/>
      <c r="PC695" s="286"/>
      <c r="PD695" s="286"/>
      <c r="PE695" s="286"/>
      <c r="PF695" s="286"/>
      <c r="PG695" s="286"/>
      <c r="PH695" s="286"/>
      <c r="PI695" s="286"/>
      <c r="PJ695" s="286"/>
      <c r="PK695" s="286"/>
      <c r="PL695" s="286"/>
      <c r="PM695" s="286"/>
      <c r="PN695" s="286"/>
      <c r="PO695" s="286"/>
      <c r="PP695" s="286"/>
      <c r="PQ695" s="286"/>
      <c r="PR695" s="286"/>
      <c r="PS695" s="286"/>
      <c r="PT695" s="286"/>
      <c r="PU695" s="286"/>
      <c r="PV695" s="286"/>
      <c r="PW695" s="286"/>
      <c r="PX695" s="286"/>
      <c r="PY695" s="286"/>
      <c r="PZ695" s="286"/>
      <c r="QA695" s="286"/>
      <c r="QB695" s="286"/>
      <c r="QC695" s="286"/>
      <c r="QD695" s="286"/>
      <c r="QE695" s="286"/>
      <c r="QF695" s="286"/>
      <c r="QG695" s="286"/>
      <c r="QH695" s="286"/>
      <c r="QI695" s="286"/>
      <c r="QJ695" s="286"/>
      <c r="QK695" s="286"/>
      <c r="QL695" s="286"/>
      <c r="QM695" s="286"/>
      <c r="QN695" s="286"/>
      <c r="QO695" s="286"/>
      <c r="QP695" s="286"/>
      <c r="QQ695" s="286"/>
      <c r="QR695" s="286"/>
      <c r="QS695" s="286"/>
      <c r="QT695" s="286"/>
      <c r="QU695" s="286"/>
      <c r="QV695" s="286"/>
      <c r="QW695" s="286"/>
      <c r="QX695" s="286"/>
      <c r="QY695" s="286"/>
      <c r="QZ695" s="286"/>
      <c r="RA695" s="286"/>
      <c r="RB695" s="286"/>
      <c r="RC695" s="286"/>
      <c r="RD695" s="286"/>
      <c r="RE695" s="286"/>
      <c r="RF695" s="286"/>
      <c r="RG695" s="286"/>
      <c r="RH695" s="286"/>
      <c r="RI695" s="286"/>
      <c r="RJ695" s="286"/>
      <c r="RK695" s="286"/>
      <c r="RL695" s="286"/>
      <c r="RM695" s="286"/>
      <c r="RN695" s="286"/>
      <c r="RO695" s="286"/>
      <c r="RP695" s="286"/>
      <c r="RQ695" s="286"/>
      <c r="RR695" s="286"/>
      <c r="RS695" s="286"/>
      <c r="RT695" s="286"/>
      <c r="RU695" s="286"/>
      <c r="RV695" s="286"/>
      <c r="RW695" s="286"/>
      <c r="RX695" s="286"/>
      <c r="RY695" s="286"/>
      <c r="RZ695" s="286"/>
      <c r="SA695" s="286"/>
      <c r="SB695" s="286"/>
      <c r="SC695" s="286"/>
      <c r="SD695" s="286"/>
      <c r="SE695" s="286"/>
      <c r="SF695" s="286"/>
      <c r="SG695" s="286"/>
      <c r="SH695" s="286"/>
      <c r="SI695" s="286"/>
      <c r="SJ695" s="286"/>
      <c r="SK695" s="286"/>
      <c r="SL695" s="286"/>
      <c r="SM695" s="286"/>
      <c r="SN695" s="286"/>
      <c r="SO695" s="286"/>
      <c r="SP695" s="286"/>
      <c r="SQ695" s="286"/>
      <c r="SR695" s="286"/>
      <c r="SS695" s="286"/>
      <c r="ST695" s="286"/>
      <c r="SU695" s="286"/>
      <c r="SV695" s="286"/>
      <c r="SW695" s="286"/>
      <c r="SX695" s="286"/>
      <c r="SY695" s="286"/>
      <c r="SZ695" s="286"/>
      <c r="TA695" s="286"/>
      <c r="TB695" s="286"/>
      <c r="TC695" s="286"/>
      <c r="TD695" s="286"/>
      <c r="TE695" s="286"/>
      <c r="TF695" s="286"/>
      <c r="TG695" s="286"/>
      <c r="TH695" s="286"/>
      <c r="TI695" s="286"/>
      <c r="TJ695" s="286"/>
      <c r="TK695" s="286"/>
      <c r="TL695" s="286"/>
      <c r="TM695" s="286"/>
      <c r="TN695" s="286"/>
      <c r="TO695" s="286"/>
      <c r="TP695" s="286"/>
      <c r="TQ695" s="286"/>
      <c r="TR695" s="286"/>
      <c r="TS695" s="286"/>
      <c r="TT695" s="286"/>
      <c r="TU695" s="286"/>
      <c r="TV695" s="286"/>
      <c r="TW695" s="286"/>
      <c r="TX695" s="286"/>
      <c r="TY695" s="286"/>
      <c r="TZ695" s="286"/>
      <c r="UA695" s="286"/>
      <c r="UB695" s="286"/>
      <c r="UC695" s="286"/>
      <c r="UD695" s="286"/>
      <c r="UE695" s="286"/>
      <c r="UF695" s="286"/>
      <c r="UG695" s="286"/>
      <c r="UH695" s="286"/>
      <c r="UI695" s="286"/>
      <c r="UJ695" s="286"/>
      <c r="UK695" s="286"/>
      <c r="UL695" s="286"/>
      <c r="UM695" s="286"/>
      <c r="UN695" s="286"/>
      <c r="UO695" s="286"/>
      <c r="UP695" s="286"/>
      <c r="UQ695" s="286"/>
      <c r="UR695" s="286"/>
      <c r="US695" s="286"/>
      <c r="UT695" s="286"/>
      <c r="UU695" s="286"/>
      <c r="UV695" s="286"/>
      <c r="UW695" s="286"/>
      <c r="UX695" s="286"/>
      <c r="UY695" s="286"/>
      <c r="UZ695" s="286"/>
      <c r="VA695" s="286"/>
      <c r="VB695" s="286"/>
      <c r="VC695" s="286"/>
      <c r="VD695" s="286"/>
      <c r="VE695" s="286"/>
      <c r="VF695" s="286"/>
      <c r="VG695" s="286"/>
      <c r="VH695" s="286"/>
      <c r="VI695" s="286"/>
      <c r="VJ695" s="286"/>
      <c r="VK695" s="286"/>
      <c r="VL695" s="286"/>
      <c r="VM695" s="286"/>
      <c r="VN695" s="286"/>
      <c r="VO695" s="286"/>
      <c r="VP695" s="286"/>
      <c r="VQ695" s="286"/>
      <c r="VR695" s="286"/>
      <c r="VS695" s="286"/>
      <c r="VT695" s="286"/>
      <c r="VU695" s="286"/>
      <c r="VV695" s="286"/>
      <c r="VW695" s="286"/>
      <c r="VX695" s="286"/>
      <c r="VY695" s="286"/>
      <c r="VZ695" s="286"/>
      <c r="WA695" s="286"/>
      <c r="WB695" s="286"/>
      <c r="WC695" s="286"/>
    </row>
    <row r="696" spans="1:601" s="285" customFormat="1" ht="72" customHeight="1">
      <c r="A696" s="1073"/>
      <c r="B696" s="670" t="s">
        <v>1426</v>
      </c>
      <c r="C696" s="650" t="s">
        <v>1427</v>
      </c>
      <c r="D696" s="652" t="s">
        <v>1317</v>
      </c>
      <c r="E696" s="677" t="s">
        <v>1318</v>
      </c>
      <c r="F696" s="654" t="s">
        <v>1428</v>
      </c>
      <c r="G696" s="698">
        <v>43831</v>
      </c>
      <c r="H696" s="654" t="s">
        <v>31</v>
      </c>
      <c r="I696" s="386" t="s">
        <v>501</v>
      </c>
      <c r="J696" s="386" t="s">
        <v>351</v>
      </c>
      <c r="K696" s="386" t="s">
        <v>796</v>
      </c>
      <c r="L696" s="386" t="s">
        <v>35</v>
      </c>
      <c r="M696" s="284"/>
      <c r="N696" s="284"/>
      <c r="O696" s="284">
        <f>O697</f>
        <v>10000</v>
      </c>
      <c r="P696" s="284">
        <f t="shared" ref="P696:R696" si="117">P697</f>
        <v>10000</v>
      </c>
      <c r="Q696" s="284">
        <f t="shared" si="117"/>
        <v>10000</v>
      </c>
      <c r="R696" s="284">
        <f t="shared" si="117"/>
        <v>10000</v>
      </c>
      <c r="S696" s="542"/>
      <c r="BA696" s="286"/>
      <c r="BB696" s="286"/>
      <c r="BC696" s="286"/>
      <c r="BD696" s="286"/>
      <c r="BE696" s="286"/>
      <c r="BF696" s="286"/>
      <c r="BG696" s="286"/>
      <c r="BH696" s="286"/>
      <c r="BI696" s="286"/>
      <c r="BJ696" s="286"/>
      <c r="BK696" s="286"/>
      <c r="BL696" s="286"/>
      <c r="BM696" s="286"/>
      <c r="BN696" s="286"/>
      <c r="BO696" s="286"/>
      <c r="BP696" s="286"/>
      <c r="BQ696" s="286"/>
      <c r="BR696" s="286"/>
      <c r="BS696" s="286"/>
      <c r="BT696" s="286"/>
      <c r="BU696" s="286"/>
      <c r="BV696" s="286"/>
      <c r="BW696" s="286"/>
      <c r="BX696" s="286"/>
      <c r="BY696" s="286"/>
      <c r="BZ696" s="286"/>
      <c r="CA696" s="286"/>
      <c r="CB696" s="286"/>
      <c r="CC696" s="286"/>
      <c r="CD696" s="286"/>
      <c r="CE696" s="286"/>
      <c r="CF696" s="286"/>
      <c r="CG696" s="286"/>
      <c r="CH696" s="286"/>
      <c r="CI696" s="286"/>
      <c r="CJ696" s="286"/>
      <c r="CK696" s="286"/>
      <c r="CL696" s="286"/>
      <c r="CM696" s="286"/>
      <c r="CN696" s="286"/>
      <c r="CO696" s="286"/>
      <c r="CP696" s="286"/>
      <c r="CQ696" s="286"/>
      <c r="CR696" s="286"/>
      <c r="CS696" s="286"/>
      <c r="CT696" s="286"/>
      <c r="CU696" s="286"/>
      <c r="CV696" s="286"/>
      <c r="CW696" s="286"/>
      <c r="CX696" s="286"/>
      <c r="CY696" s="286"/>
      <c r="CZ696" s="286"/>
      <c r="DA696" s="286"/>
      <c r="DB696" s="286"/>
      <c r="DC696" s="286"/>
      <c r="DD696" s="286"/>
      <c r="DE696" s="286"/>
      <c r="DF696" s="286"/>
      <c r="DG696" s="286"/>
      <c r="DH696" s="286"/>
      <c r="DI696" s="286"/>
      <c r="DJ696" s="286"/>
      <c r="DK696" s="286"/>
      <c r="DL696" s="286"/>
      <c r="DM696" s="286"/>
      <c r="DN696" s="286"/>
      <c r="DO696" s="286"/>
      <c r="DP696" s="286"/>
      <c r="DQ696" s="286"/>
      <c r="DR696" s="286"/>
      <c r="DS696" s="286"/>
      <c r="DT696" s="286"/>
      <c r="DU696" s="286"/>
      <c r="DV696" s="286"/>
      <c r="DW696" s="286"/>
      <c r="DX696" s="286"/>
      <c r="DY696" s="286"/>
      <c r="DZ696" s="286"/>
      <c r="EA696" s="286"/>
      <c r="EB696" s="286"/>
      <c r="EC696" s="286"/>
      <c r="ED696" s="286"/>
      <c r="EE696" s="286"/>
      <c r="EF696" s="286"/>
      <c r="EG696" s="286"/>
      <c r="EH696" s="286"/>
      <c r="EI696" s="286"/>
      <c r="EJ696" s="286"/>
      <c r="EK696" s="286"/>
      <c r="EL696" s="286"/>
      <c r="EM696" s="286"/>
      <c r="EN696" s="286"/>
      <c r="EO696" s="286"/>
      <c r="EP696" s="286"/>
      <c r="EQ696" s="286"/>
      <c r="ER696" s="286"/>
      <c r="ES696" s="286"/>
      <c r="ET696" s="286"/>
      <c r="EU696" s="286"/>
      <c r="EV696" s="286"/>
      <c r="EW696" s="286"/>
      <c r="EX696" s="286"/>
      <c r="EY696" s="286"/>
      <c r="EZ696" s="286"/>
      <c r="FA696" s="286"/>
      <c r="FB696" s="286"/>
      <c r="FC696" s="286"/>
      <c r="FD696" s="286"/>
      <c r="FE696" s="286"/>
      <c r="FF696" s="286"/>
      <c r="FG696" s="286"/>
      <c r="FH696" s="286"/>
      <c r="FI696" s="286"/>
      <c r="FJ696" s="286"/>
      <c r="FK696" s="286"/>
      <c r="FL696" s="286"/>
      <c r="FM696" s="286"/>
      <c r="FN696" s="286"/>
      <c r="FO696" s="286"/>
      <c r="FP696" s="286"/>
      <c r="FQ696" s="286"/>
      <c r="FR696" s="286"/>
      <c r="FS696" s="286"/>
      <c r="FT696" s="286"/>
      <c r="FU696" s="286"/>
      <c r="FV696" s="286"/>
      <c r="FW696" s="286"/>
      <c r="FX696" s="286"/>
      <c r="FY696" s="286"/>
      <c r="FZ696" s="286"/>
      <c r="GA696" s="286"/>
      <c r="GB696" s="286"/>
      <c r="GC696" s="286"/>
      <c r="GD696" s="286"/>
      <c r="GE696" s="286"/>
      <c r="GF696" s="286"/>
      <c r="GG696" s="286"/>
      <c r="GH696" s="286"/>
      <c r="GI696" s="286"/>
      <c r="GJ696" s="286"/>
      <c r="GK696" s="286"/>
      <c r="GL696" s="286"/>
      <c r="GM696" s="286"/>
      <c r="GN696" s="286"/>
      <c r="GO696" s="286"/>
      <c r="GP696" s="286"/>
      <c r="GQ696" s="286"/>
      <c r="GR696" s="286"/>
      <c r="GS696" s="286"/>
      <c r="GT696" s="286"/>
      <c r="GU696" s="286"/>
      <c r="GV696" s="286"/>
      <c r="GW696" s="286"/>
      <c r="GX696" s="286"/>
      <c r="GY696" s="286"/>
      <c r="GZ696" s="286"/>
      <c r="HA696" s="286"/>
      <c r="HB696" s="286"/>
      <c r="HC696" s="286"/>
      <c r="HD696" s="286"/>
      <c r="HE696" s="286"/>
      <c r="HF696" s="286"/>
      <c r="HG696" s="286"/>
      <c r="HH696" s="286"/>
      <c r="HI696" s="286"/>
      <c r="HJ696" s="286"/>
      <c r="HK696" s="286"/>
      <c r="HL696" s="286"/>
      <c r="HM696" s="286"/>
      <c r="HN696" s="286"/>
      <c r="HO696" s="286"/>
      <c r="HP696" s="286"/>
      <c r="HQ696" s="286"/>
      <c r="HR696" s="286"/>
      <c r="HS696" s="286"/>
      <c r="HT696" s="286"/>
      <c r="HU696" s="286"/>
      <c r="HV696" s="286"/>
      <c r="HW696" s="286"/>
      <c r="HX696" s="286"/>
      <c r="HY696" s="286"/>
      <c r="HZ696" s="286"/>
      <c r="IA696" s="286"/>
      <c r="IB696" s="286"/>
      <c r="IC696" s="286"/>
      <c r="ID696" s="286"/>
      <c r="IE696" s="286"/>
      <c r="IF696" s="286"/>
      <c r="IG696" s="286"/>
      <c r="IH696" s="286"/>
      <c r="II696" s="286"/>
      <c r="IJ696" s="286"/>
      <c r="IK696" s="286"/>
      <c r="IL696" s="286"/>
      <c r="IM696" s="286"/>
      <c r="IN696" s="286"/>
      <c r="IO696" s="286"/>
      <c r="IP696" s="286"/>
      <c r="IQ696" s="286"/>
      <c r="IR696" s="286"/>
      <c r="IS696" s="286"/>
      <c r="IT696" s="286"/>
      <c r="IU696" s="286"/>
      <c r="IV696" s="286"/>
      <c r="IW696" s="286"/>
      <c r="IX696" s="286"/>
      <c r="IY696" s="286"/>
      <c r="IZ696" s="286"/>
      <c r="JA696" s="286"/>
      <c r="JB696" s="286"/>
      <c r="JC696" s="286"/>
      <c r="JD696" s="286"/>
      <c r="JE696" s="286"/>
      <c r="JF696" s="286"/>
      <c r="JG696" s="286"/>
      <c r="JH696" s="286"/>
      <c r="JI696" s="286"/>
      <c r="JJ696" s="286"/>
      <c r="JK696" s="286"/>
      <c r="JL696" s="286"/>
      <c r="JM696" s="286"/>
      <c r="JN696" s="286"/>
      <c r="JO696" s="286"/>
      <c r="JP696" s="286"/>
      <c r="JQ696" s="286"/>
      <c r="JR696" s="286"/>
      <c r="JS696" s="286"/>
      <c r="JT696" s="286"/>
      <c r="JU696" s="286"/>
      <c r="JV696" s="286"/>
      <c r="JW696" s="286"/>
      <c r="JX696" s="286"/>
      <c r="JY696" s="286"/>
      <c r="JZ696" s="286"/>
      <c r="KA696" s="286"/>
      <c r="KB696" s="286"/>
      <c r="KC696" s="286"/>
      <c r="KD696" s="286"/>
      <c r="KE696" s="286"/>
      <c r="KF696" s="286"/>
      <c r="KG696" s="286"/>
      <c r="KH696" s="286"/>
      <c r="KI696" s="286"/>
      <c r="KJ696" s="286"/>
      <c r="KK696" s="286"/>
      <c r="KL696" s="286"/>
      <c r="KM696" s="286"/>
      <c r="KN696" s="286"/>
      <c r="KO696" s="286"/>
      <c r="KP696" s="286"/>
      <c r="KQ696" s="286"/>
      <c r="KR696" s="286"/>
      <c r="KS696" s="286"/>
      <c r="KT696" s="286"/>
      <c r="KU696" s="286"/>
      <c r="KV696" s="286"/>
      <c r="KW696" s="286"/>
      <c r="KX696" s="286"/>
      <c r="KY696" s="286"/>
      <c r="KZ696" s="286"/>
      <c r="LA696" s="286"/>
      <c r="LB696" s="286"/>
      <c r="LC696" s="286"/>
      <c r="LD696" s="286"/>
      <c r="LE696" s="286"/>
      <c r="LF696" s="286"/>
      <c r="LG696" s="286"/>
      <c r="LH696" s="286"/>
      <c r="LI696" s="286"/>
      <c r="LJ696" s="286"/>
      <c r="LK696" s="286"/>
      <c r="LL696" s="286"/>
      <c r="LM696" s="286"/>
      <c r="LN696" s="286"/>
      <c r="LO696" s="286"/>
      <c r="LP696" s="286"/>
      <c r="LQ696" s="286"/>
      <c r="LR696" s="286"/>
      <c r="LS696" s="286"/>
      <c r="LT696" s="286"/>
      <c r="LU696" s="286"/>
      <c r="LV696" s="286"/>
      <c r="LW696" s="286"/>
      <c r="LX696" s="286"/>
      <c r="LY696" s="286"/>
      <c r="LZ696" s="286"/>
      <c r="MA696" s="286"/>
      <c r="MB696" s="286"/>
      <c r="MC696" s="286"/>
      <c r="MD696" s="286"/>
      <c r="ME696" s="286"/>
      <c r="MF696" s="286"/>
      <c r="MG696" s="286"/>
      <c r="MH696" s="286"/>
      <c r="MI696" s="286"/>
      <c r="MJ696" s="286"/>
      <c r="MK696" s="286"/>
      <c r="ML696" s="286"/>
      <c r="MM696" s="286"/>
      <c r="MN696" s="286"/>
      <c r="MO696" s="286"/>
      <c r="MP696" s="286"/>
      <c r="MQ696" s="286"/>
      <c r="MR696" s="286"/>
      <c r="MS696" s="286"/>
      <c r="MT696" s="286"/>
      <c r="MU696" s="286"/>
      <c r="MV696" s="286"/>
      <c r="MW696" s="286"/>
      <c r="MX696" s="286"/>
      <c r="MY696" s="286"/>
      <c r="MZ696" s="286"/>
      <c r="NA696" s="286"/>
      <c r="NB696" s="286"/>
      <c r="NC696" s="286"/>
      <c r="ND696" s="286"/>
      <c r="NE696" s="286"/>
      <c r="NF696" s="286"/>
      <c r="NG696" s="286"/>
      <c r="NH696" s="286"/>
      <c r="NI696" s="286"/>
      <c r="NJ696" s="286"/>
      <c r="NK696" s="286"/>
      <c r="NL696" s="286"/>
      <c r="NM696" s="286"/>
      <c r="NN696" s="286"/>
      <c r="NO696" s="286"/>
      <c r="NP696" s="286"/>
      <c r="NQ696" s="286"/>
      <c r="NR696" s="286"/>
      <c r="NS696" s="286"/>
      <c r="NT696" s="286"/>
      <c r="NU696" s="286"/>
      <c r="NV696" s="286"/>
      <c r="NW696" s="286"/>
      <c r="NX696" s="286"/>
      <c r="NY696" s="286"/>
      <c r="NZ696" s="286"/>
      <c r="OA696" s="286"/>
      <c r="OB696" s="286"/>
      <c r="OC696" s="286"/>
      <c r="OD696" s="286"/>
      <c r="OE696" s="286"/>
      <c r="OF696" s="286"/>
      <c r="OG696" s="286"/>
      <c r="OH696" s="286"/>
      <c r="OI696" s="286"/>
      <c r="OJ696" s="286"/>
      <c r="OK696" s="286"/>
      <c r="OL696" s="286"/>
      <c r="OM696" s="286"/>
      <c r="ON696" s="286"/>
      <c r="OO696" s="286"/>
      <c r="OP696" s="286"/>
      <c r="OQ696" s="286"/>
      <c r="OR696" s="286"/>
      <c r="OS696" s="286"/>
      <c r="OT696" s="286"/>
      <c r="OU696" s="286"/>
      <c r="OV696" s="286"/>
      <c r="OW696" s="286"/>
      <c r="OX696" s="286"/>
      <c r="OY696" s="286"/>
      <c r="OZ696" s="286"/>
      <c r="PA696" s="286"/>
      <c r="PB696" s="286"/>
      <c r="PC696" s="286"/>
      <c r="PD696" s="286"/>
      <c r="PE696" s="286"/>
      <c r="PF696" s="286"/>
      <c r="PG696" s="286"/>
      <c r="PH696" s="286"/>
      <c r="PI696" s="286"/>
      <c r="PJ696" s="286"/>
      <c r="PK696" s="286"/>
      <c r="PL696" s="286"/>
      <c r="PM696" s="286"/>
      <c r="PN696" s="286"/>
      <c r="PO696" s="286"/>
      <c r="PP696" s="286"/>
      <c r="PQ696" s="286"/>
      <c r="PR696" s="286"/>
      <c r="PS696" s="286"/>
      <c r="PT696" s="286"/>
      <c r="PU696" s="286"/>
      <c r="PV696" s="286"/>
      <c r="PW696" s="286"/>
      <c r="PX696" s="286"/>
      <c r="PY696" s="286"/>
      <c r="PZ696" s="286"/>
      <c r="QA696" s="286"/>
      <c r="QB696" s="286"/>
      <c r="QC696" s="286"/>
      <c r="QD696" s="286"/>
      <c r="QE696" s="286"/>
      <c r="QF696" s="286"/>
      <c r="QG696" s="286"/>
      <c r="QH696" s="286"/>
      <c r="QI696" s="286"/>
      <c r="QJ696" s="286"/>
      <c r="QK696" s="286"/>
      <c r="QL696" s="286"/>
      <c r="QM696" s="286"/>
      <c r="QN696" s="286"/>
      <c r="QO696" s="286"/>
      <c r="QP696" s="286"/>
      <c r="QQ696" s="286"/>
      <c r="QR696" s="286"/>
      <c r="QS696" s="286"/>
      <c r="QT696" s="286"/>
      <c r="QU696" s="286"/>
      <c r="QV696" s="286"/>
      <c r="QW696" s="286"/>
      <c r="QX696" s="286"/>
      <c r="QY696" s="286"/>
      <c r="QZ696" s="286"/>
      <c r="RA696" s="286"/>
      <c r="RB696" s="286"/>
      <c r="RC696" s="286"/>
      <c r="RD696" s="286"/>
      <c r="RE696" s="286"/>
      <c r="RF696" s="286"/>
      <c r="RG696" s="286"/>
      <c r="RH696" s="286"/>
      <c r="RI696" s="286"/>
      <c r="RJ696" s="286"/>
      <c r="RK696" s="286"/>
      <c r="RL696" s="286"/>
      <c r="RM696" s="286"/>
      <c r="RN696" s="286"/>
      <c r="RO696" s="286"/>
      <c r="RP696" s="286"/>
      <c r="RQ696" s="286"/>
      <c r="RR696" s="286"/>
      <c r="RS696" s="286"/>
      <c r="RT696" s="286"/>
      <c r="RU696" s="286"/>
      <c r="RV696" s="286"/>
      <c r="RW696" s="286"/>
      <c r="RX696" s="286"/>
      <c r="RY696" s="286"/>
      <c r="RZ696" s="286"/>
      <c r="SA696" s="286"/>
      <c r="SB696" s="286"/>
      <c r="SC696" s="286"/>
      <c r="SD696" s="286"/>
      <c r="SE696" s="286"/>
      <c r="SF696" s="286"/>
      <c r="SG696" s="286"/>
      <c r="SH696" s="286"/>
      <c r="SI696" s="286"/>
      <c r="SJ696" s="286"/>
      <c r="SK696" s="286"/>
      <c r="SL696" s="286"/>
      <c r="SM696" s="286"/>
      <c r="SN696" s="286"/>
      <c r="SO696" s="286"/>
      <c r="SP696" s="286"/>
      <c r="SQ696" s="286"/>
      <c r="SR696" s="286"/>
      <c r="SS696" s="286"/>
      <c r="ST696" s="286"/>
      <c r="SU696" s="286"/>
      <c r="SV696" s="286"/>
      <c r="SW696" s="286"/>
      <c r="SX696" s="286"/>
      <c r="SY696" s="286"/>
      <c r="SZ696" s="286"/>
      <c r="TA696" s="286"/>
      <c r="TB696" s="286"/>
      <c r="TC696" s="286"/>
      <c r="TD696" s="286"/>
      <c r="TE696" s="286"/>
      <c r="TF696" s="286"/>
      <c r="TG696" s="286"/>
      <c r="TH696" s="286"/>
      <c r="TI696" s="286"/>
      <c r="TJ696" s="286"/>
      <c r="TK696" s="286"/>
      <c r="TL696" s="286"/>
      <c r="TM696" s="286"/>
      <c r="TN696" s="286"/>
      <c r="TO696" s="286"/>
      <c r="TP696" s="286"/>
      <c r="TQ696" s="286"/>
      <c r="TR696" s="286"/>
      <c r="TS696" s="286"/>
      <c r="TT696" s="286"/>
      <c r="TU696" s="286"/>
      <c r="TV696" s="286"/>
      <c r="TW696" s="286"/>
      <c r="TX696" s="286"/>
      <c r="TY696" s="286"/>
      <c r="TZ696" s="286"/>
      <c r="UA696" s="286"/>
      <c r="UB696" s="286"/>
      <c r="UC696" s="286"/>
      <c r="UD696" s="286"/>
      <c r="UE696" s="286"/>
      <c r="UF696" s="286"/>
      <c r="UG696" s="286"/>
      <c r="UH696" s="286"/>
      <c r="UI696" s="286"/>
      <c r="UJ696" s="286"/>
      <c r="UK696" s="286"/>
      <c r="UL696" s="286"/>
      <c r="UM696" s="286"/>
      <c r="UN696" s="286"/>
      <c r="UO696" s="286"/>
      <c r="UP696" s="286"/>
      <c r="UQ696" s="286"/>
      <c r="UR696" s="286"/>
      <c r="US696" s="286"/>
      <c r="UT696" s="286"/>
      <c r="UU696" s="286"/>
      <c r="UV696" s="286"/>
      <c r="UW696" s="286"/>
      <c r="UX696" s="286"/>
      <c r="UY696" s="286"/>
      <c r="UZ696" s="286"/>
      <c r="VA696" s="286"/>
      <c r="VB696" s="286"/>
      <c r="VC696" s="286"/>
      <c r="VD696" s="286"/>
      <c r="VE696" s="286"/>
      <c r="VF696" s="286"/>
      <c r="VG696" s="286"/>
      <c r="VH696" s="286"/>
      <c r="VI696" s="286"/>
      <c r="VJ696" s="286"/>
      <c r="VK696" s="286"/>
      <c r="VL696" s="286"/>
      <c r="VM696" s="286"/>
      <c r="VN696" s="286"/>
      <c r="VO696" s="286"/>
      <c r="VP696" s="286"/>
      <c r="VQ696" s="286"/>
      <c r="VR696" s="286"/>
      <c r="VS696" s="286"/>
      <c r="VT696" s="286"/>
      <c r="VU696" s="286"/>
      <c r="VV696" s="286"/>
      <c r="VW696" s="286"/>
      <c r="VX696" s="286"/>
      <c r="VY696" s="286"/>
      <c r="VZ696" s="286"/>
      <c r="WA696" s="286"/>
      <c r="WB696" s="286"/>
      <c r="WC696" s="286"/>
    </row>
    <row r="697" spans="1:601" s="285" customFormat="1" ht="84.75" customHeight="1">
      <c r="A697" s="1073"/>
      <c r="B697" s="681"/>
      <c r="C697" s="651"/>
      <c r="D697" s="653"/>
      <c r="E697" s="678"/>
      <c r="F697" s="655"/>
      <c r="G697" s="699"/>
      <c r="H697" s="655"/>
      <c r="I697" s="315" t="s">
        <v>501</v>
      </c>
      <c r="J697" s="315" t="s">
        <v>351</v>
      </c>
      <c r="K697" s="315" t="s">
        <v>796</v>
      </c>
      <c r="L697" s="315" t="s">
        <v>642</v>
      </c>
      <c r="M697" s="288"/>
      <c r="N697" s="288"/>
      <c r="O697" s="288">
        <v>10000</v>
      </c>
      <c r="P697" s="292">
        <v>10000</v>
      </c>
      <c r="Q697" s="288">
        <v>10000</v>
      </c>
      <c r="R697" s="288">
        <v>10000</v>
      </c>
      <c r="S697" s="530">
        <v>3</v>
      </c>
      <c r="BA697" s="286"/>
      <c r="BB697" s="286"/>
      <c r="BC697" s="286"/>
      <c r="BD697" s="286"/>
      <c r="BE697" s="286"/>
      <c r="BF697" s="286"/>
      <c r="BG697" s="286"/>
      <c r="BH697" s="286"/>
      <c r="BI697" s="286"/>
      <c r="BJ697" s="286"/>
      <c r="BK697" s="286"/>
      <c r="BL697" s="286"/>
      <c r="BM697" s="286"/>
      <c r="BN697" s="286"/>
      <c r="BO697" s="286"/>
      <c r="BP697" s="286"/>
      <c r="BQ697" s="286"/>
      <c r="BR697" s="286"/>
      <c r="BS697" s="286"/>
      <c r="BT697" s="286"/>
      <c r="BU697" s="286"/>
      <c r="BV697" s="286"/>
      <c r="BW697" s="286"/>
      <c r="BX697" s="286"/>
      <c r="BY697" s="286"/>
      <c r="BZ697" s="286"/>
      <c r="CA697" s="286"/>
      <c r="CB697" s="286"/>
      <c r="CC697" s="286"/>
      <c r="CD697" s="286"/>
      <c r="CE697" s="286"/>
      <c r="CF697" s="286"/>
      <c r="CG697" s="286"/>
      <c r="CH697" s="286"/>
      <c r="CI697" s="286"/>
      <c r="CJ697" s="286"/>
      <c r="CK697" s="286"/>
      <c r="CL697" s="286"/>
      <c r="CM697" s="286"/>
      <c r="CN697" s="286"/>
      <c r="CO697" s="286"/>
      <c r="CP697" s="286"/>
      <c r="CQ697" s="286"/>
      <c r="CR697" s="286"/>
      <c r="CS697" s="286"/>
      <c r="CT697" s="286"/>
      <c r="CU697" s="286"/>
      <c r="CV697" s="286"/>
      <c r="CW697" s="286"/>
      <c r="CX697" s="286"/>
      <c r="CY697" s="286"/>
      <c r="CZ697" s="286"/>
      <c r="DA697" s="286"/>
      <c r="DB697" s="286"/>
      <c r="DC697" s="286"/>
      <c r="DD697" s="286"/>
      <c r="DE697" s="286"/>
      <c r="DF697" s="286"/>
      <c r="DG697" s="286"/>
      <c r="DH697" s="286"/>
      <c r="DI697" s="286"/>
      <c r="DJ697" s="286"/>
      <c r="DK697" s="286"/>
      <c r="DL697" s="286"/>
      <c r="DM697" s="286"/>
      <c r="DN697" s="286"/>
      <c r="DO697" s="286"/>
      <c r="DP697" s="286"/>
      <c r="DQ697" s="286"/>
      <c r="DR697" s="286"/>
      <c r="DS697" s="286"/>
      <c r="DT697" s="286"/>
      <c r="DU697" s="286"/>
      <c r="DV697" s="286"/>
      <c r="DW697" s="286"/>
      <c r="DX697" s="286"/>
      <c r="DY697" s="286"/>
      <c r="DZ697" s="286"/>
      <c r="EA697" s="286"/>
      <c r="EB697" s="286"/>
      <c r="EC697" s="286"/>
      <c r="ED697" s="286"/>
      <c r="EE697" s="286"/>
      <c r="EF697" s="286"/>
      <c r="EG697" s="286"/>
      <c r="EH697" s="286"/>
      <c r="EI697" s="286"/>
      <c r="EJ697" s="286"/>
      <c r="EK697" s="286"/>
      <c r="EL697" s="286"/>
      <c r="EM697" s="286"/>
      <c r="EN697" s="286"/>
      <c r="EO697" s="286"/>
      <c r="EP697" s="286"/>
      <c r="EQ697" s="286"/>
      <c r="ER697" s="286"/>
      <c r="ES697" s="286"/>
      <c r="ET697" s="286"/>
      <c r="EU697" s="286"/>
      <c r="EV697" s="286"/>
      <c r="EW697" s="286"/>
      <c r="EX697" s="286"/>
      <c r="EY697" s="286"/>
      <c r="EZ697" s="286"/>
      <c r="FA697" s="286"/>
      <c r="FB697" s="286"/>
      <c r="FC697" s="286"/>
      <c r="FD697" s="286"/>
      <c r="FE697" s="286"/>
      <c r="FF697" s="286"/>
      <c r="FG697" s="286"/>
      <c r="FH697" s="286"/>
      <c r="FI697" s="286"/>
      <c r="FJ697" s="286"/>
      <c r="FK697" s="286"/>
      <c r="FL697" s="286"/>
      <c r="FM697" s="286"/>
      <c r="FN697" s="286"/>
      <c r="FO697" s="286"/>
      <c r="FP697" s="286"/>
      <c r="FQ697" s="286"/>
      <c r="FR697" s="286"/>
      <c r="FS697" s="286"/>
      <c r="FT697" s="286"/>
      <c r="FU697" s="286"/>
      <c r="FV697" s="286"/>
      <c r="FW697" s="286"/>
      <c r="FX697" s="286"/>
      <c r="FY697" s="286"/>
      <c r="FZ697" s="286"/>
      <c r="GA697" s="286"/>
      <c r="GB697" s="286"/>
      <c r="GC697" s="286"/>
      <c r="GD697" s="286"/>
      <c r="GE697" s="286"/>
      <c r="GF697" s="286"/>
      <c r="GG697" s="286"/>
      <c r="GH697" s="286"/>
      <c r="GI697" s="286"/>
      <c r="GJ697" s="286"/>
      <c r="GK697" s="286"/>
      <c r="GL697" s="286"/>
      <c r="GM697" s="286"/>
      <c r="GN697" s="286"/>
      <c r="GO697" s="286"/>
      <c r="GP697" s="286"/>
      <c r="GQ697" s="286"/>
      <c r="GR697" s="286"/>
      <c r="GS697" s="286"/>
      <c r="GT697" s="286"/>
      <c r="GU697" s="286"/>
      <c r="GV697" s="286"/>
      <c r="GW697" s="286"/>
      <c r="GX697" s="286"/>
      <c r="GY697" s="286"/>
      <c r="GZ697" s="286"/>
      <c r="HA697" s="286"/>
      <c r="HB697" s="286"/>
      <c r="HC697" s="286"/>
      <c r="HD697" s="286"/>
      <c r="HE697" s="286"/>
      <c r="HF697" s="286"/>
      <c r="HG697" s="286"/>
      <c r="HH697" s="286"/>
      <c r="HI697" s="286"/>
      <c r="HJ697" s="286"/>
      <c r="HK697" s="286"/>
      <c r="HL697" s="286"/>
      <c r="HM697" s="286"/>
      <c r="HN697" s="286"/>
      <c r="HO697" s="286"/>
      <c r="HP697" s="286"/>
      <c r="HQ697" s="286"/>
      <c r="HR697" s="286"/>
      <c r="HS697" s="286"/>
      <c r="HT697" s="286"/>
      <c r="HU697" s="286"/>
      <c r="HV697" s="286"/>
      <c r="HW697" s="286"/>
      <c r="HX697" s="286"/>
      <c r="HY697" s="286"/>
      <c r="HZ697" s="286"/>
      <c r="IA697" s="286"/>
      <c r="IB697" s="286"/>
      <c r="IC697" s="286"/>
      <c r="ID697" s="286"/>
      <c r="IE697" s="286"/>
      <c r="IF697" s="286"/>
      <c r="IG697" s="286"/>
      <c r="IH697" s="286"/>
      <c r="II697" s="286"/>
      <c r="IJ697" s="286"/>
      <c r="IK697" s="286"/>
      <c r="IL697" s="286"/>
      <c r="IM697" s="286"/>
      <c r="IN697" s="286"/>
      <c r="IO697" s="286"/>
      <c r="IP697" s="286"/>
      <c r="IQ697" s="286"/>
      <c r="IR697" s="286"/>
      <c r="IS697" s="286"/>
      <c r="IT697" s="286"/>
      <c r="IU697" s="286"/>
      <c r="IV697" s="286"/>
      <c r="IW697" s="286"/>
      <c r="IX697" s="286"/>
      <c r="IY697" s="286"/>
      <c r="IZ697" s="286"/>
      <c r="JA697" s="286"/>
      <c r="JB697" s="286"/>
      <c r="JC697" s="286"/>
      <c r="JD697" s="286"/>
      <c r="JE697" s="286"/>
      <c r="JF697" s="286"/>
      <c r="JG697" s="286"/>
      <c r="JH697" s="286"/>
      <c r="JI697" s="286"/>
      <c r="JJ697" s="286"/>
      <c r="JK697" s="286"/>
      <c r="JL697" s="286"/>
      <c r="JM697" s="286"/>
      <c r="JN697" s="286"/>
      <c r="JO697" s="286"/>
      <c r="JP697" s="286"/>
      <c r="JQ697" s="286"/>
      <c r="JR697" s="286"/>
      <c r="JS697" s="286"/>
      <c r="JT697" s="286"/>
      <c r="JU697" s="286"/>
      <c r="JV697" s="286"/>
      <c r="JW697" s="286"/>
      <c r="JX697" s="286"/>
      <c r="JY697" s="286"/>
      <c r="JZ697" s="286"/>
      <c r="KA697" s="286"/>
      <c r="KB697" s="286"/>
      <c r="KC697" s="286"/>
      <c r="KD697" s="286"/>
      <c r="KE697" s="286"/>
      <c r="KF697" s="286"/>
      <c r="KG697" s="286"/>
      <c r="KH697" s="286"/>
      <c r="KI697" s="286"/>
      <c r="KJ697" s="286"/>
      <c r="KK697" s="286"/>
      <c r="KL697" s="286"/>
      <c r="KM697" s="286"/>
      <c r="KN697" s="286"/>
      <c r="KO697" s="286"/>
      <c r="KP697" s="286"/>
      <c r="KQ697" s="286"/>
      <c r="KR697" s="286"/>
      <c r="KS697" s="286"/>
      <c r="KT697" s="286"/>
      <c r="KU697" s="286"/>
      <c r="KV697" s="286"/>
      <c r="KW697" s="286"/>
      <c r="KX697" s="286"/>
      <c r="KY697" s="286"/>
      <c r="KZ697" s="286"/>
      <c r="LA697" s="286"/>
      <c r="LB697" s="286"/>
      <c r="LC697" s="286"/>
      <c r="LD697" s="286"/>
      <c r="LE697" s="286"/>
      <c r="LF697" s="286"/>
      <c r="LG697" s="286"/>
      <c r="LH697" s="286"/>
      <c r="LI697" s="286"/>
      <c r="LJ697" s="286"/>
      <c r="LK697" s="286"/>
      <c r="LL697" s="286"/>
      <c r="LM697" s="286"/>
      <c r="LN697" s="286"/>
      <c r="LO697" s="286"/>
      <c r="LP697" s="286"/>
      <c r="LQ697" s="286"/>
      <c r="LR697" s="286"/>
      <c r="LS697" s="286"/>
      <c r="LT697" s="286"/>
      <c r="LU697" s="286"/>
      <c r="LV697" s="286"/>
      <c r="LW697" s="286"/>
      <c r="LX697" s="286"/>
      <c r="LY697" s="286"/>
      <c r="LZ697" s="286"/>
      <c r="MA697" s="286"/>
      <c r="MB697" s="286"/>
      <c r="MC697" s="286"/>
      <c r="MD697" s="286"/>
      <c r="ME697" s="286"/>
      <c r="MF697" s="286"/>
      <c r="MG697" s="286"/>
      <c r="MH697" s="286"/>
      <c r="MI697" s="286"/>
      <c r="MJ697" s="286"/>
      <c r="MK697" s="286"/>
      <c r="ML697" s="286"/>
      <c r="MM697" s="286"/>
      <c r="MN697" s="286"/>
      <c r="MO697" s="286"/>
      <c r="MP697" s="286"/>
      <c r="MQ697" s="286"/>
      <c r="MR697" s="286"/>
      <c r="MS697" s="286"/>
      <c r="MT697" s="286"/>
      <c r="MU697" s="286"/>
      <c r="MV697" s="286"/>
      <c r="MW697" s="286"/>
      <c r="MX697" s="286"/>
      <c r="MY697" s="286"/>
      <c r="MZ697" s="286"/>
      <c r="NA697" s="286"/>
      <c r="NB697" s="286"/>
      <c r="NC697" s="286"/>
      <c r="ND697" s="286"/>
      <c r="NE697" s="286"/>
      <c r="NF697" s="286"/>
      <c r="NG697" s="286"/>
      <c r="NH697" s="286"/>
      <c r="NI697" s="286"/>
      <c r="NJ697" s="286"/>
      <c r="NK697" s="286"/>
      <c r="NL697" s="286"/>
      <c r="NM697" s="286"/>
      <c r="NN697" s="286"/>
      <c r="NO697" s="286"/>
      <c r="NP697" s="286"/>
      <c r="NQ697" s="286"/>
      <c r="NR697" s="286"/>
      <c r="NS697" s="286"/>
      <c r="NT697" s="286"/>
      <c r="NU697" s="286"/>
      <c r="NV697" s="286"/>
      <c r="NW697" s="286"/>
      <c r="NX697" s="286"/>
      <c r="NY697" s="286"/>
      <c r="NZ697" s="286"/>
      <c r="OA697" s="286"/>
      <c r="OB697" s="286"/>
      <c r="OC697" s="286"/>
      <c r="OD697" s="286"/>
      <c r="OE697" s="286"/>
      <c r="OF697" s="286"/>
      <c r="OG697" s="286"/>
      <c r="OH697" s="286"/>
      <c r="OI697" s="286"/>
      <c r="OJ697" s="286"/>
      <c r="OK697" s="286"/>
      <c r="OL697" s="286"/>
      <c r="OM697" s="286"/>
      <c r="ON697" s="286"/>
      <c r="OO697" s="286"/>
      <c r="OP697" s="286"/>
      <c r="OQ697" s="286"/>
      <c r="OR697" s="286"/>
      <c r="OS697" s="286"/>
      <c r="OT697" s="286"/>
      <c r="OU697" s="286"/>
      <c r="OV697" s="286"/>
      <c r="OW697" s="286"/>
      <c r="OX697" s="286"/>
      <c r="OY697" s="286"/>
      <c r="OZ697" s="286"/>
      <c r="PA697" s="286"/>
      <c r="PB697" s="286"/>
      <c r="PC697" s="286"/>
      <c r="PD697" s="286"/>
      <c r="PE697" s="286"/>
      <c r="PF697" s="286"/>
      <c r="PG697" s="286"/>
      <c r="PH697" s="286"/>
      <c r="PI697" s="286"/>
      <c r="PJ697" s="286"/>
      <c r="PK697" s="286"/>
      <c r="PL697" s="286"/>
      <c r="PM697" s="286"/>
      <c r="PN697" s="286"/>
      <c r="PO697" s="286"/>
      <c r="PP697" s="286"/>
      <c r="PQ697" s="286"/>
      <c r="PR697" s="286"/>
      <c r="PS697" s="286"/>
      <c r="PT697" s="286"/>
      <c r="PU697" s="286"/>
      <c r="PV697" s="286"/>
      <c r="PW697" s="286"/>
      <c r="PX697" s="286"/>
      <c r="PY697" s="286"/>
      <c r="PZ697" s="286"/>
      <c r="QA697" s="286"/>
      <c r="QB697" s="286"/>
      <c r="QC697" s="286"/>
      <c r="QD697" s="286"/>
      <c r="QE697" s="286"/>
      <c r="QF697" s="286"/>
      <c r="QG697" s="286"/>
      <c r="QH697" s="286"/>
      <c r="QI697" s="286"/>
      <c r="QJ697" s="286"/>
      <c r="QK697" s="286"/>
      <c r="QL697" s="286"/>
      <c r="QM697" s="286"/>
      <c r="QN697" s="286"/>
      <c r="QO697" s="286"/>
      <c r="QP697" s="286"/>
      <c r="QQ697" s="286"/>
      <c r="QR697" s="286"/>
      <c r="QS697" s="286"/>
      <c r="QT697" s="286"/>
      <c r="QU697" s="286"/>
      <c r="QV697" s="286"/>
      <c r="QW697" s="286"/>
      <c r="QX697" s="286"/>
      <c r="QY697" s="286"/>
      <c r="QZ697" s="286"/>
      <c r="RA697" s="286"/>
      <c r="RB697" s="286"/>
      <c r="RC697" s="286"/>
      <c r="RD697" s="286"/>
      <c r="RE697" s="286"/>
      <c r="RF697" s="286"/>
      <c r="RG697" s="286"/>
      <c r="RH697" s="286"/>
      <c r="RI697" s="286"/>
      <c r="RJ697" s="286"/>
      <c r="RK697" s="286"/>
      <c r="RL697" s="286"/>
      <c r="RM697" s="286"/>
      <c r="RN697" s="286"/>
      <c r="RO697" s="286"/>
      <c r="RP697" s="286"/>
      <c r="RQ697" s="286"/>
      <c r="RR697" s="286"/>
      <c r="RS697" s="286"/>
      <c r="RT697" s="286"/>
      <c r="RU697" s="286"/>
      <c r="RV697" s="286"/>
      <c r="RW697" s="286"/>
      <c r="RX697" s="286"/>
      <c r="RY697" s="286"/>
      <c r="RZ697" s="286"/>
      <c r="SA697" s="286"/>
      <c r="SB697" s="286"/>
      <c r="SC697" s="286"/>
      <c r="SD697" s="286"/>
      <c r="SE697" s="286"/>
      <c r="SF697" s="286"/>
      <c r="SG697" s="286"/>
      <c r="SH697" s="286"/>
      <c r="SI697" s="286"/>
      <c r="SJ697" s="286"/>
      <c r="SK697" s="286"/>
      <c r="SL697" s="286"/>
      <c r="SM697" s="286"/>
      <c r="SN697" s="286"/>
      <c r="SO697" s="286"/>
      <c r="SP697" s="286"/>
      <c r="SQ697" s="286"/>
      <c r="SR697" s="286"/>
      <c r="SS697" s="286"/>
      <c r="ST697" s="286"/>
      <c r="SU697" s="286"/>
      <c r="SV697" s="286"/>
      <c r="SW697" s="286"/>
      <c r="SX697" s="286"/>
      <c r="SY697" s="286"/>
      <c r="SZ697" s="286"/>
      <c r="TA697" s="286"/>
      <c r="TB697" s="286"/>
      <c r="TC697" s="286"/>
      <c r="TD697" s="286"/>
      <c r="TE697" s="286"/>
      <c r="TF697" s="286"/>
      <c r="TG697" s="286"/>
      <c r="TH697" s="286"/>
      <c r="TI697" s="286"/>
      <c r="TJ697" s="286"/>
      <c r="TK697" s="286"/>
      <c r="TL697" s="286"/>
      <c r="TM697" s="286"/>
      <c r="TN697" s="286"/>
      <c r="TO697" s="286"/>
      <c r="TP697" s="286"/>
      <c r="TQ697" s="286"/>
      <c r="TR697" s="286"/>
      <c r="TS697" s="286"/>
      <c r="TT697" s="286"/>
      <c r="TU697" s="286"/>
      <c r="TV697" s="286"/>
      <c r="TW697" s="286"/>
      <c r="TX697" s="286"/>
      <c r="TY697" s="286"/>
      <c r="TZ697" s="286"/>
      <c r="UA697" s="286"/>
      <c r="UB697" s="286"/>
      <c r="UC697" s="286"/>
      <c r="UD697" s="286"/>
      <c r="UE697" s="286"/>
      <c r="UF697" s="286"/>
      <c r="UG697" s="286"/>
      <c r="UH697" s="286"/>
      <c r="UI697" s="286"/>
      <c r="UJ697" s="286"/>
      <c r="UK697" s="286"/>
      <c r="UL697" s="286"/>
      <c r="UM697" s="286"/>
      <c r="UN697" s="286"/>
      <c r="UO697" s="286"/>
      <c r="UP697" s="286"/>
      <c r="UQ697" s="286"/>
      <c r="UR697" s="286"/>
      <c r="US697" s="286"/>
      <c r="UT697" s="286"/>
      <c r="UU697" s="286"/>
      <c r="UV697" s="286"/>
      <c r="UW697" s="286"/>
      <c r="UX697" s="286"/>
      <c r="UY697" s="286"/>
      <c r="UZ697" s="286"/>
      <c r="VA697" s="286"/>
      <c r="VB697" s="286"/>
      <c r="VC697" s="286"/>
      <c r="VD697" s="286"/>
      <c r="VE697" s="286"/>
      <c r="VF697" s="286"/>
      <c r="VG697" s="286"/>
      <c r="VH697" s="286"/>
      <c r="VI697" s="286"/>
      <c r="VJ697" s="286"/>
      <c r="VK697" s="286"/>
      <c r="VL697" s="286"/>
      <c r="VM697" s="286"/>
      <c r="VN697" s="286"/>
      <c r="VO697" s="286"/>
      <c r="VP697" s="286"/>
      <c r="VQ697" s="286"/>
      <c r="VR697" s="286"/>
      <c r="VS697" s="286"/>
      <c r="VT697" s="286"/>
      <c r="VU697" s="286"/>
      <c r="VV697" s="286"/>
      <c r="VW697" s="286"/>
      <c r="VX697" s="286"/>
      <c r="VY697" s="286"/>
      <c r="VZ697" s="286"/>
      <c r="WA697" s="286"/>
      <c r="WB697" s="286"/>
      <c r="WC697" s="286"/>
    </row>
    <row r="698" spans="1:601" s="311" customFormat="1" ht="33.75" customHeight="1">
      <c r="A698" s="1073"/>
      <c r="B698" s="666" t="s">
        <v>1429</v>
      </c>
      <c r="C698" s="702" t="s">
        <v>1430</v>
      </c>
      <c r="D698" s="652" t="s">
        <v>1059</v>
      </c>
      <c r="E698" s="703" t="s">
        <v>1431</v>
      </c>
      <c r="F698" s="704" t="s">
        <v>60</v>
      </c>
      <c r="G698" s="688">
        <v>45292</v>
      </c>
      <c r="H698" s="688" t="s">
        <v>1432</v>
      </c>
      <c r="I698" s="450" t="s">
        <v>501</v>
      </c>
      <c r="J698" s="450" t="s">
        <v>351</v>
      </c>
      <c r="K698" s="450" t="s">
        <v>1433</v>
      </c>
      <c r="L698" s="450" t="s">
        <v>35</v>
      </c>
      <c r="M698" s="284">
        <f>M699+M700</f>
        <v>4816657.75</v>
      </c>
      <c r="N698" s="284">
        <f t="shared" ref="N698:R698" si="118">N699+N700</f>
        <v>4816657.75</v>
      </c>
      <c r="O698" s="284">
        <f t="shared" si="118"/>
        <v>7297760</v>
      </c>
      <c r="P698" s="284">
        <f t="shared" si="118"/>
        <v>5713800</v>
      </c>
      <c r="Q698" s="284">
        <f t="shared" si="118"/>
        <v>5713800</v>
      </c>
      <c r="R698" s="284">
        <f t="shared" si="118"/>
        <v>5713800</v>
      </c>
      <c r="S698" s="544"/>
      <c r="BA698" s="313"/>
      <c r="BB698" s="313"/>
      <c r="BC698" s="313"/>
      <c r="BD698" s="313"/>
      <c r="BE698" s="313"/>
      <c r="BF698" s="313"/>
      <c r="BG698" s="313"/>
      <c r="BH698" s="313"/>
      <c r="BI698" s="313"/>
      <c r="BJ698" s="313"/>
      <c r="BK698" s="313"/>
      <c r="BL698" s="313"/>
      <c r="BM698" s="313"/>
      <c r="BN698" s="313"/>
      <c r="BO698" s="313"/>
      <c r="BP698" s="313"/>
      <c r="BQ698" s="313"/>
      <c r="BR698" s="313"/>
      <c r="BS698" s="313"/>
      <c r="BT698" s="313"/>
      <c r="BU698" s="313"/>
      <c r="BV698" s="313"/>
      <c r="BW698" s="313"/>
      <c r="BX698" s="313"/>
      <c r="BY698" s="313"/>
      <c r="BZ698" s="313"/>
      <c r="CA698" s="313"/>
      <c r="CB698" s="313"/>
      <c r="CC698" s="313"/>
      <c r="CD698" s="313"/>
      <c r="CE698" s="313"/>
      <c r="CF698" s="313"/>
      <c r="CG698" s="313"/>
      <c r="CH698" s="313"/>
      <c r="CI698" s="313"/>
      <c r="CJ698" s="313"/>
      <c r="CK698" s="313"/>
      <c r="CL698" s="313"/>
      <c r="CM698" s="313"/>
      <c r="CN698" s="313"/>
      <c r="CO698" s="313"/>
      <c r="CP698" s="313"/>
      <c r="CQ698" s="313"/>
      <c r="CR698" s="313"/>
      <c r="CS698" s="313"/>
      <c r="CT698" s="313"/>
      <c r="CU698" s="313"/>
      <c r="CV698" s="313"/>
      <c r="CW698" s="313"/>
      <c r="CX698" s="313"/>
      <c r="CY698" s="313"/>
      <c r="CZ698" s="313"/>
      <c r="DA698" s="313"/>
      <c r="DB698" s="313"/>
      <c r="DC698" s="313"/>
      <c r="DD698" s="313"/>
      <c r="DE698" s="313"/>
      <c r="DF698" s="313"/>
      <c r="DG698" s="313"/>
      <c r="DH698" s="313"/>
      <c r="DI698" s="313"/>
      <c r="DJ698" s="313"/>
      <c r="DK698" s="313"/>
      <c r="DL698" s="313"/>
      <c r="DM698" s="313"/>
      <c r="DN698" s="313"/>
      <c r="DO698" s="313"/>
      <c r="DP698" s="313"/>
      <c r="DQ698" s="313"/>
      <c r="DR698" s="313"/>
      <c r="DS698" s="313"/>
      <c r="DT698" s="313"/>
      <c r="DU698" s="313"/>
      <c r="DV698" s="313"/>
      <c r="DW698" s="313"/>
      <c r="DX698" s="313"/>
      <c r="DY698" s="313"/>
      <c r="DZ698" s="313"/>
      <c r="EA698" s="313"/>
      <c r="EB698" s="313"/>
      <c r="EC698" s="313"/>
      <c r="ED698" s="313"/>
      <c r="EE698" s="313"/>
      <c r="EF698" s="313"/>
      <c r="EG698" s="313"/>
      <c r="EH698" s="313"/>
      <c r="EI698" s="313"/>
      <c r="EJ698" s="313"/>
      <c r="EK698" s="313"/>
      <c r="EL698" s="313"/>
      <c r="EM698" s="313"/>
      <c r="EN698" s="313"/>
      <c r="EO698" s="313"/>
      <c r="EP698" s="313"/>
      <c r="EQ698" s="313"/>
      <c r="ER698" s="313"/>
      <c r="ES698" s="313"/>
      <c r="ET698" s="313"/>
      <c r="EU698" s="313"/>
      <c r="EV698" s="313"/>
      <c r="EW698" s="313"/>
      <c r="EX698" s="313"/>
      <c r="EY698" s="313"/>
      <c r="EZ698" s="313"/>
      <c r="FA698" s="313"/>
      <c r="FB698" s="313"/>
      <c r="FC698" s="313"/>
      <c r="FD698" s="313"/>
      <c r="FE698" s="313"/>
      <c r="FF698" s="313"/>
      <c r="FG698" s="313"/>
      <c r="FH698" s="313"/>
      <c r="FI698" s="313"/>
      <c r="FJ698" s="313"/>
      <c r="FK698" s="313"/>
      <c r="FL698" s="313"/>
      <c r="FM698" s="313"/>
      <c r="FN698" s="313"/>
      <c r="FO698" s="313"/>
      <c r="FP698" s="313"/>
      <c r="FQ698" s="313"/>
      <c r="FR698" s="313"/>
      <c r="FS698" s="313"/>
      <c r="FT698" s="313"/>
      <c r="FU698" s="313"/>
      <c r="FV698" s="313"/>
      <c r="FW698" s="313"/>
      <c r="FX698" s="313"/>
      <c r="FY698" s="313"/>
      <c r="FZ698" s="313"/>
      <c r="GA698" s="313"/>
      <c r="GB698" s="313"/>
      <c r="GC698" s="313"/>
      <c r="GD698" s="313"/>
      <c r="GE698" s="313"/>
      <c r="GF698" s="313"/>
      <c r="GG698" s="313"/>
      <c r="GH698" s="313"/>
      <c r="GI698" s="313"/>
      <c r="GJ698" s="313"/>
      <c r="GK698" s="313"/>
      <c r="GL698" s="313"/>
      <c r="GM698" s="313"/>
      <c r="GN698" s="313"/>
      <c r="GO698" s="313"/>
      <c r="GP698" s="313"/>
      <c r="GQ698" s="313"/>
      <c r="GR698" s="313"/>
      <c r="GS698" s="313"/>
      <c r="GT698" s="313"/>
      <c r="GU698" s="313"/>
      <c r="GV698" s="313"/>
      <c r="GW698" s="313"/>
      <c r="GX698" s="313"/>
      <c r="GY698" s="313"/>
      <c r="GZ698" s="313"/>
      <c r="HA698" s="313"/>
      <c r="HB698" s="313"/>
      <c r="HC698" s="313"/>
      <c r="HD698" s="313"/>
      <c r="HE698" s="313"/>
      <c r="HF698" s="313"/>
      <c r="HG698" s="313"/>
      <c r="HH698" s="313"/>
      <c r="HI698" s="313"/>
      <c r="HJ698" s="313"/>
      <c r="HK698" s="313"/>
      <c r="HL698" s="313"/>
      <c r="HM698" s="313"/>
      <c r="HN698" s="313"/>
      <c r="HO698" s="313"/>
      <c r="HP698" s="313"/>
      <c r="HQ698" s="313"/>
      <c r="HR698" s="313"/>
      <c r="HS698" s="313"/>
      <c r="HT698" s="313"/>
      <c r="HU698" s="313"/>
      <c r="HV698" s="313"/>
      <c r="HW698" s="313"/>
      <c r="HX698" s="313"/>
      <c r="HY698" s="313"/>
      <c r="HZ698" s="313"/>
      <c r="IA698" s="313"/>
      <c r="IB698" s="313"/>
      <c r="IC698" s="313"/>
      <c r="ID698" s="313"/>
      <c r="IE698" s="313"/>
      <c r="IF698" s="313"/>
      <c r="IG698" s="313"/>
      <c r="IH698" s="313"/>
      <c r="II698" s="313"/>
      <c r="IJ698" s="313"/>
      <c r="IK698" s="313"/>
      <c r="IL698" s="313"/>
      <c r="IM698" s="313"/>
      <c r="IN698" s="313"/>
      <c r="IO698" s="313"/>
      <c r="IP698" s="313"/>
      <c r="IQ698" s="313"/>
      <c r="IR698" s="313"/>
      <c r="IS698" s="313"/>
      <c r="IT698" s="313"/>
      <c r="IU698" s="313"/>
      <c r="IV698" s="313"/>
      <c r="IW698" s="313"/>
      <c r="IX698" s="313"/>
      <c r="IY698" s="313"/>
      <c r="IZ698" s="313"/>
      <c r="JA698" s="313"/>
      <c r="JB698" s="313"/>
      <c r="JC698" s="313"/>
      <c r="JD698" s="313"/>
      <c r="JE698" s="313"/>
      <c r="JF698" s="313"/>
      <c r="JG698" s="313"/>
      <c r="JH698" s="313"/>
      <c r="JI698" s="313"/>
      <c r="JJ698" s="313"/>
      <c r="JK698" s="313"/>
      <c r="JL698" s="313"/>
      <c r="JM698" s="313"/>
      <c r="JN698" s="313"/>
      <c r="JO698" s="313"/>
      <c r="JP698" s="313"/>
      <c r="JQ698" s="313"/>
      <c r="JR698" s="313"/>
      <c r="JS698" s="313"/>
      <c r="JT698" s="313"/>
      <c r="JU698" s="313"/>
      <c r="JV698" s="313"/>
      <c r="JW698" s="313"/>
      <c r="JX698" s="313"/>
      <c r="JY698" s="313"/>
      <c r="JZ698" s="313"/>
      <c r="KA698" s="313"/>
      <c r="KB698" s="313"/>
      <c r="KC698" s="313"/>
      <c r="KD698" s="313"/>
      <c r="KE698" s="313"/>
      <c r="KF698" s="313"/>
      <c r="KG698" s="313"/>
      <c r="KH698" s="313"/>
      <c r="KI698" s="313"/>
      <c r="KJ698" s="313"/>
      <c r="KK698" s="313"/>
      <c r="KL698" s="313"/>
      <c r="KM698" s="313"/>
      <c r="KN698" s="313"/>
      <c r="KO698" s="313"/>
      <c r="KP698" s="313"/>
      <c r="KQ698" s="313"/>
      <c r="KR698" s="313"/>
      <c r="KS698" s="313"/>
      <c r="KT698" s="313"/>
      <c r="KU698" s="313"/>
      <c r="KV698" s="313"/>
      <c r="KW698" s="313"/>
      <c r="KX698" s="313"/>
      <c r="KY698" s="313"/>
      <c r="KZ698" s="313"/>
      <c r="LA698" s="313"/>
      <c r="LB698" s="313"/>
      <c r="LC698" s="313"/>
      <c r="LD698" s="313"/>
      <c r="LE698" s="313"/>
      <c r="LF698" s="313"/>
      <c r="LG698" s="313"/>
      <c r="LH698" s="313"/>
      <c r="LI698" s="313"/>
      <c r="LJ698" s="313"/>
      <c r="LK698" s="313"/>
      <c r="LL698" s="313"/>
      <c r="LM698" s="313"/>
      <c r="LN698" s="313"/>
      <c r="LO698" s="313"/>
      <c r="LP698" s="313"/>
      <c r="LQ698" s="313"/>
      <c r="LR698" s="313"/>
      <c r="LS698" s="313"/>
      <c r="LT698" s="313"/>
      <c r="LU698" s="313"/>
      <c r="LV698" s="313"/>
      <c r="LW698" s="313"/>
      <c r="LX698" s="313"/>
      <c r="LY698" s="313"/>
      <c r="LZ698" s="313"/>
      <c r="MA698" s="313"/>
      <c r="MB698" s="313"/>
      <c r="MC698" s="313"/>
      <c r="MD698" s="313"/>
      <c r="ME698" s="313"/>
      <c r="MF698" s="313"/>
      <c r="MG698" s="313"/>
      <c r="MH698" s="313"/>
      <c r="MI698" s="313"/>
      <c r="MJ698" s="313"/>
      <c r="MK698" s="313"/>
      <c r="ML698" s="313"/>
      <c r="MM698" s="313"/>
      <c r="MN698" s="313"/>
      <c r="MO698" s="313"/>
      <c r="MP698" s="313"/>
      <c r="MQ698" s="313"/>
      <c r="MR698" s="313"/>
      <c r="MS698" s="313"/>
      <c r="MT698" s="313"/>
      <c r="MU698" s="313"/>
      <c r="MV698" s="313"/>
      <c r="MW698" s="313"/>
      <c r="MX698" s="313"/>
      <c r="MY698" s="313"/>
      <c r="MZ698" s="313"/>
      <c r="NA698" s="313"/>
      <c r="NB698" s="313"/>
      <c r="NC698" s="313"/>
      <c r="ND698" s="313"/>
      <c r="NE698" s="313"/>
      <c r="NF698" s="313"/>
      <c r="NG698" s="313"/>
      <c r="NH698" s="313"/>
      <c r="NI698" s="313"/>
      <c r="NJ698" s="313"/>
      <c r="NK698" s="313"/>
      <c r="NL698" s="313"/>
      <c r="NM698" s="313"/>
      <c r="NN698" s="313"/>
      <c r="NO698" s="313"/>
      <c r="NP698" s="313"/>
      <c r="NQ698" s="313"/>
      <c r="NR698" s="313"/>
      <c r="NS698" s="313"/>
      <c r="NT698" s="313"/>
      <c r="NU698" s="313"/>
      <c r="NV698" s="313"/>
      <c r="NW698" s="313"/>
      <c r="NX698" s="313"/>
      <c r="NY698" s="313"/>
      <c r="NZ698" s="313"/>
      <c r="OA698" s="313"/>
      <c r="OB698" s="313"/>
      <c r="OC698" s="313"/>
      <c r="OD698" s="313"/>
      <c r="OE698" s="313"/>
      <c r="OF698" s="313"/>
      <c r="OG698" s="313"/>
      <c r="OH698" s="313"/>
      <c r="OI698" s="313"/>
      <c r="OJ698" s="313"/>
      <c r="OK698" s="313"/>
      <c r="OL698" s="313"/>
      <c r="OM698" s="313"/>
      <c r="ON698" s="313"/>
      <c r="OO698" s="313"/>
      <c r="OP698" s="313"/>
      <c r="OQ698" s="313"/>
      <c r="OR698" s="313"/>
      <c r="OS698" s="313"/>
      <c r="OT698" s="313"/>
      <c r="OU698" s="313"/>
      <c r="OV698" s="313"/>
      <c r="OW698" s="313"/>
      <c r="OX698" s="313"/>
      <c r="OY698" s="313"/>
      <c r="OZ698" s="313"/>
      <c r="PA698" s="313"/>
      <c r="PB698" s="313"/>
      <c r="PC698" s="313"/>
      <c r="PD698" s="313"/>
      <c r="PE698" s="313"/>
      <c r="PF698" s="313"/>
      <c r="PG698" s="313"/>
      <c r="PH698" s="313"/>
      <c r="PI698" s="313"/>
      <c r="PJ698" s="313"/>
      <c r="PK698" s="313"/>
      <c r="PL698" s="313"/>
      <c r="PM698" s="313"/>
      <c r="PN698" s="313"/>
      <c r="PO698" s="313"/>
      <c r="PP698" s="313"/>
      <c r="PQ698" s="313"/>
      <c r="PR698" s="313"/>
      <c r="PS698" s="313"/>
      <c r="PT698" s="313"/>
      <c r="PU698" s="313"/>
      <c r="PV698" s="313"/>
      <c r="PW698" s="313"/>
      <c r="PX698" s="313"/>
      <c r="PY698" s="313"/>
      <c r="PZ698" s="313"/>
      <c r="QA698" s="313"/>
      <c r="QB698" s="313"/>
      <c r="QC698" s="313"/>
      <c r="QD698" s="313"/>
      <c r="QE698" s="313"/>
      <c r="QF698" s="313"/>
      <c r="QG698" s="313"/>
      <c r="QH698" s="313"/>
      <c r="QI698" s="313"/>
      <c r="QJ698" s="313"/>
      <c r="QK698" s="313"/>
      <c r="QL698" s="313"/>
      <c r="QM698" s="313"/>
      <c r="QN698" s="313"/>
      <c r="QO698" s="313"/>
      <c r="QP698" s="313"/>
      <c r="QQ698" s="313"/>
      <c r="QR698" s="313"/>
      <c r="QS698" s="313"/>
      <c r="QT698" s="313"/>
      <c r="QU698" s="313"/>
      <c r="QV698" s="313"/>
      <c r="QW698" s="313"/>
      <c r="QX698" s="313"/>
      <c r="QY698" s="313"/>
      <c r="QZ698" s="313"/>
      <c r="RA698" s="313"/>
      <c r="RB698" s="313"/>
      <c r="RC698" s="313"/>
      <c r="RD698" s="313"/>
      <c r="RE698" s="313"/>
      <c r="RF698" s="313"/>
      <c r="RG698" s="313"/>
      <c r="RH698" s="313"/>
      <c r="RI698" s="313"/>
      <c r="RJ698" s="313"/>
      <c r="RK698" s="313"/>
      <c r="RL698" s="313"/>
      <c r="RM698" s="313"/>
      <c r="RN698" s="313"/>
      <c r="RO698" s="313"/>
      <c r="RP698" s="313"/>
      <c r="RQ698" s="313"/>
      <c r="RR698" s="313"/>
      <c r="RS698" s="313"/>
      <c r="RT698" s="313"/>
      <c r="RU698" s="313"/>
      <c r="RV698" s="313"/>
      <c r="RW698" s="313"/>
      <c r="RX698" s="313"/>
      <c r="RY698" s="313"/>
      <c r="RZ698" s="313"/>
      <c r="SA698" s="313"/>
      <c r="SB698" s="313"/>
      <c r="SC698" s="313"/>
      <c r="SD698" s="313"/>
      <c r="SE698" s="313"/>
      <c r="SF698" s="313"/>
      <c r="SG698" s="313"/>
      <c r="SH698" s="313"/>
      <c r="SI698" s="313"/>
      <c r="SJ698" s="313"/>
      <c r="SK698" s="313"/>
      <c r="SL698" s="313"/>
      <c r="SM698" s="313"/>
      <c r="SN698" s="313"/>
      <c r="SO698" s="313"/>
      <c r="SP698" s="313"/>
      <c r="SQ698" s="313"/>
      <c r="SR698" s="313"/>
      <c r="SS698" s="313"/>
      <c r="ST698" s="313"/>
      <c r="SU698" s="313"/>
      <c r="SV698" s="313"/>
      <c r="SW698" s="313"/>
      <c r="SX698" s="313"/>
      <c r="SY698" s="313"/>
      <c r="SZ698" s="313"/>
      <c r="TA698" s="313"/>
      <c r="TB698" s="313"/>
      <c r="TC698" s="313"/>
      <c r="TD698" s="313"/>
      <c r="TE698" s="313"/>
      <c r="TF698" s="313"/>
      <c r="TG698" s="313"/>
      <c r="TH698" s="313"/>
      <c r="TI698" s="313"/>
      <c r="TJ698" s="313"/>
      <c r="TK698" s="313"/>
      <c r="TL698" s="313"/>
      <c r="TM698" s="313"/>
      <c r="TN698" s="313"/>
      <c r="TO698" s="313"/>
      <c r="TP698" s="313"/>
      <c r="TQ698" s="313"/>
      <c r="TR698" s="313"/>
      <c r="TS698" s="313"/>
      <c r="TT698" s="313"/>
      <c r="TU698" s="313"/>
      <c r="TV698" s="313"/>
      <c r="TW698" s="313"/>
      <c r="TX698" s="313"/>
      <c r="TY698" s="313"/>
      <c r="TZ698" s="313"/>
      <c r="UA698" s="313"/>
      <c r="UB698" s="313"/>
      <c r="UC698" s="313"/>
      <c r="UD698" s="313"/>
      <c r="UE698" s="313"/>
      <c r="UF698" s="313"/>
      <c r="UG698" s="313"/>
      <c r="UH698" s="313"/>
      <c r="UI698" s="313"/>
      <c r="UJ698" s="313"/>
      <c r="UK698" s="313"/>
      <c r="UL698" s="313"/>
      <c r="UM698" s="313"/>
      <c r="UN698" s="313"/>
      <c r="UO698" s="313"/>
      <c r="UP698" s="313"/>
      <c r="UQ698" s="313"/>
      <c r="UR698" s="313"/>
      <c r="US698" s="313"/>
      <c r="UT698" s="313"/>
      <c r="UU698" s="313"/>
      <c r="UV698" s="313"/>
      <c r="UW698" s="313"/>
      <c r="UX698" s="313"/>
      <c r="UY698" s="313"/>
      <c r="UZ698" s="313"/>
      <c r="VA698" s="313"/>
      <c r="VB698" s="313"/>
      <c r="VC698" s="313"/>
      <c r="VD698" s="313"/>
      <c r="VE698" s="313"/>
      <c r="VF698" s="313"/>
      <c r="VG698" s="313"/>
      <c r="VH698" s="313"/>
      <c r="VI698" s="313"/>
      <c r="VJ698" s="313"/>
      <c r="VK698" s="313"/>
      <c r="VL698" s="313"/>
      <c r="VM698" s="313"/>
      <c r="VN698" s="313"/>
      <c r="VO698" s="313"/>
      <c r="VP698" s="313"/>
      <c r="VQ698" s="313"/>
      <c r="VR698" s="313"/>
      <c r="VS698" s="313"/>
      <c r="VT698" s="313"/>
      <c r="VU698" s="313"/>
      <c r="VV698" s="313"/>
      <c r="VW698" s="313"/>
      <c r="VX698" s="313"/>
      <c r="VY698" s="313"/>
      <c r="VZ698" s="313"/>
      <c r="WA698" s="313"/>
      <c r="WB698" s="313"/>
      <c r="WC698" s="313"/>
    </row>
    <row r="699" spans="1:601" s="311" customFormat="1" ht="35.25" customHeight="1">
      <c r="A699" s="1073"/>
      <c r="B699" s="700"/>
      <c r="C699" s="667"/>
      <c r="D699" s="671"/>
      <c r="E699" s="703"/>
      <c r="F699" s="704"/>
      <c r="G699" s="688"/>
      <c r="H699" s="688"/>
      <c r="I699" s="405" t="s">
        <v>501</v>
      </c>
      <c r="J699" s="405" t="s">
        <v>351</v>
      </c>
      <c r="K699" s="405" t="s">
        <v>1433</v>
      </c>
      <c r="L699" s="405" t="s">
        <v>43</v>
      </c>
      <c r="M699" s="288">
        <v>956477.75</v>
      </c>
      <c r="N699" s="327">
        <v>956477.75</v>
      </c>
      <c r="O699" s="327"/>
      <c r="P699" s="328"/>
      <c r="Q699" s="327"/>
      <c r="R699" s="327"/>
      <c r="S699" s="545">
        <v>3</v>
      </c>
      <c r="BA699" s="313"/>
      <c r="BB699" s="313"/>
      <c r="BC699" s="313"/>
      <c r="BD699" s="313"/>
      <c r="BE699" s="313"/>
      <c r="BF699" s="313"/>
      <c r="BG699" s="313"/>
      <c r="BH699" s="313"/>
      <c r="BI699" s="313"/>
      <c r="BJ699" s="313"/>
      <c r="BK699" s="313"/>
      <c r="BL699" s="313"/>
      <c r="BM699" s="313"/>
      <c r="BN699" s="313"/>
      <c r="BO699" s="313"/>
      <c r="BP699" s="313"/>
      <c r="BQ699" s="313"/>
      <c r="BR699" s="313"/>
      <c r="BS699" s="313"/>
      <c r="BT699" s="313"/>
      <c r="BU699" s="313"/>
      <c r="BV699" s="313"/>
      <c r="BW699" s="313"/>
      <c r="BX699" s="313"/>
      <c r="BY699" s="313"/>
      <c r="BZ699" s="313"/>
      <c r="CA699" s="313"/>
      <c r="CB699" s="313"/>
      <c r="CC699" s="313"/>
      <c r="CD699" s="313"/>
      <c r="CE699" s="313"/>
      <c r="CF699" s="313"/>
      <c r="CG699" s="313"/>
      <c r="CH699" s="313"/>
      <c r="CI699" s="313"/>
      <c r="CJ699" s="313"/>
      <c r="CK699" s="313"/>
      <c r="CL699" s="313"/>
      <c r="CM699" s="313"/>
      <c r="CN699" s="313"/>
      <c r="CO699" s="313"/>
      <c r="CP699" s="313"/>
      <c r="CQ699" s="313"/>
      <c r="CR699" s="313"/>
      <c r="CS699" s="313"/>
      <c r="CT699" s="313"/>
      <c r="CU699" s="313"/>
      <c r="CV699" s="313"/>
      <c r="CW699" s="313"/>
      <c r="CX699" s="313"/>
      <c r="CY699" s="313"/>
      <c r="CZ699" s="313"/>
      <c r="DA699" s="313"/>
      <c r="DB699" s="313"/>
      <c r="DC699" s="313"/>
      <c r="DD699" s="313"/>
      <c r="DE699" s="313"/>
      <c r="DF699" s="313"/>
      <c r="DG699" s="313"/>
      <c r="DH699" s="313"/>
      <c r="DI699" s="313"/>
      <c r="DJ699" s="313"/>
      <c r="DK699" s="313"/>
      <c r="DL699" s="313"/>
      <c r="DM699" s="313"/>
      <c r="DN699" s="313"/>
      <c r="DO699" s="313"/>
      <c r="DP699" s="313"/>
      <c r="DQ699" s="313"/>
      <c r="DR699" s="313"/>
      <c r="DS699" s="313"/>
      <c r="DT699" s="313"/>
      <c r="DU699" s="313"/>
      <c r="DV699" s="313"/>
      <c r="DW699" s="313"/>
      <c r="DX699" s="313"/>
      <c r="DY699" s="313"/>
      <c r="DZ699" s="313"/>
      <c r="EA699" s="313"/>
      <c r="EB699" s="313"/>
      <c r="EC699" s="313"/>
      <c r="ED699" s="313"/>
      <c r="EE699" s="313"/>
      <c r="EF699" s="313"/>
      <c r="EG699" s="313"/>
      <c r="EH699" s="313"/>
      <c r="EI699" s="313"/>
      <c r="EJ699" s="313"/>
      <c r="EK699" s="313"/>
      <c r="EL699" s="313"/>
      <c r="EM699" s="313"/>
      <c r="EN699" s="313"/>
      <c r="EO699" s="313"/>
      <c r="EP699" s="313"/>
      <c r="EQ699" s="313"/>
      <c r="ER699" s="313"/>
      <c r="ES699" s="313"/>
      <c r="ET699" s="313"/>
      <c r="EU699" s="313"/>
      <c r="EV699" s="313"/>
      <c r="EW699" s="313"/>
      <c r="EX699" s="313"/>
      <c r="EY699" s="313"/>
      <c r="EZ699" s="313"/>
      <c r="FA699" s="313"/>
      <c r="FB699" s="313"/>
      <c r="FC699" s="313"/>
      <c r="FD699" s="313"/>
      <c r="FE699" s="313"/>
      <c r="FF699" s="313"/>
      <c r="FG699" s="313"/>
      <c r="FH699" s="313"/>
      <c r="FI699" s="313"/>
      <c r="FJ699" s="313"/>
      <c r="FK699" s="313"/>
      <c r="FL699" s="313"/>
      <c r="FM699" s="313"/>
      <c r="FN699" s="313"/>
      <c r="FO699" s="313"/>
      <c r="FP699" s="313"/>
      <c r="FQ699" s="313"/>
      <c r="FR699" s="313"/>
      <c r="FS699" s="313"/>
      <c r="FT699" s="313"/>
      <c r="FU699" s="313"/>
      <c r="FV699" s="313"/>
      <c r="FW699" s="313"/>
      <c r="FX699" s="313"/>
      <c r="FY699" s="313"/>
      <c r="FZ699" s="313"/>
      <c r="GA699" s="313"/>
      <c r="GB699" s="313"/>
      <c r="GC699" s="313"/>
      <c r="GD699" s="313"/>
      <c r="GE699" s="313"/>
      <c r="GF699" s="313"/>
      <c r="GG699" s="313"/>
      <c r="GH699" s="313"/>
      <c r="GI699" s="313"/>
      <c r="GJ699" s="313"/>
      <c r="GK699" s="313"/>
      <c r="GL699" s="313"/>
      <c r="GM699" s="313"/>
      <c r="GN699" s="313"/>
      <c r="GO699" s="313"/>
      <c r="GP699" s="313"/>
      <c r="GQ699" s="313"/>
      <c r="GR699" s="313"/>
      <c r="GS699" s="313"/>
      <c r="GT699" s="313"/>
      <c r="GU699" s="313"/>
      <c r="GV699" s="313"/>
      <c r="GW699" s="313"/>
      <c r="GX699" s="313"/>
      <c r="GY699" s="313"/>
      <c r="GZ699" s="313"/>
      <c r="HA699" s="313"/>
      <c r="HB699" s="313"/>
      <c r="HC699" s="313"/>
      <c r="HD699" s="313"/>
      <c r="HE699" s="313"/>
      <c r="HF699" s="313"/>
      <c r="HG699" s="313"/>
      <c r="HH699" s="313"/>
      <c r="HI699" s="313"/>
      <c r="HJ699" s="313"/>
      <c r="HK699" s="313"/>
      <c r="HL699" s="313"/>
      <c r="HM699" s="313"/>
      <c r="HN699" s="313"/>
      <c r="HO699" s="313"/>
      <c r="HP699" s="313"/>
      <c r="HQ699" s="313"/>
      <c r="HR699" s="313"/>
      <c r="HS699" s="313"/>
      <c r="HT699" s="313"/>
      <c r="HU699" s="313"/>
      <c r="HV699" s="313"/>
      <c r="HW699" s="313"/>
      <c r="HX699" s="313"/>
      <c r="HY699" s="313"/>
      <c r="HZ699" s="313"/>
      <c r="IA699" s="313"/>
      <c r="IB699" s="313"/>
      <c r="IC699" s="313"/>
      <c r="ID699" s="313"/>
      <c r="IE699" s="313"/>
      <c r="IF699" s="313"/>
      <c r="IG699" s="313"/>
      <c r="IH699" s="313"/>
      <c r="II699" s="313"/>
      <c r="IJ699" s="313"/>
      <c r="IK699" s="313"/>
      <c r="IL699" s="313"/>
      <c r="IM699" s="313"/>
      <c r="IN699" s="313"/>
      <c r="IO699" s="313"/>
      <c r="IP699" s="313"/>
      <c r="IQ699" s="313"/>
      <c r="IR699" s="313"/>
      <c r="IS699" s="313"/>
      <c r="IT699" s="313"/>
      <c r="IU699" s="313"/>
      <c r="IV699" s="313"/>
      <c r="IW699" s="313"/>
      <c r="IX699" s="313"/>
      <c r="IY699" s="313"/>
      <c r="IZ699" s="313"/>
      <c r="JA699" s="313"/>
      <c r="JB699" s="313"/>
      <c r="JC699" s="313"/>
      <c r="JD699" s="313"/>
      <c r="JE699" s="313"/>
      <c r="JF699" s="313"/>
      <c r="JG699" s="313"/>
      <c r="JH699" s="313"/>
      <c r="JI699" s="313"/>
      <c r="JJ699" s="313"/>
      <c r="JK699" s="313"/>
      <c r="JL699" s="313"/>
      <c r="JM699" s="313"/>
      <c r="JN699" s="313"/>
      <c r="JO699" s="313"/>
      <c r="JP699" s="313"/>
      <c r="JQ699" s="313"/>
      <c r="JR699" s="313"/>
      <c r="JS699" s="313"/>
      <c r="JT699" s="313"/>
      <c r="JU699" s="313"/>
      <c r="JV699" s="313"/>
      <c r="JW699" s="313"/>
      <c r="JX699" s="313"/>
      <c r="JY699" s="313"/>
      <c r="JZ699" s="313"/>
      <c r="KA699" s="313"/>
      <c r="KB699" s="313"/>
      <c r="KC699" s="313"/>
      <c r="KD699" s="313"/>
      <c r="KE699" s="313"/>
      <c r="KF699" s="313"/>
      <c r="KG699" s="313"/>
      <c r="KH699" s="313"/>
      <c r="KI699" s="313"/>
      <c r="KJ699" s="313"/>
      <c r="KK699" s="313"/>
      <c r="KL699" s="313"/>
      <c r="KM699" s="313"/>
      <c r="KN699" s="313"/>
      <c r="KO699" s="313"/>
      <c r="KP699" s="313"/>
      <c r="KQ699" s="313"/>
      <c r="KR699" s="313"/>
      <c r="KS699" s="313"/>
      <c r="KT699" s="313"/>
      <c r="KU699" s="313"/>
      <c r="KV699" s="313"/>
      <c r="KW699" s="313"/>
      <c r="KX699" s="313"/>
      <c r="KY699" s="313"/>
      <c r="KZ699" s="313"/>
      <c r="LA699" s="313"/>
      <c r="LB699" s="313"/>
      <c r="LC699" s="313"/>
      <c r="LD699" s="313"/>
      <c r="LE699" s="313"/>
      <c r="LF699" s="313"/>
      <c r="LG699" s="313"/>
      <c r="LH699" s="313"/>
      <c r="LI699" s="313"/>
      <c r="LJ699" s="313"/>
      <c r="LK699" s="313"/>
      <c r="LL699" s="313"/>
      <c r="LM699" s="313"/>
      <c r="LN699" s="313"/>
      <c r="LO699" s="313"/>
      <c r="LP699" s="313"/>
      <c r="LQ699" s="313"/>
      <c r="LR699" s="313"/>
      <c r="LS699" s="313"/>
      <c r="LT699" s="313"/>
      <c r="LU699" s="313"/>
      <c r="LV699" s="313"/>
      <c r="LW699" s="313"/>
      <c r="LX699" s="313"/>
      <c r="LY699" s="313"/>
      <c r="LZ699" s="313"/>
      <c r="MA699" s="313"/>
      <c r="MB699" s="313"/>
      <c r="MC699" s="313"/>
      <c r="MD699" s="313"/>
      <c r="ME699" s="313"/>
      <c r="MF699" s="313"/>
      <c r="MG699" s="313"/>
      <c r="MH699" s="313"/>
      <c r="MI699" s="313"/>
      <c r="MJ699" s="313"/>
      <c r="MK699" s="313"/>
      <c r="ML699" s="313"/>
      <c r="MM699" s="313"/>
      <c r="MN699" s="313"/>
      <c r="MO699" s="313"/>
      <c r="MP699" s="313"/>
      <c r="MQ699" s="313"/>
      <c r="MR699" s="313"/>
      <c r="MS699" s="313"/>
      <c r="MT699" s="313"/>
      <c r="MU699" s="313"/>
      <c r="MV699" s="313"/>
      <c r="MW699" s="313"/>
      <c r="MX699" s="313"/>
      <c r="MY699" s="313"/>
      <c r="MZ699" s="313"/>
      <c r="NA699" s="313"/>
      <c r="NB699" s="313"/>
      <c r="NC699" s="313"/>
      <c r="ND699" s="313"/>
      <c r="NE699" s="313"/>
      <c r="NF699" s="313"/>
      <c r="NG699" s="313"/>
      <c r="NH699" s="313"/>
      <c r="NI699" s="313"/>
      <c r="NJ699" s="313"/>
      <c r="NK699" s="313"/>
      <c r="NL699" s="313"/>
      <c r="NM699" s="313"/>
      <c r="NN699" s="313"/>
      <c r="NO699" s="313"/>
      <c r="NP699" s="313"/>
      <c r="NQ699" s="313"/>
      <c r="NR699" s="313"/>
      <c r="NS699" s="313"/>
      <c r="NT699" s="313"/>
      <c r="NU699" s="313"/>
      <c r="NV699" s="313"/>
      <c r="NW699" s="313"/>
      <c r="NX699" s="313"/>
      <c r="NY699" s="313"/>
      <c r="NZ699" s="313"/>
      <c r="OA699" s="313"/>
      <c r="OB699" s="313"/>
      <c r="OC699" s="313"/>
      <c r="OD699" s="313"/>
      <c r="OE699" s="313"/>
      <c r="OF699" s="313"/>
      <c r="OG699" s="313"/>
      <c r="OH699" s="313"/>
      <c r="OI699" s="313"/>
      <c r="OJ699" s="313"/>
      <c r="OK699" s="313"/>
      <c r="OL699" s="313"/>
      <c r="OM699" s="313"/>
      <c r="ON699" s="313"/>
      <c r="OO699" s="313"/>
      <c r="OP699" s="313"/>
      <c r="OQ699" s="313"/>
      <c r="OR699" s="313"/>
      <c r="OS699" s="313"/>
      <c r="OT699" s="313"/>
      <c r="OU699" s="313"/>
      <c r="OV699" s="313"/>
      <c r="OW699" s="313"/>
      <c r="OX699" s="313"/>
      <c r="OY699" s="313"/>
      <c r="OZ699" s="313"/>
      <c r="PA699" s="313"/>
      <c r="PB699" s="313"/>
      <c r="PC699" s="313"/>
      <c r="PD699" s="313"/>
      <c r="PE699" s="313"/>
      <c r="PF699" s="313"/>
      <c r="PG699" s="313"/>
      <c r="PH699" s="313"/>
      <c r="PI699" s="313"/>
      <c r="PJ699" s="313"/>
      <c r="PK699" s="313"/>
      <c r="PL699" s="313"/>
      <c r="PM699" s="313"/>
      <c r="PN699" s="313"/>
      <c r="PO699" s="313"/>
      <c r="PP699" s="313"/>
      <c r="PQ699" s="313"/>
      <c r="PR699" s="313"/>
      <c r="PS699" s="313"/>
      <c r="PT699" s="313"/>
      <c r="PU699" s="313"/>
      <c r="PV699" s="313"/>
      <c r="PW699" s="313"/>
      <c r="PX699" s="313"/>
      <c r="PY699" s="313"/>
      <c r="PZ699" s="313"/>
      <c r="QA699" s="313"/>
      <c r="QB699" s="313"/>
      <c r="QC699" s="313"/>
      <c r="QD699" s="313"/>
      <c r="QE699" s="313"/>
      <c r="QF699" s="313"/>
      <c r="QG699" s="313"/>
      <c r="QH699" s="313"/>
      <c r="QI699" s="313"/>
      <c r="QJ699" s="313"/>
      <c r="QK699" s="313"/>
      <c r="QL699" s="313"/>
      <c r="QM699" s="313"/>
      <c r="QN699" s="313"/>
      <c r="QO699" s="313"/>
      <c r="QP699" s="313"/>
      <c r="QQ699" s="313"/>
      <c r="QR699" s="313"/>
      <c r="QS699" s="313"/>
      <c r="QT699" s="313"/>
      <c r="QU699" s="313"/>
      <c r="QV699" s="313"/>
      <c r="QW699" s="313"/>
      <c r="QX699" s="313"/>
      <c r="QY699" s="313"/>
      <c r="QZ699" s="313"/>
      <c r="RA699" s="313"/>
      <c r="RB699" s="313"/>
      <c r="RC699" s="313"/>
      <c r="RD699" s="313"/>
      <c r="RE699" s="313"/>
      <c r="RF699" s="313"/>
      <c r="RG699" s="313"/>
      <c r="RH699" s="313"/>
      <c r="RI699" s="313"/>
      <c r="RJ699" s="313"/>
      <c r="RK699" s="313"/>
      <c r="RL699" s="313"/>
      <c r="RM699" s="313"/>
      <c r="RN699" s="313"/>
      <c r="RO699" s="313"/>
      <c r="RP699" s="313"/>
      <c r="RQ699" s="313"/>
      <c r="RR699" s="313"/>
      <c r="RS699" s="313"/>
      <c r="RT699" s="313"/>
      <c r="RU699" s="313"/>
      <c r="RV699" s="313"/>
      <c r="RW699" s="313"/>
      <c r="RX699" s="313"/>
      <c r="RY699" s="313"/>
      <c r="RZ699" s="313"/>
      <c r="SA699" s="313"/>
      <c r="SB699" s="313"/>
      <c r="SC699" s="313"/>
      <c r="SD699" s="313"/>
      <c r="SE699" s="313"/>
      <c r="SF699" s="313"/>
      <c r="SG699" s="313"/>
      <c r="SH699" s="313"/>
      <c r="SI699" s="313"/>
      <c r="SJ699" s="313"/>
      <c r="SK699" s="313"/>
      <c r="SL699" s="313"/>
      <c r="SM699" s="313"/>
      <c r="SN699" s="313"/>
      <c r="SO699" s="313"/>
      <c r="SP699" s="313"/>
      <c r="SQ699" s="313"/>
      <c r="SR699" s="313"/>
      <c r="SS699" s="313"/>
      <c r="ST699" s="313"/>
      <c r="SU699" s="313"/>
      <c r="SV699" s="313"/>
      <c r="SW699" s="313"/>
      <c r="SX699" s="313"/>
      <c r="SY699" s="313"/>
      <c r="SZ699" s="313"/>
      <c r="TA699" s="313"/>
      <c r="TB699" s="313"/>
      <c r="TC699" s="313"/>
      <c r="TD699" s="313"/>
      <c r="TE699" s="313"/>
      <c r="TF699" s="313"/>
      <c r="TG699" s="313"/>
      <c r="TH699" s="313"/>
      <c r="TI699" s="313"/>
      <c r="TJ699" s="313"/>
      <c r="TK699" s="313"/>
      <c r="TL699" s="313"/>
      <c r="TM699" s="313"/>
      <c r="TN699" s="313"/>
      <c r="TO699" s="313"/>
      <c r="TP699" s="313"/>
      <c r="TQ699" s="313"/>
      <c r="TR699" s="313"/>
      <c r="TS699" s="313"/>
      <c r="TT699" s="313"/>
      <c r="TU699" s="313"/>
      <c r="TV699" s="313"/>
      <c r="TW699" s="313"/>
      <c r="TX699" s="313"/>
      <c r="TY699" s="313"/>
      <c r="TZ699" s="313"/>
      <c r="UA699" s="313"/>
      <c r="UB699" s="313"/>
      <c r="UC699" s="313"/>
      <c r="UD699" s="313"/>
      <c r="UE699" s="313"/>
      <c r="UF699" s="313"/>
      <c r="UG699" s="313"/>
      <c r="UH699" s="313"/>
      <c r="UI699" s="313"/>
      <c r="UJ699" s="313"/>
      <c r="UK699" s="313"/>
      <c r="UL699" s="313"/>
      <c r="UM699" s="313"/>
      <c r="UN699" s="313"/>
      <c r="UO699" s="313"/>
      <c r="UP699" s="313"/>
      <c r="UQ699" s="313"/>
      <c r="UR699" s="313"/>
      <c r="US699" s="313"/>
      <c r="UT699" s="313"/>
      <c r="UU699" s="313"/>
      <c r="UV699" s="313"/>
      <c r="UW699" s="313"/>
      <c r="UX699" s="313"/>
      <c r="UY699" s="313"/>
      <c r="UZ699" s="313"/>
      <c r="VA699" s="313"/>
      <c r="VB699" s="313"/>
      <c r="VC699" s="313"/>
      <c r="VD699" s="313"/>
      <c r="VE699" s="313"/>
      <c r="VF699" s="313"/>
      <c r="VG699" s="313"/>
      <c r="VH699" s="313"/>
      <c r="VI699" s="313"/>
      <c r="VJ699" s="313"/>
      <c r="VK699" s="313"/>
      <c r="VL699" s="313"/>
      <c r="VM699" s="313"/>
      <c r="VN699" s="313"/>
      <c r="VO699" s="313"/>
      <c r="VP699" s="313"/>
      <c r="VQ699" s="313"/>
      <c r="VR699" s="313"/>
      <c r="VS699" s="313"/>
      <c r="VT699" s="313"/>
      <c r="VU699" s="313"/>
      <c r="VV699" s="313"/>
      <c r="VW699" s="313"/>
      <c r="VX699" s="313"/>
      <c r="VY699" s="313"/>
      <c r="VZ699" s="313"/>
      <c r="WA699" s="313"/>
      <c r="WB699" s="313"/>
      <c r="WC699" s="313"/>
    </row>
    <row r="700" spans="1:601" s="311" customFormat="1" ht="32.25" customHeight="1">
      <c r="A700" s="1073"/>
      <c r="B700" s="701"/>
      <c r="C700" s="667"/>
      <c r="D700" s="671"/>
      <c r="E700" s="692" t="s">
        <v>1077</v>
      </c>
      <c r="F700" s="705" t="s">
        <v>1434</v>
      </c>
      <c r="G700" s="696">
        <v>43831</v>
      </c>
      <c r="H700" s="694" t="s">
        <v>31</v>
      </c>
      <c r="I700" s="405" t="s">
        <v>501</v>
      </c>
      <c r="J700" s="405" t="s">
        <v>351</v>
      </c>
      <c r="K700" s="405" t="s">
        <v>1433</v>
      </c>
      <c r="L700" s="405" t="s">
        <v>1435</v>
      </c>
      <c r="M700" s="288">
        <v>3860180</v>
      </c>
      <c r="N700" s="327">
        <v>3860180</v>
      </c>
      <c r="O700" s="327">
        <v>7297760</v>
      </c>
      <c r="P700" s="328">
        <v>5713800</v>
      </c>
      <c r="Q700" s="327">
        <v>5713800</v>
      </c>
      <c r="R700" s="327">
        <v>5713800</v>
      </c>
      <c r="S700" s="545">
        <v>3</v>
      </c>
      <c r="BA700" s="313"/>
      <c r="BB700" s="313"/>
      <c r="BC700" s="313"/>
      <c r="BD700" s="313"/>
      <c r="BE700" s="313"/>
      <c r="BF700" s="313"/>
      <c r="BG700" s="313"/>
      <c r="BH700" s="313"/>
      <c r="BI700" s="313"/>
      <c r="BJ700" s="313"/>
      <c r="BK700" s="313"/>
      <c r="BL700" s="313"/>
      <c r="BM700" s="313"/>
      <c r="BN700" s="313"/>
      <c r="BO700" s="313"/>
      <c r="BP700" s="313"/>
      <c r="BQ700" s="313"/>
      <c r="BR700" s="313"/>
      <c r="BS700" s="313"/>
      <c r="BT700" s="313"/>
      <c r="BU700" s="313"/>
      <c r="BV700" s="313"/>
      <c r="BW700" s="313"/>
      <c r="BX700" s="313"/>
      <c r="BY700" s="313"/>
      <c r="BZ700" s="313"/>
      <c r="CA700" s="313"/>
      <c r="CB700" s="313"/>
      <c r="CC700" s="313"/>
      <c r="CD700" s="313"/>
      <c r="CE700" s="313"/>
      <c r="CF700" s="313"/>
      <c r="CG700" s="313"/>
      <c r="CH700" s="313"/>
      <c r="CI700" s="313"/>
      <c r="CJ700" s="313"/>
      <c r="CK700" s="313"/>
      <c r="CL700" s="313"/>
      <c r="CM700" s="313"/>
      <c r="CN700" s="313"/>
      <c r="CO700" s="313"/>
      <c r="CP700" s="313"/>
      <c r="CQ700" s="313"/>
      <c r="CR700" s="313"/>
      <c r="CS700" s="313"/>
      <c r="CT700" s="313"/>
      <c r="CU700" s="313"/>
      <c r="CV700" s="313"/>
      <c r="CW700" s="313"/>
      <c r="CX700" s="313"/>
      <c r="CY700" s="313"/>
      <c r="CZ700" s="313"/>
      <c r="DA700" s="313"/>
      <c r="DB700" s="313"/>
      <c r="DC700" s="313"/>
      <c r="DD700" s="313"/>
      <c r="DE700" s="313"/>
      <c r="DF700" s="313"/>
      <c r="DG700" s="313"/>
      <c r="DH700" s="313"/>
      <c r="DI700" s="313"/>
      <c r="DJ700" s="313"/>
      <c r="DK700" s="313"/>
      <c r="DL700" s="313"/>
      <c r="DM700" s="313"/>
      <c r="DN700" s="313"/>
      <c r="DO700" s="313"/>
      <c r="DP700" s="313"/>
      <c r="DQ700" s="313"/>
      <c r="DR700" s="313"/>
      <c r="DS700" s="313"/>
      <c r="DT700" s="313"/>
      <c r="DU700" s="313"/>
      <c r="DV700" s="313"/>
      <c r="DW700" s="313"/>
      <c r="DX700" s="313"/>
      <c r="DY700" s="313"/>
      <c r="DZ700" s="313"/>
      <c r="EA700" s="313"/>
      <c r="EB700" s="313"/>
      <c r="EC700" s="313"/>
      <c r="ED700" s="313"/>
      <c r="EE700" s="313"/>
      <c r="EF700" s="313"/>
      <c r="EG700" s="313"/>
      <c r="EH700" s="313"/>
      <c r="EI700" s="313"/>
      <c r="EJ700" s="313"/>
      <c r="EK700" s="313"/>
      <c r="EL700" s="313"/>
      <c r="EM700" s="313"/>
      <c r="EN700" s="313"/>
      <c r="EO700" s="313"/>
      <c r="EP700" s="313"/>
      <c r="EQ700" s="313"/>
      <c r="ER700" s="313"/>
      <c r="ES700" s="313"/>
      <c r="ET700" s="313"/>
      <c r="EU700" s="313"/>
      <c r="EV700" s="313"/>
      <c r="EW700" s="313"/>
      <c r="EX700" s="313"/>
      <c r="EY700" s="313"/>
      <c r="EZ700" s="313"/>
      <c r="FA700" s="313"/>
      <c r="FB700" s="313"/>
      <c r="FC700" s="313"/>
      <c r="FD700" s="313"/>
      <c r="FE700" s="313"/>
      <c r="FF700" s="313"/>
      <c r="FG700" s="313"/>
      <c r="FH700" s="313"/>
      <c r="FI700" s="313"/>
      <c r="FJ700" s="313"/>
      <c r="FK700" s="313"/>
      <c r="FL700" s="313"/>
      <c r="FM700" s="313"/>
      <c r="FN700" s="313"/>
      <c r="FO700" s="313"/>
      <c r="FP700" s="313"/>
      <c r="FQ700" s="313"/>
      <c r="FR700" s="313"/>
      <c r="FS700" s="313"/>
      <c r="FT700" s="313"/>
      <c r="FU700" s="313"/>
      <c r="FV700" s="313"/>
      <c r="FW700" s="313"/>
      <c r="FX700" s="313"/>
      <c r="FY700" s="313"/>
      <c r="FZ700" s="313"/>
      <c r="GA700" s="313"/>
      <c r="GB700" s="313"/>
      <c r="GC700" s="313"/>
      <c r="GD700" s="313"/>
      <c r="GE700" s="313"/>
      <c r="GF700" s="313"/>
      <c r="GG700" s="313"/>
      <c r="GH700" s="313"/>
      <c r="GI700" s="313"/>
      <c r="GJ700" s="313"/>
      <c r="GK700" s="313"/>
      <c r="GL700" s="313"/>
      <c r="GM700" s="313"/>
      <c r="GN700" s="313"/>
      <c r="GO700" s="313"/>
      <c r="GP700" s="313"/>
      <c r="GQ700" s="313"/>
      <c r="GR700" s="313"/>
      <c r="GS700" s="313"/>
      <c r="GT700" s="313"/>
      <c r="GU700" s="313"/>
      <c r="GV700" s="313"/>
      <c r="GW700" s="313"/>
      <c r="GX700" s="313"/>
      <c r="GY700" s="313"/>
      <c r="GZ700" s="313"/>
      <c r="HA700" s="313"/>
      <c r="HB700" s="313"/>
      <c r="HC700" s="313"/>
      <c r="HD700" s="313"/>
      <c r="HE700" s="313"/>
      <c r="HF700" s="313"/>
      <c r="HG700" s="313"/>
      <c r="HH700" s="313"/>
      <c r="HI700" s="313"/>
      <c r="HJ700" s="313"/>
      <c r="HK700" s="313"/>
      <c r="HL700" s="313"/>
      <c r="HM700" s="313"/>
      <c r="HN700" s="313"/>
      <c r="HO700" s="313"/>
      <c r="HP700" s="313"/>
      <c r="HQ700" s="313"/>
      <c r="HR700" s="313"/>
      <c r="HS700" s="313"/>
      <c r="HT700" s="313"/>
      <c r="HU700" s="313"/>
      <c r="HV700" s="313"/>
      <c r="HW700" s="313"/>
      <c r="HX700" s="313"/>
      <c r="HY700" s="313"/>
      <c r="HZ700" s="313"/>
      <c r="IA700" s="313"/>
      <c r="IB700" s="313"/>
      <c r="IC700" s="313"/>
      <c r="ID700" s="313"/>
      <c r="IE700" s="313"/>
      <c r="IF700" s="313"/>
      <c r="IG700" s="313"/>
      <c r="IH700" s="313"/>
      <c r="II700" s="313"/>
      <c r="IJ700" s="313"/>
      <c r="IK700" s="313"/>
      <c r="IL700" s="313"/>
      <c r="IM700" s="313"/>
      <c r="IN700" s="313"/>
      <c r="IO700" s="313"/>
      <c r="IP700" s="313"/>
      <c r="IQ700" s="313"/>
      <c r="IR700" s="313"/>
      <c r="IS700" s="313"/>
      <c r="IT700" s="313"/>
      <c r="IU700" s="313"/>
      <c r="IV700" s="313"/>
      <c r="IW700" s="313"/>
      <c r="IX700" s="313"/>
      <c r="IY700" s="313"/>
      <c r="IZ700" s="313"/>
      <c r="JA700" s="313"/>
      <c r="JB700" s="313"/>
      <c r="JC700" s="313"/>
      <c r="JD700" s="313"/>
      <c r="JE700" s="313"/>
      <c r="JF700" s="313"/>
      <c r="JG700" s="313"/>
      <c r="JH700" s="313"/>
      <c r="JI700" s="313"/>
      <c r="JJ700" s="313"/>
      <c r="JK700" s="313"/>
      <c r="JL700" s="313"/>
      <c r="JM700" s="313"/>
      <c r="JN700" s="313"/>
      <c r="JO700" s="313"/>
      <c r="JP700" s="313"/>
      <c r="JQ700" s="313"/>
      <c r="JR700" s="313"/>
      <c r="JS700" s="313"/>
      <c r="JT700" s="313"/>
      <c r="JU700" s="313"/>
      <c r="JV700" s="313"/>
      <c r="JW700" s="313"/>
      <c r="JX700" s="313"/>
      <c r="JY700" s="313"/>
      <c r="JZ700" s="313"/>
      <c r="KA700" s="313"/>
      <c r="KB700" s="313"/>
      <c r="KC700" s="313"/>
      <c r="KD700" s="313"/>
      <c r="KE700" s="313"/>
      <c r="KF700" s="313"/>
      <c r="KG700" s="313"/>
      <c r="KH700" s="313"/>
      <c r="KI700" s="313"/>
      <c r="KJ700" s="313"/>
      <c r="KK700" s="313"/>
      <c r="KL700" s="313"/>
      <c r="KM700" s="313"/>
      <c r="KN700" s="313"/>
      <c r="KO700" s="313"/>
      <c r="KP700" s="313"/>
      <c r="KQ700" s="313"/>
      <c r="KR700" s="313"/>
      <c r="KS700" s="313"/>
      <c r="KT700" s="313"/>
      <c r="KU700" s="313"/>
      <c r="KV700" s="313"/>
      <c r="KW700" s="313"/>
      <c r="KX700" s="313"/>
      <c r="KY700" s="313"/>
      <c r="KZ700" s="313"/>
      <c r="LA700" s="313"/>
      <c r="LB700" s="313"/>
      <c r="LC700" s="313"/>
      <c r="LD700" s="313"/>
      <c r="LE700" s="313"/>
      <c r="LF700" s="313"/>
      <c r="LG700" s="313"/>
      <c r="LH700" s="313"/>
      <c r="LI700" s="313"/>
      <c r="LJ700" s="313"/>
      <c r="LK700" s="313"/>
      <c r="LL700" s="313"/>
      <c r="LM700" s="313"/>
      <c r="LN700" s="313"/>
      <c r="LO700" s="313"/>
      <c r="LP700" s="313"/>
      <c r="LQ700" s="313"/>
      <c r="LR700" s="313"/>
      <c r="LS700" s="313"/>
      <c r="LT700" s="313"/>
      <c r="LU700" s="313"/>
      <c r="LV700" s="313"/>
      <c r="LW700" s="313"/>
      <c r="LX700" s="313"/>
      <c r="LY700" s="313"/>
      <c r="LZ700" s="313"/>
      <c r="MA700" s="313"/>
      <c r="MB700" s="313"/>
      <c r="MC700" s="313"/>
      <c r="MD700" s="313"/>
      <c r="ME700" s="313"/>
      <c r="MF700" s="313"/>
      <c r="MG700" s="313"/>
      <c r="MH700" s="313"/>
      <c r="MI700" s="313"/>
      <c r="MJ700" s="313"/>
      <c r="MK700" s="313"/>
      <c r="ML700" s="313"/>
      <c r="MM700" s="313"/>
      <c r="MN700" s="313"/>
      <c r="MO700" s="313"/>
      <c r="MP700" s="313"/>
      <c r="MQ700" s="313"/>
      <c r="MR700" s="313"/>
      <c r="MS700" s="313"/>
      <c r="MT700" s="313"/>
      <c r="MU700" s="313"/>
      <c r="MV700" s="313"/>
      <c r="MW700" s="313"/>
      <c r="MX700" s="313"/>
      <c r="MY700" s="313"/>
      <c r="MZ700" s="313"/>
      <c r="NA700" s="313"/>
      <c r="NB700" s="313"/>
      <c r="NC700" s="313"/>
      <c r="ND700" s="313"/>
      <c r="NE700" s="313"/>
      <c r="NF700" s="313"/>
      <c r="NG700" s="313"/>
      <c r="NH700" s="313"/>
      <c r="NI700" s="313"/>
      <c r="NJ700" s="313"/>
      <c r="NK700" s="313"/>
      <c r="NL700" s="313"/>
      <c r="NM700" s="313"/>
      <c r="NN700" s="313"/>
      <c r="NO700" s="313"/>
      <c r="NP700" s="313"/>
      <c r="NQ700" s="313"/>
      <c r="NR700" s="313"/>
      <c r="NS700" s="313"/>
      <c r="NT700" s="313"/>
      <c r="NU700" s="313"/>
      <c r="NV700" s="313"/>
      <c r="NW700" s="313"/>
      <c r="NX700" s="313"/>
      <c r="NY700" s="313"/>
      <c r="NZ700" s="313"/>
      <c r="OA700" s="313"/>
      <c r="OB700" s="313"/>
      <c r="OC700" s="313"/>
      <c r="OD700" s="313"/>
      <c r="OE700" s="313"/>
      <c r="OF700" s="313"/>
      <c r="OG700" s="313"/>
      <c r="OH700" s="313"/>
      <c r="OI700" s="313"/>
      <c r="OJ700" s="313"/>
      <c r="OK700" s="313"/>
      <c r="OL700" s="313"/>
      <c r="OM700" s="313"/>
      <c r="ON700" s="313"/>
      <c r="OO700" s="313"/>
      <c r="OP700" s="313"/>
      <c r="OQ700" s="313"/>
      <c r="OR700" s="313"/>
      <c r="OS700" s="313"/>
      <c r="OT700" s="313"/>
      <c r="OU700" s="313"/>
      <c r="OV700" s="313"/>
      <c r="OW700" s="313"/>
      <c r="OX700" s="313"/>
      <c r="OY700" s="313"/>
      <c r="OZ700" s="313"/>
      <c r="PA700" s="313"/>
      <c r="PB700" s="313"/>
      <c r="PC700" s="313"/>
      <c r="PD700" s="313"/>
      <c r="PE700" s="313"/>
      <c r="PF700" s="313"/>
      <c r="PG700" s="313"/>
      <c r="PH700" s="313"/>
      <c r="PI700" s="313"/>
      <c r="PJ700" s="313"/>
      <c r="PK700" s="313"/>
      <c r="PL700" s="313"/>
      <c r="PM700" s="313"/>
      <c r="PN700" s="313"/>
      <c r="PO700" s="313"/>
      <c r="PP700" s="313"/>
      <c r="PQ700" s="313"/>
      <c r="PR700" s="313"/>
      <c r="PS700" s="313"/>
      <c r="PT700" s="313"/>
      <c r="PU700" s="313"/>
      <c r="PV700" s="313"/>
      <c r="PW700" s="313"/>
      <c r="PX700" s="313"/>
      <c r="PY700" s="313"/>
      <c r="PZ700" s="313"/>
      <c r="QA700" s="313"/>
      <c r="QB700" s="313"/>
      <c r="QC700" s="313"/>
      <c r="QD700" s="313"/>
      <c r="QE700" s="313"/>
      <c r="QF700" s="313"/>
      <c r="QG700" s="313"/>
      <c r="QH700" s="313"/>
      <c r="QI700" s="313"/>
      <c r="QJ700" s="313"/>
      <c r="QK700" s="313"/>
      <c r="QL700" s="313"/>
      <c r="QM700" s="313"/>
      <c r="QN700" s="313"/>
      <c r="QO700" s="313"/>
      <c r="QP700" s="313"/>
      <c r="QQ700" s="313"/>
      <c r="QR700" s="313"/>
      <c r="QS700" s="313"/>
      <c r="QT700" s="313"/>
      <c r="QU700" s="313"/>
      <c r="QV700" s="313"/>
      <c r="QW700" s="313"/>
      <c r="QX700" s="313"/>
      <c r="QY700" s="313"/>
      <c r="QZ700" s="313"/>
      <c r="RA700" s="313"/>
      <c r="RB700" s="313"/>
      <c r="RC700" s="313"/>
      <c r="RD700" s="313"/>
      <c r="RE700" s="313"/>
      <c r="RF700" s="313"/>
      <c r="RG700" s="313"/>
      <c r="RH700" s="313"/>
      <c r="RI700" s="313"/>
      <c r="RJ700" s="313"/>
      <c r="RK700" s="313"/>
      <c r="RL700" s="313"/>
      <c r="RM700" s="313"/>
      <c r="RN700" s="313"/>
      <c r="RO700" s="313"/>
      <c r="RP700" s="313"/>
      <c r="RQ700" s="313"/>
      <c r="RR700" s="313"/>
      <c r="RS700" s="313"/>
      <c r="RT700" s="313"/>
      <c r="RU700" s="313"/>
      <c r="RV700" s="313"/>
      <c r="RW700" s="313"/>
      <c r="RX700" s="313"/>
      <c r="RY700" s="313"/>
      <c r="RZ700" s="313"/>
      <c r="SA700" s="313"/>
      <c r="SB700" s="313"/>
      <c r="SC700" s="313"/>
      <c r="SD700" s="313"/>
      <c r="SE700" s="313"/>
      <c r="SF700" s="313"/>
      <c r="SG700" s="313"/>
      <c r="SH700" s="313"/>
      <c r="SI700" s="313"/>
      <c r="SJ700" s="313"/>
      <c r="SK700" s="313"/>
      <c r="SL700" s="313"/>
      <c r="SM700" s="313"/>
      <c r="SN700" s="313"/>
      <c r="SO700" s="313"/>
      <c r="SP700" s="313"/>
      <c r="SQ700" s="313"/>
      <c r="SR700" s="313"/>
      <c r="SS700" s="313"/>
      <c r="ST700" s="313"/>
      <c r="SU700" s="313"/>
      <c r="SV700" s="313"/>
      <c r="SW700" s="313"/>
      <c r="SX700" s="313"/>
      <c r="SY700" s="313"/>
      <c r="SZ700" s="313"/>
      <c r="TA700" s="313"/>
      <c r="TB700" s="313"/>
      <c r="TC700" s="313"/>
      <c r="TD700" s="313"/>
      <c r="TE700" s="313"/>
      <c r="TF700" s="313"/>
      <c r="TG700" s="313"/>
      <c r="TH700" s="313"/>
      <c r="TI700" s="313"/>
      <c r="TJ700" s="313"/>
      <c r="TK700" s="313"/>
      <c r="TL700" s="313"/>
      <c r="TM700" s="313"/>
      <c r="TN700" s="313"/>
      <c r="TO700" s="313"/>
      <c r="TP700" s="313"/>
      <c r="TQ700" s="313"/>
      <c r="TR700" s="313"/>
      <c r="TS700" s="313"/>
      <c r="TT700" s="313"/>
      <c r="TU700" s="313"/>
      <c r="TV700" s="313"/>
      <c r="TW700" s="313"/>
      <c r="TX700" s="313"/>
      <c r="TY700" s="313"/>
      <c r="TZ700" s="313"/>
      <c r="UA700" s="313"/>
      <c r="UB700" s="313"/>
      <c r="UC700" s="313"/>
      <c r="UD700" s="313"/>
      <c r="UE700" s="313"/>
      <c r="UF700" s="313"/>
      <c r="UG700" s="313"/>
      <c r="UH700" s="313"/>
      <c r="UI700" s="313"/>
      <c r="UJ700" s="313"/>
      <c r="UK700" s="313"/>
      <c r="UL700" s="313"/>
      <c r="UM700" s="313"/>
      <c r="UN700" s="313"/>
      <c r="UO700" s="313"/>
      <c r="UP700" s="313"/>
      <c r="UQ700" s="313"/>
      <c r="UR700" s="313"/>
      <c r="US700" s="313"/>
      <c r="UT700" s="313"/>
      <c r="UU700" s="313"/>
      <c r="UV700" s="313"/>
      <c r="UW700" s="313"/>
      <c r="UX700" s="313"/>
      <c r="UY700" s="313"/>
      <c r="UZ700" s="313"/>
      <c r="VA700" s="313"/>
      <c r="VB700" s="313"/>
      <c r="VC700" s="313"/>
      <c r="VD700" s="313"/>
      <c r="VE700" s="313"/>
      <c r="VF700" s="313"/>
      <c r="VG700" s="313"/>
      <c r="VH700" s="313"/>
      <c r="VI700" s="313"/>
      <c r="VJ700" s="313"/>
      <c r="VK700" s="313"/>
      <c r="VL700" s="313"/>
      <c r="VM700" s="313"/>
      <c r="VN700" s="313"/>
      <c r="VO700" s="313"/>
      <c r="VP700" s="313"/>
      <c r="VQ700" s="313"/>
      <c r="VR700" s="313"/>
      <c r="VS700" s="313"/>
      <c r="VT700" s="313"/>
      <c r="VU700" s="313"/>
      <c r="VV700" s="313"/>
      <c r="VW700" s="313"/>
      <c r="VX700" s="313"/>
      <c r="VY700" s="313"/>
      <c r="VZ700" s="313"/>
      <c r="WA700" s="313"/>
      <c r="WB700" s="313"/>
      <c r="WC700" s="313"/>
    </row>
    <row r="701" spans="1:601" s="311" customFormat="1" ht="72.75" customHeight="1">
      <c r="A701" s="1073"/>
      <c r="B701" s="707" t="s">
        <v>1436</v>
      </c>
      <c r="C701" s="667"/>
      <c r="D701" s="671"/>
      <c r="E701" s="693"/>
      <c r="F701" s="706"/>
      <c r="G701" s="697"/>
      <c r="H701" s="695"/>
      <c r="I701" s="450" t="s">
        <v>501</v>
      </c>
      <c r="J701" s="450" t="s">
        <v>351</v>
      </c>
      <c r="K701" s="450" t="s">
        <v>1433</v>
      </c>
      <c r="L701" s="450" t="s">
        <v>35</v>
      </c>
      <c r="M701" s="284">
        <f>M702</f>
        <v>3962662.25</v>
      </c>
      <c r="N701" s="284">
        <f t="shared" ref="N701:R701" si="119">N702</f>
        <v>3962529.75</v>
      </c>
      <c r="O701" s="284">
        <f t="shared" si="119"/>
        <v>4498290</v>
      </c>
      <c r="P701" s="284">
        <f t="shared" si="119"/>
        <v>4236800</v>
      </c>
      <c r="Q701" s="284">
        <f t="shared" si="119"/>
        <v>4236800</v>
      </c>
      <c r="R701" s="284">
        <f t="shared" si="119"/>
        <v>4236800</v>
      </c>
      <c r="S701" s="544"/>
      <c r="BA701" s="313"/>
      <c r="BB701" s="313"/>
      <c r="BC701" s="313"/>
      <c r="BD701" s="313"/>
      <c r="BE701" s="313"/>
      <c r="BF701" s="313"/>
      <c r="BG701" s="313"/>
      <c r="BH701" s="313"/>
      <c r="BI701" s="313"/>
      <c r="BJ701" s="313"/>
      <c r="BK701" s="313"/>
      <c r="BL701" s="313"/>
      <c r="BM701" s="313"/>
      <c r="BN701" s="313"/>
      <c r="BO701" s="313"/>
      <c r="BP701" s="313"/>
      <c r="BQ701" s="313"/>
      <c r="BR701" s="313"/>
      <c r="BS701" s="313"/>
      <c r="BT701" s="313"/>
      <c r="BU701" s="313"/>
      <c r="BV701" s="313"/>
      <c r="BW701" s="313"/>
      <c r="BX701" s="313"/>
      <c r="BY701" s="313"/>
      <c r="BZ701" s="313"/>
      <c r="CA701" s="313"/>
      <c r="CB701" s="313"/>
      <c r="CC701" s="313"/>
      <c r="CD701" s="313"/>
      <c r="CE701" s="313"/>
      <c r="CF701" s="313"/>
      <c r="CG701" s="313"/>
      <c r="CH701" s="313"/>
      <c r="CI701" s="313"/>
      <c r="CJ701" s="313"/>
      <c r="CK701" s="313"/>
      <c r="CL701" s="313"/>
      <c r="CM701" s="313"/>
      <c r="CN701" s="313"/>
      <c r="CO701" s="313"/>
      <c r="CP701" s="313"/>
      <c r="CQ701" s="313"/>
      <c r="CR701" s="313"/>
      <c r="CS701" s="313"/>
      <c r="CT701" s="313"/>
      <c r="CU701" s="313"/>
      <c r="CV701" s="313"/>
      <c r="CW701" s="313"/>
      <c r="CX701" s="313"/>
      <c r="CY701" s="313"/>
      <c r="CZ701" s="313"/>
      <c r="DA701" s="313"/>
      <c r="DB701" s="313"/>
      <c r="DC701" s="313"/>
      <c r="DD701" s="313"/>
      <c r="DE701" s="313"/>
      <c r="DF701" s="313"/>
      <c r="DG701" s="313"/>
      <c r="DH701" s="313"/>
      <c r="DI701" s="313"/>
      <c r="DJ701" s="313"/>
      <c r="DK701" s="313"/>
      <c r="DL701" s="313"/>
      <c r="DM701" s="313"/>
      <c r="DN701" s="313"/>
      <c r="DO701" s="313"/>
      <c r="DP701" s="313"/>
      <c r="DQ701" s="313"/>
      <c r="DR701" s="313"/>
      <c r="DS701" s="313"/>
      <c r="DT701" s="313"/>
      <c r="DU701" s="313"/>
      <c r="DV701" s="313"/>
      <c r="DW701" s="313"/>
      <c r="DX701" s="313"/>
      <c r="DY701" s="313"/>
      <c r="DZ701" s="313"/>
      <c r="EA701" s="313"/>
      <c r="EB701" s="313"/>
      <c r="EC701" s="313"/>
      <c r="ED701" s="313"/>
      <c r="EE701" s="313"/>
      <c r="EF701" s="313"/>
      <c r="EG701" s="313"/>
      <c r="EH701" s="313"/>
      <c r="EI701" s="313"/>
      <c r="EJ701" s="313"/>
      <c r="EK701" s="313"/>
      <c r="EL701" s="313"/>
      <c r="EM701" s="313"/>
      <c r="EN701" s="313"/>
      <c r="EO701" s="313"/>
      <c r="EP701" s="313"/>
      <c r="EQ701" s="313"/>
      <c r="ER701" s="313"/>
      <c r="ES701" s="313"/>
      <c r="ET701" s="313"/>
      <c r="EU701" s="313"/>
      <c r="EV701" s="313"/>
      <c r="EW701" s="313"/>
      <c r="EX701" s="313"/>
      <c r="EY701" s="313"/>
      <c r="EZ701" s="313"/>
      <c r="FA701" s="313"/>
      <c r="FB701" s="313"/>
      <c r="FC701" s="313"/>
      <c r="FD701" s="313"/>
      <c r="FE701" s="313"/>
      <c r="FF701" s="313"/>
      <c r="FG701" s="313"/>
      <c r="FH701" s="313"/>
      <c r="FI701" s="313"/>
      <c r="FJ701" s="313"/>
      <c r="FK701" s="313"/>
      <c r="FL701" s="313"/>
      <c r="FM701" s="313"/>
      <c r="FN701" s="313"/>
      <c r="FO701" s="313"/>
      <c r="FP701" s="313"/>
      <c r="FQ701" s="313"/>
      <c r="FR701" s="313"/>
      <c r="FS701" s="313"/>
      <c r="FT701" s="313"/>
      <c r="FU701" s="313"/>
      <c r="FV701" s="313"/>
      <c r="FW701" s="313"/>
      <c r="FX701" s="313"/>
      <c r="FY701" s="313"/>
      <c r="FZ701" s="313"/>
      <c r="GA701" s="313"/>
      <c r="GB701" s="313"/>
      <c r="GC701" s="313"/>
      <c r="GD701" s="313"/>
      <c r="GE701" s="313"/>
      <c r="GF701" s="313"/>
      <c r="GG701" s="313"/>
      <c r="GH701" s="313"/>
      <c r="GI701" s="313"/>
      <c r="GJ701" s="313"/>
      <c r="GK701" s="313"/>
      <c r="GL701" s="313"/>
      <c r="GM701" s="313"/>
      <c r="GN701" s="313"/>
      <c r="GO701" s="313"/>
      <c r="GP701" s="313"/>
      <c r="GQ701" s="313"/>
      <c r="GR701" s="313"/>
      <c r="GS701" s="313"/>
      <c r="GT701" s="313"/>
      <c r="GU701" s="313"/>
      <c r="GV701" s="313"/>
      <c r="GW701" s="313"/>
      <c r="GX701" s="313"/>
      <c r="GY701" s="313"/>
      <c r="GZ701" s="313"/>
      <c r="HA701" s="313"/>
      <c r="HB701" s="313"/>
      <c r="HC701" s="313"/>
      <c r="HD701" s="313"/>
      <c r="HE701" s="313"/>
      <c r="HF701" s="313"/>
      <c r="HG701" s="313"/>
      <c r="HH701" s="313"/>
      <c r="HI701" s="313"/>
      <c r="HJ701" s="313"/>
      <c r="HK701" s="313"/>
      <c r="HL701" s="313"/>
      <c r="HM701" s="313"/>
      <c r="HN701" s="313"/>
      <c r="HO701" s="313"/>
      <c r="HP701" s="313"/>
      <c r="HQ701" s="313"/>
      <c r="HR701" s="313"/>
      <c r="HS701" s="313"/>
      <c r="HT701" s="313"/>
      <c r="HU701" s="313"/>
      <c r="HV701" s="313"/>
      <c r="HW701" s="313"/>
      <c r="HX701" s="313"/>
      <c r="HY701" s="313"/>
      <c r="HZ701" s="313"/>
      <c r="IA701" s="313"/>
      <c r="IB701" s="313"/>
      <c r="IC701" s="313"/>
      <c r="ID701" s="313"/>
      <c r="IE701" s="313"/>
      <c r="IF701" s="313"/>
      <c r="IG701" s="313"/>
      <c r="IH701" s="313"/>
      <c r="II701" s="313"/>
      <c r="IJ701" s="313"/>
      <c r="IK701" s="313"/>
      <c r="IL701" s="313"/>
      <c r="IM701" s="313"/>
      <c r="IN701" s="313"/>
      <c r="IO701" s="313"/>
      <c r="IP701" s="313"/>
      <c r="IQ701" s="313"/>
      <c r="IR701" s="313"/>
      <c r="IS701" s="313"/>
      <c r="IT701" s="313"/>
      <c r="IU701" s="313"/>
      <c r="IV701" s="313"/>
      <c r="IW701" s="313"/>
      <c r="IX701" s="313"/>
      <c r="IY701" s="313"/>
      <c r="IZ701" s="313"/>
      <c r="JA701" s="313"/>
      <c r="JB701" s="313"/>
      <c r="JC701" s="313"/>
      <c r="JD701" s="313"/>
      <c r="JE701" s="313"/>
      <c r="JF701" s="313"/>
      <c r="JG701" s="313"/>
      <c r="JH701" s="313"/>
      <c r="JI701" s="313"/>
      <c r="JJ701" s="313"/>
      <c r="JK701" s="313"/>
      <c r="JL701" s="313"/>
      <c r="JM701" s="313"/>
      <c r="JN701" s="313"/>
      <c r="JO701" s="313"/>
      <c r="JP701" s="313"/>
      <c r="JQ701" s="313"/>
      <c r="JR701" s="313"/>
      <c r="JS701" s="313"/>
      <c r="JT701" s="313"/>
      <c r="JU701" s="313"/>
      <c r="JV701" s="313"/>
      <c r="JW701" s="313"/>
      <c r="JX701" s="313"/>
      <c r="JY701" s="313"/>
      <c r="JZ701" s="313"/>
      <c r="KA701" s="313"/>
      <c r="KB701" s="313"/>
      <c r="KC701" s="313"/>
      <c r="KD701" s="313"/>
      <c r="KE701" s="313"/>
      <c r="KF701" s="313"/>
      <c r="KG701" s="313"/>
      <c r="KH701" s="313"/>
      <c r="KI701" s="313"/>
      <c r="KJ701" s="313"/>
      <c r="KK701" s="313"/>
      <c r="KL701" s="313"/>
      <c r="KM701" s="313"/>
      <c r="KN701" s="313"/>
      <c r="KO701" s="313"/>
      <c r="KP701" s="313"/>
      <c r="KQ701" s="313"/>
      <c r="KR701" s="313"/>
      <c r="KS701" s="313"/>
      <c r="KT701" s="313"/>
      <c r="KU701" s="313"/>
      <c r="KV701" s="313"/>
      <c r="KW701" s="313"/>
      <c r="KX701" s="313"/>
      <c r="KY701" s="313"/>
      <c r="KZ701" s="313"/>
      <c r="LA701" s="313"/>
      <c r="LB701" s="313"/>
      <c r="LC701" s="313"/>
      <c r="LD701" s="313"/>
      <c r="LE701" s="313"/>
      <c r="LF701" s="313"/>
      <c r="LG701" s="313"/>
      <c r="LH701" s="313"/>
      <c r="LI701" s="313"/>
      <c r="LJ701" s="313"/>
      <c r="LK701" s="313"/>
      <c r="LL701" s="313"/>
      <c r="LM701" s="313"/>
      <c r="LN701" s="313"/>
      <c r="LO701" s="313"/>
      <c r="LP701" s="313"/>
      <c r="LQ701" s="313"/>
      <c r="LR701" s="313"/>
      <c r="LS701" s="313"/>
      <c r="LT701" s="313"/>
      <c r="LU701" s="313"/>
      <c r="LV701" s="313"/>
      <c r="LW701" s="313"/>
      <c r="LX701" s="313"/>
      <c r="LY701" s="313"/>
      <c r="LZ701" s="313"/>
      <c r="MA701" s="313"/>
      <c r="MB701" s="313"/>
      <c r="MC701" s="313"/>
      <c r="MD701" s="313"/>
      <c r="ME701" s="313"/>
      <c r="MF701" s="313"/>
      <c r="MG701" s="313"/>
      <c r="MH701" s="313"/>
      <c r="MI701" s="313"/>
      <c r="MJ701" s="313"/>
      <c r="MK701" s="313"/>
      <c r="ML701" s="313"/>
      <c r="MM701" s="313"/>
      <c r="MN701" s="313"/>
      <c r="MO701" s="313"/>
      <c r="MP701" s="313"/>
      <c r="MQ701" s="313"/>
      <c r="MR701" s="313"/>
      <c r="MS701" s="313"/>
      <c r="MT701" s="313"/>
      <c r="MU701" s="313"/>
      <c r="MV701" s="313"/>
      <c r="MW701" s="313"/>
      <c r="MX701" s="313"/>
      <c r="MY701" s="313"/>
      <c r="MZ701" s="313"/>
      <c r="NA701" s="313"/>
      <c r="NB701" s="313"/>
      <c r="NC701" s="313"/>
      <c r="ND701" s="313"/>
      <c r="NE701" s="313"/>
      <c r="NF701" s="313"/>
      <c r="NG701" s="313"/>
      <c r="NH701" s="313"/>
      <c r="NI701" s="313"/>
      <c r="NJ701" s="313"/>
      <c r="NK701" s="313"/>
      <c r="NL701" s="313"/>
      <c r="NM701" s="313"/>
      <c r="NN701" s="313"/>
      <c r="NO701" s="313"/>
      <c r="NP701" s="313"/>
      <c r="NQ701" s="313"/>
      <c r="NR701" s="313"/>
      <c r="NS701" s="313"/>
      <c r="NT701" s="313"/>
      <c r="NU701" s="313"/>
      <c r="NV701" s="313"/>
      <c r="NW701" s="313"/>
      <c r="NX701" s="313"/>
      <c r="NY701" s="313"/>
      <c r="NZ701" s="313"/>
      <c r="OA701" s="313"/>
      <c r="OB701" s="313"/>
      <c r="OC701" s="313"/>
      <c r="OD701" s="313"/>
      <c r="OE701" s="313"/>
      <c r="OF701" s="313"/>
      <c r="OG701" s="313"/>
      <c r="OH701" s="313"/>
      <c r="OI701" s="313"/>
      <c r="OJ701" s="313"/>
      <c r="OK701" s="313"/>
      <c r="OL701" s="313"/>
      <c r="OM701" s="313"/>
      <c r="ON701" s="313"/>
      <c r="OO701" s="313"/>
      <c r="OP701" s="313"/>
      <c r="OQ701" s="313"/>
      <c r="OR701" s="313"/>
      <c r="OS701" s="313"/>
      <c r="OT701" s="313"/>
      <c r="OU701" s="313"/>
      <c r="OV701" s="313"/>
      <c r="OW701" s="313"/>
      <c r="OX701" s="313"/>
      <c r="OY701" s="313"/>
      <c r="OZ701" s="313"/>
      <c r="PA701" s="313"/>
      <c r="PB701" s="313"/>
      <c r="PC701" s="313"/>
      <c r="PD701" s="313"/>
      <c r="PE701" s="313"/>
      <c r="PF701" s="313"/>
      <c r="PG701" s="313"/>
      <c r="PH701" s="313"/>
      <c r="PI701" s="313"/>
      <c r="PJ701" s="313"/>
      <c r="PK701" s="313"/>
      <c r="PL701" s="313"/>
      <c r="PM701" s="313"/>
      <c r="PN701" s="313"/>
      <c r="PO701" s="313"/>
      <c r="PP701" s="313"/>
      <c r="PQ701" s="313"/>
      <c r="PR701" s="313"/>
      <c r="PS701" s="313"/>
      <c r="PT701" s="313"/>
      <c r="PU701" s="313"/>
      <c r="PV701" s="313"/>
      <c r="PW701" s="313"/>
      <c r="PX701" s="313"/>
      <c r="PY701" s="313"/>
      <c r="PZ701" s="313"/>
      <c r="QA701" s="313"/>
      <c r="QB701" s="313"/>
      <c r="QC701" s="313"/>
      <c r="QD701" s="313"/>
      <c r="QE701" s="313"/>
      <c r="QF701" s="313"/>
      <c r="QG701" s="313"/>
      <c r="QH701" s="313"/>
      <c r="QI701" s="313"/>
      <c r="QJ701" s="313"/>
      <c r="QK701" s="313"/>
      <c r="QL701" s="313"/>
      <c r="QM701" s="313"/>
      <c r="QN701" s="313"/>
      <c r="QO701" s="313"/>
      <c r="QP701" s="313"/>
      <c r="QQ701" s="313"/>
      <c r="QR701" s="313"/>
      <c r="QS701" s="313"/>
      <c r="QT701" s="313"/>
      <c r="QU701" s="313"/>
      <c r="QV701" s="313"/>
      <c r="QW701" s="313"/>
      <c r="QX701" s="313"/>
      <c r="QY701" s="313"/>
      <c r="QZ701" s="313"/>
      <c r="RA701" s="313"/>
      <c r="RB701" s="313"/>
      <c r="RC701" s="313"/>
      <c r="RD701" s="313"/>
      <c r="RE701" s="313"/>
      <c r="RF701" s="313"/>
      <c r="RG701" s="313"/>
      <c r="RH701" s="313"/>
      <c r="RI701" s="313"/>
      <c r="RJ701" s="313"/>
      <c r="RK701" s="313"/>
      <c r="RL701" s="313"/>
      <c r="RM701" s="313"/>
      <c r="RN701" s="313"/>
      <c r="RO701" s="313"/>
      <c r="RP701" s="313"/>
      <c r="RQ701" s="313"/>
      <c r="RR701" s="313"/>
      <c r="RS701" s="313"/>
      <c r="RT701" s="313"/>
      <c r="RU701" s="313"/>
      <c r="RV701" s="313"/>
      <c r="RW701" s="313"/>
      <c r="RX701" s="313"/>
      <c r="RY701" s="313"/>
      <c r="RZ701" s="313"/>
      <c r="SA701" s="313"/>
      <c r="SB701" s="313"/>
      <c r="SC701" s="313"/>
      <c r="SD701" s="313"/>
      <c r="SE701" s="313"/>
      <c r="SF701" s="313"/>
      <c r="SG701" s="313"/>
      <c r="SH701" s="313"/>
      <c r="SI701" s="313"/>
      <c r="SJ701" s="313"/>
      <c r="SK701" s="313"/>
      <c r="SL701" s="313"/>
      <c r="SM701" s="313"/>
      <c r="SN701" s="313"/>
      <c r="SO701" s="313"/>
      <c r="SP701" s="313"/>
      <c r="SQ701" s="313"/>
      <c r="SR701" s="313"/>
      <c r="SS701" s="313"/>
      <c r="ST701" s="313"/>
      <c r="SU701" s="313"/>
      <c r="SV701" s="313"/>
      <c r="SW701" s="313"/>
      <c r="SX701" s="313"/>
      <c r="SY701" s="313"/>
      <c r="SZ701" s="313"/>
      <c r="TA701" s="313"/>
      <c r="TB701" s="313"/>
      <c r="TC701" s="313"/>
      <c r="TD701" s="313"/>
      <c r="TE701" s="313"/>
      <c r="TF701" s="313"/>
      <c r="TG701" s="313"/>
      <c r="TH701" s="313"/>
      <c r="TI701" s="313"/>
      <c r="TJ701" s="313"/>
      <c r="TK701" s="313"/>
      <c r="TL701" s="313"/>
      <c r="TM701" s="313"/>
      <c r="TN701" s="313"/>
      <c r="TO701" s="313"/>
      <c r="TP701" s="313"/>
      <c r="TQ701" s="313"/>
      <c r="TR701" s="313"/>
      <c r="TS701" s="313"/>
      <c r="TT701" s="313"/>
      <c r="TU701" s="313"/>
      <c r="TV701" s="313"/>
      <c r="TW701" s="313"/>
      <c r="TX701" s="313"/>
      <c r="TY701" s="313"/>
      <c r="TZ701" s="313"/>
      <c r="UA701" s="313"/>
      <c r="UB701" s="313"/>
      <c r="UC701" s="313"/>
      <c r="UD701" s="313"/>
      <c r="UE701" s="313"/>
      <c r="UF701" s="313"/>
      <c r="UG701" s="313"/>
      <c r="UH701" s="313"/>
      <c r="UI701" s="313"/>
      <c r="UJ701" s="313"/>
      <c r="UK701" s="313"/>
      <c r="UL701" s="313"/>
      <c r="UM701" s="313"/>
      <c r="UN701" s="313"/>
      <c r="UO701" s="313"/>
      <c r="UP701" s="313"/>
      <c r="UQ701" s="313"/>
      <c r="UR701" s="313"/>
      <c r="US701" s="313"/>
      <c r="UT701" s="313"/>
      <c r="UU701" s="313"/>
      <c r="UV701" s="313"/>
      <c r="UW701" s="313"/>
      <c r="UX701" s="313"/>
      <c r="UY701" s="313"/>
      <c r="UZ701" s="313"/>
      <c r="VA701" s="313"/>
      <c r="VB701" s="313"/>
      <c r="VC701" s="313"/>
      <c r="VD701" s="313"/>
      <c r="VE701" s="313"/>
      <c r="VF701" s="313"/>
      <c r="VG701" s="313"/>
      <c r="VH701" s="313"/>
      <c r="VI701" s="313"/>
      <c r="VJ701" s="313"/>
      <c r="VK701" s="313"/>
      <c r="VL701" s="313"/>
      <c r="VM701" s="313"/>
      <c r="VN701" s="313"/>
      <c r="VO701" s="313"/>
      <c r="VP701" s="313"/>
      <c r="VQ701" s="313"/>
      <c r="VR701" s="313"/>
      <c r="VS701" s="313"/>
      <c r="VT701" s="313"/>
      <c r="VU701" s="313"/>
      <c r="VV701" s="313"/>
      <c r="VW701" s="313"/>
      <c r="VX701" s="313"/>
      <c r="VY701" s="313"/>
      <c r="VZ701" s="313"/>
      <c r="WA701" s="313"/>
      <c r="WB701" s="313"/>
      <c r="WC701" s="313"/>
    </row>
    <row r="702" spans="1:601" s="311" customFormat="1" ht="69.75" customHeight="1">
      <c r="A702" s="1073"/>
      <c r="B702" s="708"/>
      <c r="C702" s="668"/>
      <c r="D702" s="653"/>
      <c r="E702" s="324" t="s">
        <v>1066</v>
      </c>
      <c r="F702" s="451" t="s">
        <v>60</v>
      </c>
      <c r="G702" s="433">
        <v>39814</v>
      </c>
      <c r="H702" s="452" t="s">
        <v>31</v>
      </c>
      <c r="I702" s="405" t="s">
        <v>501</v>
      </c>
      <c r="J702" s="405" t="s">
        <v>351</v>
      </c>
      <c r="K702" s="405" t="s">
        <v>1433</v>
      </c>
      <c r="L702" s="405" t="s">
        <v>642</v>
      </c>
      <c r="M702" s="288">
        <v>3962662.25</v>
      </c>
      <c r="N702" s="327">
        <v>3962529.75</v>
      </c>
      <c r="O702" s="327">
        <v>4498290</v>
      </c>
      <c r="P702" s="328">
        <v>4236800</v>
      </c>
      <c r="Q702" s="327">
        <v>4236800</v>
      </c>
      <c r="R702" s="327">
        <v>4236800</v>
      </c>
      <c r="S702" s="545">
        <v>3</v>
      </c>
      <c r="BA702" s="313"/>
      <c r="BB702" s="313"/>
      <c r="BC702" s="313"/>
      <c r="BD702" s="313"/>
      <c r="BE702" s="313"/>
      <c r="BF702" s="313"/>
      <c r="BG702" s="313"/>
      <c r="BH702" s="313"/>
      <c r="BI702" s="313"/>
      <c r="BJ702" s="313"/>
      <c r="BK702" s="313"/>
      <c r="BL702" s="313"/>
      <c r="BM702" s="313"/>
      <c r="BN702" s="313"/>
      <c r="BO702" s="313"/>
      <c r="BP702" s="313"/>
      <c r="BQ702" s="313"/>
      <c r="BR702" s="313"/>
      <c r="BS702" s="313"/>
      <c r="BT702" s="313"/>
      <c r="BU702" s="313"/>
      <c r="BV702" s="313"/>
      <c r="BW702" s="313"/>
      <c r="BX702" s="313"/>
      <c r="BY702" s="313"/>
      <c r="BZ702" s="313"/>
      <c r="CA702" s="313"/>
      <c r="CB702" s="313"/>
      <c r="CC702" s="313"/>
      <c r="CD702" s="313"/>
      <c r="CE702" s="313"/>
      <c r="CF702" s="313"/>
      <c r="CG702" s="313"/>
      <c r="CH702" s="313"/>
      <c r="CI702" s="313"/>
      <c r="CJ702" s="313"/>
      <c r="CK702" s="313"/>
      <c r="CL702" s="313"/>
      <c r="CM702" s="313"/>
      <c r="CN702" s="313"/>
      <c r="CO702" s="313"/>
      <c r="CP702" s="313"/>
      <c r="CQ702" s="313"/>
      <c r="CR702" s="313"/>
      <c r="CS702" s="313"/>
      <c r="CT702" s="313"/>
      <c r="CU702" s="313"/>
      <c r="CV702" s="313"/>
      <c r="CW702" s="313"/>
      <c r="CX702" s="313"/>
      <c r="CY702" s="313"/>
      <c r="CZ702" s="313"/>
      <c r="DA702" s="313"/>
      <c r="DB702" s="313"/>
      <c r="DC702" s="313"/>
      <c r="DD702" s="313"/>
      <c r="DE702" s="313"/>
      <c r="DF702" s="313"/>
      <c r="DG702" s="313"/>
      <c r="DH702" s="313"/>
      <c r="DI702" s="313"/>
      <c r="DJ702" s="313"/>
      <c r="DK702" s="313"/>
      <c r="DL702" s="313"/>
      <c r="DM702" s="313"/>
      <c r="DN702" s="313"/>
      <c r="DO702" s="313"/>
      <c r="DP702" s="313"/>
      <c r="DQ702" s="313"/>
      <c r="DR702" s="313"/>
      <c r="DS702" s="313"/>
      <c r="DT702" s="313"/>
      <c r="DU702" s="313"/>
      <c r="DV702" s="313"/>
      <c r="DW702" s="313"/>
      <c r="DX702" s="313"/>
      <c r="DY702" s="313"/>
      <c r="DZ702" s="313"/>
      <c r="EA702" s="313"/>
      <c r="EB702" s="313"/>
      <c r="EC702" s="313"/>
      <c r="ED702" s="313"/>
      <c r="EE702" s="313"/>
      <c r="EF702" s="313"/>
      <c r="EG702" s="313"/>
      <c r="EH702" s="313"/>
      <c r="EI702" s="313"/>
      <c r="EJ702" s="313"/>
      <c r="EK702" s="313"/>
      <c r="EL702" s="313"/>
      <c r="EM702" s="313"/>
      <c r="EN702" s="313"/>
      <c r="EO702" s="313"/>
      <c r="EP702" s="313"/>
      <c r="EQ702" s="313"/>
      <c r="ER702" s="313"/>
      <c r="ES702" s="313"/>
      <c r="ET702" s="313"/>
      <c r="EU702" s="313"/>
      <c r="EV702" s="313"/>
      <c r="EW702" s="313"/>
      <c r="EX702" s="313"/>
      <c r="EY702" s="313"/>
      <c r="EZ702" s="313"/>
      <c r="FA702" s="313"/>
      <c r="FB702" s="313"/>
      <c r="FC702" s="313"/>
      <c r="FD702" s="313"/>
      <c r="FE702" s="313"/>
      <c r="FF702" s="313"/>
      <c r="FG702" s="313"/>
      <c r="FH702" s="313"/>
      <c r="FI702" s="313"/>
      <c r="FJ702" s="313"/>
      <c r="FK702" s="313"/>
      <c r="FL702" s="313"/>
      <c r="FM702" s="313"/>
      <c r="FN702" s="313"/>
      <c r="FO702" s="313"/>
      <c r="FP702" s="313"/>
      <c r="FQ702" s="313"/>
      <c r="FR702" s="313"/>
      <c r="FS702" s="313"/>
      <c r="FT702" s="313"/>
      <c r="FU702" s="313"/>
      <c r="FV702" s="313"/>
      <c r="FW702" s="313"/>
      <c r="FX702" s="313"/>
      <c r="FY702" s="313"/>
      <c r="FZ702" s="313"/>
      <c r="GA702" s="313"/>
      <c r="GB702" s="313"/>
      <c r="GC702" s="313"/>
      <c r="GD702" s="313"/>
      <c r="GE702" s="313"/>
      <c r="GF702" s="313"/>
      <c r="GG702" s="313"/>
      <c r="GH702" s="313"/>
      <c r="GI702" s="313"/>
      <c r="GJ702" s="313"/>
      <c r="GK702" s="313"/>
      <c r="GL702" s="313"/>
      <c r="GM702" s="313"/>
      <c r="GN702" s="313"/>
      <c r="GO702" s="313"/>
      <c r="GP702" s="313"/>
      <c r="GQ702" s="313"/>
      <c r="GR702" s="313"/>
      <c r="GS702" s="313"/>
      <c r="GT702" s="313"/>
      <c r="GU702" s="313"/>
      <c r="GV702" s="313"/>
      <c r="GW702" s="313"/>
      <c r="GX702" s="313"/>
      <c r="GY702" s="313"/>
      <c r="GZ702" s="313"/>
      <c r="HA702" s="313"/>
      <c r="HB702" s="313"/>
      <c r="HC702" s="313"/>
      <c r="HD702" s="313"/>
      <c r="HE702" s="313"/>
      <c r="HF702" s="313"/>
      <c r="HG702" s="313"/>
      <c r="HH702" s="313"/>
      <c r="HI702" s="313"/>
      <c r="HJ702" s="313"/>
      <c r="HK702" s="313"/>
      <c r="HL702" s="313"/>
      <c r="HM702" s="313"/>
      <c r="HN702" s="313"/>
      <c r="HO702" s="313"/>
      <c r="HP702" s="313"/>
      <c r="HQ702" s="313"/>
      <c r="HR702" s="313"/>
      <c r="HS702" s="313"/>
      <c r="HT702" s="313"/>
      <c r="HU702" s="313"/>
      <c r="HV702" s="313"/>
      <c r="HW702" s="313"/>
      <c r="HX702" s="313"/>
      <c r="HY702" s="313"/>
      <c r="HZ702" s="313"/>
      <c r="IA702" s="313"/>
      <c r="IB702" s="313"/>
      <c r="IC702" s="313"/>
      <c r="ID702" s="313"/>
      <c r="IE702" s="313"/>
      <c r="IF702" s="313"/>
      <c r="IG702" s="313"/>
      <c r="IH702" s="313"/>
      <c r="II702" s="313"/>
      <c r="IJ702" s="313"/>
      <c r="IK702" s="313"/>
      <c r="IL702" s="313"/>
      <c r="IM702" s="313"/>
      <c r="IN702" s="313"/>
      <c r="IO702" s="313"/>
      <c r="IP702" s="313"/>
      <c r="IQ702" s="313"/>
      <c r="IR702" s="313"/>
      <c r="IS702" s="313"/>
      <c r="IT702" s="313"/>
      <c r="IU702" s="313"/>
      <c r="IV702" s="313"/>
      <c r="IW702" s="313"/>
      <c r="IX702" s="313"/>
      <c r="IY702" s="313"/>
      <c r="IZ702" s="313"/>
      <c r="JA702" s="313"/>
      <c r="JB702" s="313"/>
      <c r="JC702" s="313"/>
      <c r="JD702" s="313"/>
      <c r="JE702" s="313"/>
      <c r="JF702" s="313"/>
      <c r="JG702" s="313"/>
      <c r="JH702" s="313"/>
      <c r="JI702" s="313"/>
      <c r="JJ702" s="313"/>
      <c r="JK702" s="313"/>
      <c r="JL702" s="313"/>
      <c r="JM702" s="313"/>
      <c r="JN702" s="313"/>
      <c r="JO702" s="313"/>
      <c r="JP702" s="313"/>
      <c r="JQ702" s="313"/>
      <c r="JR702" s="313"/>
      <c r="JS702" s="313"/>
      <c r="JT702" s="313"/>
      <c r="JU702" s="313"/>
      <c r="JV702" s="313"/>
      <c r="JW702" s="313"/>
      <c r="JX702" s="313"/>
      <c r="JY702" s="313"/>
      <c r="JZ702" s="313"/>
      <c r="KA702" s="313"/>
      <c r="KB702" s="313"/>
      <c r="KC702" s="313"/>
      <c r="KD702" s="313"/>
      <c r="KE702" s="313"/>
      <c r="KF702" s="313"/>
      <c r="KG702" s="313"/>
      <c r="KH702" s="313"/>
      <c r="KI702" s="313"/>
      <c r="KJ702" s="313"/>
      <c r="KK702" s="313"/>
      <c r="KL702" s="313"/>
      <c r="KM702" s="313"/>
      <c r="KN702" s="313"/>
      <c r="KO702" s="313"/>
      <c r="KP702" s="313"/>
      <c r="KQ702" s="313"/>
      <c r="KR702" s="313"/>
      <c r="KS702" s="313"/>
      <c r="KT702" s="313"/>
      <c r="KU702" s="313"/>
      <c r="KV702" s="313"/>
      <c r="KW702" s="313"/>
      <c r="KX702" s="313"/>
      <c r="KY702" s="313"/>
      <c r="KZ702" s="313"/>
      <c r="LA702" s="313"/>
      <c r="LB702" s="313"/>
      <c r="LC702" s="313"/>
      <c r="LD702" s="313"/>
      <c r="LE702" s="313"/>
      <c r="LF702" s="313"/>
      <c r="LG702" s="313"/>
      <c r="LH702" s="313"/>
      <c r="LI702" s="313"/>
      <c r="LJ702" s="313"/>
      <c r="LK702" s="313"/>
      <c r="LL702" s="313"/>
      <c r="LM702" s="313"/>
      <c r="LN702" s="313"/>
      <c r="LO702" s="313"/>
      <c r="LP702" s="313"/>
      <c r="LQ702" s="313"/>
      <c r="LR702" s="313"/>
      <c r="LS702" s="313"/>
      <c r="LT702" s="313"/>
      <c r="LU702" s="313"/>
      <c r="LV702" s="313"/>
      <c r="LW702" s="313"/>
      <c r="LX702" s="313"/>
      <c r="LY702" s="313"/>
      <c r="LZ702" s="313"/>
      <c r="MA702" s="313"/>
      <c r="MB702" s="313"/>
      <c r="MC702" s="313"/>
      <c r="MD702" s="313"/>
      <c r="ME702" s="313"/>
      <c r="MF702" s="313"/>
      <c r="MG702" s="313"/>
      <c r="MH702" s="313"/>
      <c r="MI702" s="313"/>
      <c r="MJ702" s="313"/>
      <c r="MK702" s="313"/>
      <c r="ML702" s="313"/>
      <c r="MM702" s="313"/>
      <c r="MN702" s="313"/>
      <c r="MO702" s="313"/>
      <c r="MP702" s="313"/>
      <c r="MQ702" s="313"/>
      <c r="MR702" s="313"/>
      <c r="MS702" s="313"/>
      <c r="MT702" s="313"/>
      <c r="MU702" s="313"/>
      <c r="MV702" s="313"/>
      <c r="MW702" s="313"/>
      <c r="MX702" s="313"/>
      <c r="MY702" s="313"/>
      <c r="MZ702" s="313"/>
      <c r="NA702" s="313"/>
      <c r="NB702" s="313"/>
      <c r="NC702" s="313"/>
      <c r="ND702" s="313"/>
      <c r="NE702" s="313"/>
      <c r="NF702" s="313"/>
      <c r="NG702" s="313"/>
      <c r="NH702" s="313"/>
      <c r="NI702" s="313"/>
      <c r="NJ702" s="313"/>
      <c r="NK702" s="313"/>
      <c r="NL702" s="313"/>
      <c r="NM702" s="313"/>
      <c r="NN702" s="313"/>
      <c r="NO702" s="313"/>
      <c r="NP702" s="313"/>
      <c r="NQ702" s="313"/>
      <c r="NR702" s="313"/>
      <c r="NS702" s="313"/>
      <c r="NT702" s="313"/>
      <c r="NU702" s="313"/>
      <c r="NV702" s="313"/>
      <c r="NW702" s="313"/>
      <c r="NX702" s="313"/>
      <c r="NY702" s="313"/>
      <c r="NZ702" s="313"/>
      <c r="OA702" s="313"/>
      <c r="OB702" s="313"/>
      <c r="OC702" s="313"/>
      <c r="OD702" s="313"/>
      <c r="OE702" s="313"/>
      <c r="OF702" s="313"/>
      <c r="OG702" s="313"/>
      <c r="OH702" s="313"/>
      <c r="OI702" s="313"/>
      <c r="OJ702" s="313"/>
      <c r="OK702" s="313"/>
      <c r="OL702" s="313"/>
      <c r="OM702" s="313"/>
      <c r="ON702" s="313"/>
      <c r="OO702" s="313"/>
      <c r="OP702" s="313"/>
      <c r="OQ702" s="313"/>
      <c r="OR702" s="313"/>
      <c r="OS702" s="313"/>
      <c r="OT702" s="313"/>
      <c r="OU702" s="313"/>
      <c r="OV702" s="313"/>
      <c r="OW702" s="313"/>
      <c r="OX702" s="313"/>
      <c r="OY702" s="313"/>
      <c r="OZ702" s="313"/>
      <c r="PA702" s="313"/>
      <c r="PB702" s="313"/>
      <c r="PC702" s="313"/>
      <c r="PD702" s="313"/>
      <c r="PE702" s="313"/>
      <c r="PF702" s="313"/>
      <c r="PG702" s="313"/>
      <c r="PH702" s="313"/>
      <c r="PI702" s="313"/>
      <c r="PJ702" s="313"/>
      <c r="PK702" s="313"/>
      <c r="PL702" s="313"/>
      <c r="PM702" s="313"/>
      <c r="PN702" s="313"/>
      <c r="PO702" s="313"/>
      <c r="PP702" s="313"/>
      <c r="PQ702" s="313"/>
      <c r="PR702" s="313"/>
      <c r="PS702" s="313"/>
      <c r="PT702" s="313"/>
      <c r="PU702" s="313"/>
      <c r="PV702" s="313"/>
      <c r="PW702" s="313"/>
      <c r="PX702" s="313"/>
      <c r="PY702" s="313"/>
      <c r="PZ702" s="313"/>
      <c r="QA702" s="313"/>
      <c r="QB702" s="313"/>
      <c r="QC702" s="313"/>
      <c r="QD702" s="313"/>
      <c r="QE702" s="313"/>
      <c r="QF702" s="313"/>
      <c r="QG702" s="313"/>
      <c r="QH702" s="313"/>
      <c r="QI702" s="313"/>
      <c r="QJ702" s="313"/>
      <c r="QK702" s="313"/>
      <c r="QL702" s="313"/>
      <c r="QM702" s="313"/>
      <c r="QN702" s="313"/>
      <c r="QO702" s="313"/>
      <c r="QP702" s="313"/>
      <c r="QQ702" s="313"/>
      <c r="QR702" s="313"/>
      <c r="QS702" s="313"/>
      <c r="QT702" s="313"/>
      <c r="QU702" s="313"/>
      <c r="QV702" s="313"/>
      <c r="QW702" s="313"/>
      <c r="QX702" s="313"/>
      <c r="QY702" s="313"/>
      <c r="QZ702" s="313"/>
      <c r="RA702" s="313"/>
      <c r="RB702" s="313"/>
      <c r="RC702" s="313"/>
      <c r="RD702" s="313"/>
      <c r="RE702" s="313"/>
      <c r="RF702" s="313"/>
      <c r="RG702" s="313"/>
      <c r="RH702" s="313"/>
      <c r="RI702" s="313"/>
      <c r="RJ702" s="313"/>
      <c r="RK702" s="313"/>
      <c r="RL702" s="313"/>
      <c r="RM702" s="313"/>
      <c r="RN702" s="313"/>
      <c r="RO702" s="313"/>
      <c r="RP702" s="313"/>
      <c r="RQ702" s="313"/>
      <c r="RR702" s="313"/>
      <c r="RS702" s="313"/>
      <c r="RT702" s="313"/>
      <c r="RU702" s="313"/>
      <c r="RV702" s="313"/>
      <c r="RW702" s="313"/>
      <c r="RX702" s="313"/>
      <c r="RY702" s="313"/>
      <c r="RZ702" s="313"/>
      <c r="SA702" s="313"/>
      <c r="SB702" s="313"/>
      <c r="SC702" s="313"/>
      <c r="SD702" s="313"/>
      <c r="SE702" s="313"/>
      <c r="SF702" s="313"/>
      <c r="SG702" s="313"/>
      <c r="SH702" s="313"/>
      <c r="SI702" s="313"/>
      <c r="SJ702" s="313"/>
      <c r="SK702" s="313"/>
      <c r="SL702" s="313"/>
      <c r="SM702" s="313"/>
      <c r="SN702" s="313"/>
      <c r="SO702" s="313"/>
      <c r="SP702" s="313"/>
      <c r="SQ702" s="313"/>
      <c r="SR702" s="313"/>
      <c r="SS702" s="313"/>
      <c r="ST702" s="313"/>
      <c r="SU702" s="313"/>
      <c r="SV702" s="313"/>
      <c r="SW702" s="313"/>
      <c r="SX702" s="313"/>
      <c r="SY702" s="313"/>
      <c r="SZ702" s="313"/>
      <c r="TA702" s="313"/>
      <c r="TB702" s="313"/>
      <c r="TC702" s="313"/>
      <c r="TD702" s="313"/>
      <c r="TE702" s="313"/>
      <c r="TF702" s="313"/>
      <c r="TG702" s="313"/>
      <c r="TH702" s="313"/>
      <c r="TI702" s="313"/>
      <c r="TJ702" s="313"/>
      <c r="TK702" s="313"/>
      <c r="TL702" s="313"/>
      <c r="TM702" s="313"/>
      <c r="TN702" s="313"/>
      <c r="TO702" s="313"/>
      <c r="TP702" s="313"/>
      <c r="TQ702" s="313"/>
      <c r="TR702" s="313"/>
      <c r="TS702" s="313"/>
      <c r="TT702" s="313"/>
      <c r="TU702" s="313"/>
      <c r="TV702" s="313"/>
      <c r="TW702" s="313"/>
      <c r="TX702" s="313"/>
      <c r="TY702" s="313"/>
      <c r="TZ702" s="313"/>
      <c r="UA702" s="313"/>
      <c r="UB702" s="313"/>
      <c r="UC702" s="313"/>
      <c r="UD702" s="313"/>
      <c r="UE702" s="313"/>
      <c r="UF702" s="313"/>
      <c r="UG702" s="313"/>
      <c r="UH702" s="313"/>
      <c r="UI702" s="313"/>
      <c r="UJ702" s="313"/>
      <c r="UK702" s="313"/>
      <c r="UL702" s="313"/>
      <c r="UM702" s="313"/>
      <c r="UN702" s="313"/>
      <c r="UO702" s="313"/>
      <c r="UP702" s="313"/>
      <c r="UQ702" s="313"/>
      <c r="UR702" s="313"/>
      <c r="US702" s="313"/>
      <c r="UT702" s="313"/>
      <c r="UU702" s="313"/>
      <c r="UV702" s="313"/>
      <c r="UW702" s="313"/>
      <c r="UX702" s="313"/>
      <c r="UY702" s="313"/>
      <c r="UZ702" s="313"/>
      <c r="VA702" s="313"/>
      <c r="VB702" s="313"/>
      <c r="VC702" s="313"/>
      <c r="VD702" s="313"/>
      <c r="VE702" s="313"/>
      <c r="VF702" s="313"/>
      <c r="VG702" s="313"/>
      <c r="VH702" s="313"/>
      <c r="VI702" s="313"/>
      <c r="VJ702" s="313"/>
      <c r="VK702" s="313"/>
      <c r="VL702" s="313"/>
      <c r="VM702" s="313"/>
      <c r="VN702" s="313"/>
      <c r="VO702" s="313"/>
      <c r="VP702" s="313"/>
      <c r="VQ702" s="313"/>
      <c r="VR702" s="313"/>
      <c r="VS702" s="313"/>
      <c r="VT702" s="313"/>
      <c r="VU702" s="313"/>
      <c r="VV702" s="313"/>
      <c r="VW702" s="313"/>
      <c r="VX702" s="313"/>
      <c r="VY702" s="313"/>
      <c r="VZ702" s="313"/>
      <c r="WA702" s="313"/>
      <c r="WB702" s="313"/>
      <c r="WC702" s="313"/>
    </row>
    <row r="703" spans="1:601" s="285" customFormat="1" ht="42" customHeight="1">
      <c r="A703" s="1073"/>
      <c r="B703" s="648" t="s">
        <v>1437</v>
      </c>
      <c r="C703" s="650" t="s">
        <v>1438</v>
      </c>
      <c r="D703" s="652" t="s">
        <v>1059</v>
      </c>
      <c r="E703" s="684" t="s">
        <v>1092</v>
      </c>
      <c r="F703" s="685" t="s">
        <v>60</v>
      </c>
      <c r="G703" s="688">
        <v>43466</v>
      </c>
      <c r="H703" s="689" t="s">
        <v>31</v>
      </c>
      <c r="I703" s="453" t="s">
        <v>501</v>
      </c>
      <c r="J703" s="453" t="s">
        <v>351</v>
      </c>
      <c r="K703" s="453" t="s">
        <v>1439</v>
      </c>
      <c r="L703" s="417" t="s">
        <v>35</v>
      </c>
      <c r="M703" s="454">
        <f>SUM(M704:M707)</f>
        <v>4262000</v>
      </c>
      <c r="N703" s="454">
        <f>SUM(N704:N707)</f>
        <v>4262000</v>
      </c>
      <c r="O703" s="454">
        <f>SUM(O704:O707)</f>
        <v>4494000</v>
      </c>
      <c r="P703" s="454">
        <f t="shared" ref="P703:R703" si="120">SUM(P704:P707)</f>
        <v>4552000</v>
      </c>
      <c r="Q703" s="454">
        <f t="shared" si="120"/>
        <v>4552000</v>
      </c>
      <c r="R703" s="454">
        <f t="shared" si="120"/>
        <v>4552000</v>
      </c>
      <c r="S703" s="546"/>
      <c r="BA703" s="286"/>
      <c r="BB703" s="286"/>
      <c r="BC703" s="286"/>
      <c r="BD703" s="286"/>
      <c r="BE703" s="286"/>
      <c r="BF703" s="286"/>
      <c r="BG703" s="286"/>
      <c r="BH703" s="286"/>
      <c r="BI703" s="286"/>
      <c r="BJ703" s="286"/>
      <c r="BK703" s="286"/>
      <c r="BL703" s="286"/>
      <c r="BM703" s="286"/>
      <c r="BN703" s="286"/>
      <c r="BO703" s="286"/>
      <c r="BP703" s="286"/>
      <c r="BQ703" s="286"/>
      <c r="BR703" s="286"/>
      <c r="BS703" s="286"/>
      <c r="BT703" s="286"/>
      <c r="BU703" s="286"/>
      <c r="BV703" s="286"/>
      <c r="BW703" s="286"/>
      <c r="BX703" s="286"/>
      <c r="BY703" s="286"/>
      <c r="BZ703" s="286"/>
      <c r="CA703" s="286"/>
      <c r="CB703" s="286"/>
      <c r="CC703" s="286"/>
      <c r="CD703" s="286"/>
      <c r="CE703" s="286"/>
      <c r="CF703" s="286"/>
      <c r="CG703" s="286"/>
      <c r="CH703" s="286"/>
      <c r="CI703" s="286"/>
      <c r="CJ703" s="286"/>
      <c r="CK703" s="286"/>
      <c r="CL703" s="286"/>
      <c r="CM703" s="286"/>
      <c r="CN703" s="286"/>
      <c r="CO703" s="286"/>
      <c r="CP703" s="286"/>
      <c r="CQ703" s="286"/>
      <c r="CR703" s="286"/>
      <c r="CS703" s="286"/>
      <c r="CT703" s="286"/>
      <c r="CU703" s="286"/>
      <c r="CV703" s="286"/>
      <c r="CW703" s="286"/>
      <c r="CX703" s="286"/>
      <c r="CY703" s="286"/>
      <c r="CZ703" s="286"/>
      <c r="DA703" s="286"/>
      <c r="DB703" s="286"/>
      <c r="DC703" s="286"/>
      <c r="DD703" s="286"/>
      <c r="DE703" s="286"/>
      <c r="DF703" s="286"/>
      <c r="DG703" s="286"/>
      <c r="DH703" s="286"/>
      <c r="DI703" s="286"/>
      <c r="DJ703" s="286"/>
      <c r="DK703" s="286"/>
      <c r="DL703" s="286"/>
      <c r="DM703" s="286"/>
      <c r="DN703" s="286"/>
      <c r="DO703" s="286"/>
      <c r="DP703" s="286"/>
      <c r="DQ703" s="286"/>
      <c r="DR703" s="286"/>
      <c r="DS703" s="286"/>
      <c r="DT703" s="286"/>
      <c r="DU703" s="286"/>
      <c r="DV703" s="286"/>
      <c r="DW703" s="286"/>
      <c r="DX703" s="286"/>
      <c r="DY703" s="286"/>
      <c r="DZ703" s="286"/>
      <c r="EA703" s="286"/>
      <c r="EB703" s="286"/>
      <c r="EC703" s="286"/>
      <c r="ED703" s="286"/>
      <c r="EE703" s="286"/>
      <c r="EF703" s="286"/>
      <c r="EG703" s="286"/>
      <c r="EH703" s="286"/>
      <c r="EI703" s="286"/>
      <c r="EJ703" s="286"/>
      <c r="EK703" s="286"/>
      <c r="EL703" s="286"/>
      <c r="EM703" s="286"/>
      <c r="EN703" s="286"/>
      <c r="EO703" s="286"/>
      <c r="EP703" s="286"/>
      <c r="EQ703" s="286"/>
      <c r="ER703" s="286"/>
      <c r="ES703" s="286"/>
      <c r="ET703" s="286"/>
      <c r="EU703" s="286"/>
      <c r="EV703" s="286"/>
      <c r="EW703" s="286"/>
      <c r="EX703" s="286"/>
      <c r="EY703" s="286"/>
      <c r="EZ703" s="286"/>
      <c r="FA703" s="286"/>
      <c r="FB703" s="286"/>
      <c r="FC703" s="286"/>
      <c r="FD703" s="286"/>
      <c r="FE703" s="286"/>
      <c r="FF703" s="286"/>
      <c r="FG703" s="286"/>
      <c r="FH703" s="286"/>
      <c r="FI703" s="286"/>
      <c r="FJ703" s="286"/>
      <c r="FK703" s="286"/>
      <c r="FL703" s="286"/>
      <c r="FM703" s="286"/>
      <c r="FN703" s="286"/>
      <c r="FO703" s="286"/>
      <c r="FP703" s="286"/>
      <c r="FQ703" s="286"/>
      <c r="FR703" s="286"/>
      <c r="FS703" s="286"/>
      <c r="FT703" s="286"/>
      <c r="FU703" s="286"/>
      <c r="FV703" s="286"/>
      <c r="FW703" s="286"/>
      <c r="FX703" s="286"/>
      <c r="FY703" s="286"/>
      <c r="FZ703" s="286"/>
      <c r="GA703" s="286"/>
      <c r="GB703" s="286"/>
      <c r="GC703" s="286"/>
      <c r="GD703" s="286"/>
      <c r="GE703" s="286"/>
      <c r="GF703" s="286"/>
      <c r="GG703" s="286"/>
      <c r="GH703" s="286"/>
      <c r="GI703" s="286"/>
      <c r="GJ703" s="286"/>
      <c r="GK703" s="286"/>
      <c r="GL703" s="286"/>
      <c r="GM703" s="286"/>
      <c r="GN703" s="286"/>
      <c r="GO703" s="286"/>
      <c r="GP703" s="286"/>
      <c r="GQ703" s="286"/>
      <c r="GR703" s="286"/>
      <c r="GS703" s="286"/>
      <c r="GT703" s="286"/>
      <c r="GU703" s="286"/>
      <c r="GV703" s="286"/>
      <c r="GW703" s="286"/>
      <c r="GX703" s="286"/>
      <c r="GY703" s="286"/>
      <c r="GZ703" s="286"/>
      <c r="HA703" s="286"/>
      <c r="HB703" s="286"/>
      <c r="HC703" s="286"/>
      <c r="HD703" s="286"/>
      <c r="HE703" s="286"/>
      <c r="HF703" s="286"/>
      <c r="HG703" s="286"/>
      <c r="HH703" s="286"/>
      <c r="HI703" s="286"/>
      <c r="HJ703" s="286"/>
      <c r="HK703" s="286"/>
      <c r="HL703" s="286"/>
      <c r="HM703" s="286"/>
      <c r="HN703" s="286"/>
      <c r="HO703" s="286"/>
      <c r="HP703" s="286"/>
      <c r="HQ703" s="286"/>
      <c r="HR703" s="286"/>
      <c r="HS703" s="286"/>
      <c r="HT703" s="286"/>
      <c r="HU703" s="286"/>
      <c r="HV703" s="286"/>
      <c r="HW703" s="286"/>
      <c r="HX703" s="286"/>
      <c r="HY703" s="286"/>
      <c r="HZ703" s="286"/>
      <c r="IA703" s="286"/>
      <c r="IB703" s="286"/>
      <c r="IC703" s="286"/>
      <c r="ID703" s="286"/>
      <c r="IE703" s="286"/>
      <c r="IF703" s="286"/>
      <c r="IG703" s="286"/>
      <c r="IH703" s="286"/>
      <c r="II703" s="286"/>
      <c r="IJ703" s="286"/>
      <c r="IK703" s="286"/>
      <c r="IL703" s="286"/>
      <c r="IM703" s="286"/>
      <c r="IN703" s="286"/>
      <c r="IO703" s="286"/>
      <c r="IP703" s="286"/>
      <c r="IQ703" s="286"/>
      <c r="IR703" s="286"/>
      <c r="IS703" s="286"/>
      <c r="IT703" s="286"/>
      <c r="IU703" s="286"/>
      <c r="IV703" s="286"/>
      <c r="IW703" s="286"/>
      <c r="IX703" s="286"/>
      <c r="IY703" s="286"/>
      <c r="IZ703" s="286"/>
      <c r="JA703" s="286"/>
      <c r="JB703" s="286"/>
      <c r="JC703" s="286"/>
      <c r="JD703" s="286"/>
      <c r="JE703" s="286"/>
      <c r="JF703" s="286"/>
      <c r="JG703" s="286"/>
      <c r="JH703" s="286"/>
      <c r="JI703" s="286"/>
      <c r="JJ703" s="286"/>
      <c r="JK703" s="286"/>
      <c r="JL703" s="286"/>
      <c r="JM703" s="286"/>
      <c r="JN703" s="286"/>
      <c r="JO703" s="286"/>
      <c r="JP703" s="286"/>
      <c r="JQ703" s="286"/>
      <c r="JR703" s="286"/>
      <c r="JS703" s="286"/>
      <c r="JT703" s="286"/>
      <c r="JU703" s="286"/>
      <c r="JV703" s="286"/>
      <c r="JW703" s="286"/>
      <c r="JX703" s="286"/>
      <c r="JY703" s="286"/>
      <c r="JZ703" s="286"/>
      <c r="KA703" s="286"/>
      <c r="KB703" s="286"/>
      <c r="KC703" s="286"/>
      <c r="KD703" s="286"/>
      <c r="KE703" s="286"/>
      <c r="KF703" s="286"/>
      <c r="KG703" s="286"/>
      <c r="KH703" s="286"/>
      <c r="KI703" s="286"/>
      <c r="KJ703" s="286"/>
      <c r="KK703" s="286"/>
      <c r="KL703" s="286"/>
      <c r="KM703" s="286"/>
      <c r="KN703" s="286"/>
      <c r="KO703" s="286"/>
      <c r="KP703" s="286"/>
      <c r="KQ703" s="286"/>
      <c r="KR703" s="286"/>
      <c r="KS703" s="286"/>
      <c r="KT703" s="286"/>
      <c r="KU703" s="286"/>
      <c r="KV703" s="286"/>
      <c r="KW703" s="286"/>
      <c r="KX703" s="286"/>
      <c r="KY703" s="286"/>
      <c r="KZ703" s="286"/>
      <c r="LA703" s="286"/>
      <c r="LB703" s="286"/>
      <c r="LC703" s="286"/>
      <c r="LD703" s="286"/>
      <c r="LE703" s="286"/>
      <c r="LF703" s="286"/>
      <c r="LG703" s="286"/>
      <c r="LH703" s="286"/>
      <c r="LI703" s="286"/>
      <c r="LJ703" s="286"/>
      <c r="LK703" s="286"/>
      <c r="LL703" s="286"/>
      <c r="LM703" s="286"/>
      <c r="LN703" s="286"/>
      <c r="LO703" s="286"/>
      <c r="LP703" s="286"/>
      <c r="LQ703" s="286"/>
      <c r="LR703" s="286"/>
      <c r="LS703" s="286"/>
      <c r="LT703" s="286"/>
      <c r="LU703" s="286"/>
      <c r="LV703" s="286"/>
      <c r="LW703" s="286"/>
      <c r="LX703" s="286"/>
      <c r="LY703" s="286"/>
      <c r="LZ703" s="286"/>
      <c r="MA703" s="286"/>
      <c r="MB703" s="286"/>
      <c r="MC703" s="286"/>
      <c r="MD703" s="286"/>
      <c r="ME703" s="286"/>
      <c r="MF703" s="286"/>
      <c r="MG703" s="286"/>
      <c r="MH703" s="286"/>
      <c r="MI703" s="286"/>
      <c r="MJ703" s="286"/>
      <c r="MK703" s="286"/>
      <c r="ML703" s="286"/>
      <c r="MM703" s="286"/>
      <c r="MN703" s="286"/>
      <c r="MO703" s="286"/>
      <c r="MP703" s="286"/>
      <c r="MQ703" s="286"/>
      <c r="MR703" s="286"/>
      <c r="MS703" s="286"/>
      <c r="MT703" s="286"/>
      <c r="MU703" s="286"/>
      <c r="MV703" s="286"/>
      <c r="MW703" s="286"/>
      <c r="MX703" s="286"/>
      <c r="MY703" s="286"/>
      <c r="MZ703" s="286"/>
      <c r="NA703" s="286"/>
      <c r="NB703" s="286"/>
      <c r="NC703" s="286"/>
      <c r="ND703" s="286"/>
      <c r="NE703" s="286"/>
      <c r="NF703" s="286"/>
      <c r="NG703" s="286"/>
      <c r="NH703" s="286"/>
      <c r="NI703" s="286"/>
      <c r="NJ703" s="286"/>
      <c r="NK703" s="286"/>
      <c r="NL703" s="286"/>
      <c r="NM703" s="286"/>
      <c r="NN703" s="286"/>
      <c r="NO703" s="286"/>
      <c r="NP703" s="286"/>
      <c r="NQ703" s="286"/>
      <c r="NR703" s="286"/>
      <c r="NS703" s="286"/>
      <c r="NT703" s="286"/>
      <c r="NU703" s="286"/>
      <c r="NV703" s="286"/>
      <c r="NW703" s="286"/>
      <c r="NX703" s="286"/>
      <c r="NY703" s="286"/>
      <c r="NZ703" s="286"/>
      <c r="OA703" s="286"/>
      <c r="OB703" s="286"/>
      <c r="OC703" s="286"/>
      <c r="OD703" s="286"/>
      <c r="OE703" s="286"/>
      <c r="OF703" s="286"/>
      <c r="OG703" s="286"/>
      <c r="OH703" s="286"/>
      <c r="OI703" s="286"/>
      <c r="OJ703" s="286"/>
      <c r="OK703" s="286"/>
      <c r="OL703" s="286"/>
      <c r="OM703" s="286"/>
      <c r="ON703" s="286"/>
      <c r="OO703" s="286"/>
      <c r="OP703" s="286"/>
      <c r="OQ703" s="286"/>
      <c r="OR703" s="286"/>
      <c r="OS703" s="286"/>
      <c r="OT703" s="286"/>
      <c r="OU703" s="286"/>
      <c r="OV703" s="286"/>
      <c r="OW703" s="286"/>
      <c r="OX703" s="286"/>
      <c r="OY703" s="286"/>
      <c r="OZ703" s="286"/>
      <c r="PA703" s="286"/>
      <c r="PB703" s="286"/>
      <c r="PC703" s="286"/>
      <c r="PD703" s="286"/>
      <c r="PE703" s="286"/>
      <c r="PF703" s="286"/>
      <c r="PG703" s="286"/>
      <c r="PH703" s="286"/>
      <c r="PI703" s="286"/>
      <c r="PJ703" s="286"/>
      <c r="PK703" s="286"/>
      <c r="PL703" s="286"/>
      <c r="PM703" s="286"/>
      <c r="PN703" s="286"/>
      <c r="PO703" s="286"/>
      <c r="PP703" s="286"/>
      <c r="PQ703" s="286"/>
      <c r="PR703" s="286"/>
      <c r="PS703" s="286"/>
      <c r="PT703" s="286"/>
      <c r="PU703" s="286"/>
      <c r="PV703" s="286"/>
      <c r="PW703" s="286"/>
      <c r="PX703" s="286"/>
      <c r="PY703" s="286"/>
      <c r="PZ703" s="286"/>
      <c r="QA703" s="286"/>
      <c r="QB703" s="286"/>
      <c r="QC703" s="286"/>
      <c r="QD703" s="286"/>
      <c r="QE703" s="286"/>
      <c r="QF703" s="286"/>
      <c r="QG703" s="286"/>
      <c r="QH703" s="286"/>
      <c r="QI703" s="286"/>
      <c r="QJ703" s="286"/>
      <c r="QK703" s="286"/>
      <c r="QL703" s="286"/>
      <c r="QM703" s="286"/>
      <c r="QN703" s="286"/>
      <c r="QO703" s="286"/>
      <c r="QP703" s="286"/>
      <c r="QQ703" s="286"/>
      <c r="QR703" s="286"/>
      <c r="QS703" s="286"/>
      <c r="QT703" s="286"/>
      <c r="QU703" s="286"/>
      <c r="QV703" s="286"/>
      <c r="QW703" s="286"/>
      <c r="QX703" s="286"/>
      <c r="QY703" s="286"/>
      <c r="QZ703" s="286"/>
      <c r="RA703" s="286"/>
      <c r="RB703" s="286"/>
      <c r="RC703" s="286"/>
      <c r="RD703" s="286"/>
      <c r="RE703" s="286"/>
      <c r="RF703" s="286"/>
      <c r="RG703" s="286"/>
      <c r="RH703" s="286"/>
      <c r="RI703" s="286"/>
      <c r="RJ703" s="286"/>
      <c r="RK703" s="286"/>
      <c r="RL703" s="286"/>
      <c r="RM703" s="286"/>
      <c r="RN703" s="286"/>
      <c r="RO703" s="286"/>
      <c r="RP703" s="286"/>
      <c r="RQ703" s="286"/>
      <c r="RR703" s="286"/>
      <c r="RS703" s="286"/>
      <c r="RT703" s="286"/>
      <c r="RU703" s="286"/>
      <c r="RV703" s="286"/>
      <c r="RW703" s="286"/>
      <c r="RX703" s="286"/>
      <c r="RY703" s="286"/>
      <c r="RZ703" s="286"/>
      <c r="SA703" s="286"/>
      <c r="SB703" s="286"/>
      <c r="SC703" s="286"/>
      <c r="SD703" s="286"/>
      <c r="SE703" s="286"/>
      <c r="SF703" s="286"/>
      <c r="SG703" s="286"/>
      <c r="SH703" s="286"/>
      <c r="SI703" s="286"/>
      <c r="SJ703" s="286"/>
      <c r="SK703" s="286"/>
      <c r="SL703" s="286"/>
      <c r="SM703" s="286"/>
      <c r="SN703" s="286"/>
      <c r="SO703" s="286"/>
      <c r="SP703" s="286"/>
      <c r="SQ703" s="286"/>
      <c r="SR703" s="286"/>
      <c r="SS703" s="286"/>
      <c r="ST703" s="286"/>
      <c r="SU703" s="286"/>
      <c r="SV703" s="286"/>
      <c r="SW703" s="286"/>
      <c r="SX703" s="286"/>
      <c r="SY703" s="286"/>
      <c r="SZ703" s="286"/>
      <c r="TA703" s="286"/>
      <c r="TB703" s="286"/>
      <c r="TC703" s="286"/>
      <c r="TD703" s="286"/>
      <c r="TE703" s="286"/>
      <c r="TF703" s="286"/>
      <c r="TG703" s="286"/>
      <c r="TH703" s="286"/>
      <c r="TI703" s="286"/>
      <c r="TJ703" s="286"/>
      <c r="TK703" s="286"/>
      <c r="TL703" s="286"/>
      <c r="TM703" s="286"/>
      <c r="TN703" s="286"/>
      <c r="TO703" s="286"/>
      <c r="TP703" s="286"/>
      <c r="TQ703" s="286"/>
      <c r="TR703" s="286"/>
      <c r="TS703" s="286"/>
      <c r="TT703" s="286"/>
      <c r="TU703" s="286"/>
      <c r="TV703" s="286"/>
      <c r="TW703" s="286"/>
      <c r="TX703" s="286"/>
      <c r="TY703" s="286"/>
      <c r="TZ703" s="286"/>
      <c r="UA703" s="286"/>
      <c r="UB703" s="286"/>
      <c r="UC703" s="286"/>
      <c r="UD703" s="286"/>
      <c r="UE703" s="286"/>
      <c r="UF703" s="286"/>
      <c r="UG703" s="286"/>
      <c r="UH703" s="286"/>
      <c r="UI703" s="286"/>
      <c r="UJ703" s="286"/>
      <c r="UK703" s="286"/>
      <c r="UL703" s="286"/>
      <c r="UM703" s="286"/>
      <c r="UN703" s="286"/>
      <c r="UO703" s="286"/>
      <c r="UP703" s="286"/>
      <c r="UQ703" s="286"/>
      <c r="UR703" s="286"/>
      <c r="US703" s="286"/>
      <c r="UT703" s="286"/>
      <c r="UU703" s="286"/>
      <c r="UV703" s="286"/>
      <c r="UW703" s="286"/>
      <c r="UX703" s="286"/>
      <c r="UY703" s="286"/>
      <c r="UZ703" s="286"/>
      <c r="VA703" s="286"/>
      <c r="VB703" s="286"/>
      <c r="VC703" s="286"/>
      <c r="VD703" s="286"/>
      <c r="VE703" s="286"/>
      <c r="VF703" s="286"/>
      <c r="VG703" s="286"/>
      <c r="VH703" s="286"/>
      <c r="VI703" s="286"/>
      <c r="VJ703" s="286"/>
      <c r="VK703" s="286"/>
      <c r="VL703" s="286"/>
      <c r="VM703" s="286"/>
      <c r="VN703" s="286"/>
      <c r="VO703" s="286"/>
      <c r="VP703" s="286"/>
      <c r="VQ703" s="286"/>
      <c r="VR703" s="286"/>
      <c r="VS703" s="286"/>
      <c r="VT703" s="286"/>
      <c r="VU703" s="286"/>
      <c r="VV703" s="286"/>
      <c r="VW703" s="286"/>
      <c r="VX703" s="286"/>
      <c r="VY703" s="286"/>
      <c r="VZ703" s="286"/>
      <c r="WA703" s="286"/>
      <c r="WB703" s="286"/>
      <c r="WC703" s="286"/>
    </row>
    <row r="704" spans="1:601" s="285" customFormat="1" ht="36.75" customHeight="1">
      <c r="A704" s="1073"/>
      <c r="B704" s="676"/>
      <c r="C704" s="669"/>
      <c r="D704" s="671"/>
      <c r="E704" s="684"/>
      <c r="F704" s="686"/>
      <c r="G704" s="688"/>
      <c r="H704" s="690"/>
      <c r="I704" s="455" t="s">
        <v>501</v>
      </c>
      <c r="J704" s="455" t="s">
        <v>351</v>
      </c>
      <c r="K704" s="455" t="s">
        <v>1439</v>
      </c>
      <c r="L704" s="418" t="s">
        <v>43</v>
      </c>
      <c r="M704" s="327">
        <v>672392.5</v>
      </c>
      <c r="N704" s="327">
        <v>672392.5</v>
      </c>
      <c r="O704" s="327"/>
      <c r="P704" s="331"/>
      <c r="Q704" s="329"/>
      <c r="R704" s="330"/>
      <c r="S704" s="547">
        <v>3</v>
      </c>
      <c r="BA704" s="286"/>
      <c r="BB704" s="286"/>
      <c r="BC704" s="286"/>
      <c r="BD704" s="286"/>
      <c r="BE704" s="286"/>
      <c r="BF704" s="286"/>
      <c r="BG704" s="286"/>
      <c r="BH704" s="286"/>
      <c r="BI704" s="286"/>
      <c r="BJ704" s="286"/>
      <c r="BK704" s="286"/>
      <c r="BL704" s="286"/>
      <c r="BM704" s="286"/>
      <c r="BN704" s="286"/>
      <c r="BO704" s="286"/>
      <c r="BP704" s="286"/>
      <c r="BQ704" s="286"/>
      <c r="BR704" s="286"/>
      <c r="BS704" s="286"/>
      <c r="BT704" s="286"/>
      <c r="BU704" s="286"/>
      <c r="BV704" s="286"/>
      <c r="BW704" s="286"/>
      <c r="BX704" s="286"/>
      <c r="BY704" s="286"/>
      <c r="BZ704" s="286"/>
      <c r="CA704" s="286"/>
      <c r="CB704" s="286"/>
      <c r="CC704" s="286"/>
      <c r="CD704" s="286"/>
      <c r="CE704" s="286"/>
      <c r="CF704" s="286"/>
      <c r="CG704" s="286"/>
      <c r="CH704" s="286"/>
      <c r="CI704" s="286"/>
      <c r="CJ704" s="286"/>
      <c r="CK704" s="286"/>
      <c r="CL704" s="286"/>
      <c r="CM704" s="286"/>
      <c r="CN704" s="286"/>
      <c r="CO704" s="286"/>
      <c r="CP704" s="286"/>
      <c r="CQ704" s="286"/>
      <c r="CR704" s="286"/>
      <c r="CS704" s="286"/>
      <c r="CT704" s="286"/>
      <c r="CU704" s="286"/>
      <c r="CV704" s="286"/>
      <c r="CW704" s="286"/>
      <c r="CX704" s="286"/>
      <c r="CY704" s="286"/>
      <c r="CZ704" s="286"/>
      <c r="DA704" s="286"/>
      <c r="DB704" s="286"/>
      <c r="DC704" s="286"/>
      <c r="DD704" s="286"/>
      <c r="DE704" s="286"/>
      <c r="DF704" s="286"/>
      <c r="DG704" s="286"/>
      <c r="DH704" s="286"/>
      <c r="DI704" s="286"/>
      <c r="DJ704" s="286"/>
      <c r="DK704" s="286"/>
      <c r="DL704" s="286"/>
      <c r="DM704" s="286"/>
      <c r="DN704" s="286"/>
      <c r="DO704" s="286"/>
      <c r="DP704" s="286"/>
      <c r="DQ704" s="286"/>
      <c r="DR704" s="286"/>
      <c r="DS704" s="286"/>
      <c r="DT704" s="286"/>
      <c r="DU704" s="286"/>
      <c r="DV704" s="286"/>
      <c r="DW704" s="286"/>
      <c r="DX704" s="286"/>
      <c r="DY704" s="286"/>
      <c r="DZ704" s="286"/>
      <c r="EA704" s="286"/>
      <c r="EB704" s="286"/>
      <c r="EC704" s="286"/>
      <c r="ED704" s="286"/>
      <c r="EE704" s="286"/>
      <c r="EF704" s="286"/>
      <c r="EG704" s="286"/>
      <c r="EH704" s="286"/>
      <c r="EI704" s="286"/>
      <c r="EJ704" s="286"/>
      <c r="EK704" s="286"/>
      <c r="EL704" s="286"/>
      <c r="EM704" s="286"/>
      <c r="EN704" s="286"/>
      <c r="EO704" s="286"/>
      <c r="EP704" s="286"/>
      <c r="EQ704" s="286"/>
      <c r="ER704" s="286"/>
      <c r="ES704" s="286"/>
      <c r="ET704" s="286"/>
      <c r="EU704" s="286"/>
      <c r="EV704" s="286"/>
      <c r="EW704" s="286"/>
      <c r="EX704" s="286"/>
      <c r="EY704" s="286"/>
      <c r="EZ704" s="286"/>
      <c r="FA704" s="286"/>
      <c r="FB704" s="286"/>
      <c r="FC704" s="286"/>
      <c r="FD704" s="286"/>
      <c r="FE704" s="286"/>
      <c r="FF704" s="286"/>
      <c r="FG704" s="286"/>
      <c r="FH704" s="286"/>
      <c r="FI704" s="286"/>
      <c r="FJ704" s="286"/>
      <c r="FK704" s="286"/>
      <c r="FL704" s="286"/>
      <c r="FM704" s="286"/>
      <c r="FN704" s="286"/>
      <c r="FO704" s="286"/>
      <c r="FP704" s="286"/>
      <c r="FQ704" s="286"/>
      <c r="FR704" s="286"/>
      <c r="FS704" s="286"/>
      <c r="FT704" s="286"/>
      <c r="FU704" s="286"/>
      <c r="FV704" s="286"/>
      <c r="FW704" s="286"/>
      <c r="FX704" s="286"/>
      <c r="FY704" s="286"/>
      <c r="FZ704" s="286"/>
      <c r="GA704" s="286"/>
      <c r="GB704" s="286"/>
      <c r="GC704" s="286"/>
      <c r="GD704" s="286"/>
      <c r="GE704" s="286"/>
      <c r="GF704" s="286"/>
      <c r="GG704" s="286"/>
      <c r="GH704" s="286"/>
      <c r="GI704" s="286"/>
      <c r="GJ704" s="286"/>
      <c r="GK704" s="286"/>
      <c r="GL704" s="286"/>
      <c r="GM704" s="286"/>
      <c r="GN704" s="286"/>
      <c r="GO704" s="286"/>
      <c r="GP704" s="286"/>
      <c r="GQ704" s="286"/>
      <c r="GR704" s="286"/>
      <c r="GS704" s="286"/>
      <c r="GT704" s="286"/>
      <c r="GU704" s="286"/>
      <c r="GV704" s="286"/>
      <c r="GW704" s="286"/>
      <c r="GX704" s="286"/>
      <c r="GY704" s="286"/>
      <c r="GZ704" s="286"/>
      <c r="HA704" s="286"/>
      <c r="HB704" s="286"/>
      <c r="HC704" s="286"/>
      <c r="HD704" s="286"/>
      <c r="HE704" s="286"/>
      <c r="HF704" s="286"/>
      <c r="HG704" s="286"/>
      <c r="HH704" s="286"/>
      <c r="HI704" s="286"/>
      <c r="HJ704" s="286"/>
      <c r="HK704" s="286"/>
      <c r="HL704" s="286"/>
      <c r="HM704" s="286"/>
      <c r="HN704" s="286"/>
      <c r="HO704" s="286"/>
      <c r="HP704" s="286"/>
      <c r="HQ704" s="286"/>
      <c r="HR704" s="286"/>
      <c r="HS704" s="286"/>
      <c r="HT704" s="286"/>
      <c r="HU704" s="286"/>
      <c r="HV704" s="286"/>
      <c r="HW704" s="286"/>
      <c r="HX704" s="286"/>
      <c r="HY704" s="286"/>
      <c r="HZ704" s="286"/>
      <c r="IA704" s="286"/>
      <c r="IB704" s="286"/>
      <c r="IC704" s="286"/>
      <c r="ID704" s="286"/>
      <c r="IE704" s="286"/>
      <c r="IF704" s="286"/>
      <c r="IG704" s="286"/>
      <c r="IH704" s="286"/>
      <c r="II704" s="286"/>
      <c r="IJ704" s="286"/>
      <c r="IK704" s="286"/>
      <c r="IL704" s="286"/>
      <c r="IM704" s="286"/>
      <c r="IN704" s="286"/>
      <c r="IO704" s="286"/>
      <c r="IP704" s="286"/>
      <c r="IQ704" s="286"/>
      <c r="IR704" s="286"/>
      <c r="IS704" s="286"/>
      <c r="IT704" s="286"/>
      <c r="IU704" s="286"/>
      <c r="IV704" s="286"/>
      <c r="IW704" s="286"/>
      <c r="IX704" s="286"/>
      <c r="IY704" s="286"/>
      <c r="IZ704" s="286"/>
      <c r="JA704" s="286"/>
      <c r="JB704" s="286"/>
      <c r="JC704" s="286"/>
      <c r="JD704" s="286"/>
      <c r="JE704" s="286"/>
      <c r="JF704" s="286"/>
      <c r="JG704" s="286"/>
      <c r="JH704" s="286"/>
      <c r="JI704" s="286"/>
      <c r="JJ704" s="286"/>
      <c r="JK704" s="286"/>
      <c r="JL704" s="286"/>
      <c r="JM704" s="286"/>
      <c r="JN704" s="286"/>
      <c r="JO704" s="286"/>
      <c r="JP704" s="286"/>
      <c r="JQ704" s="286"/>
      <c r="JR704" s="286"/>
      <c r="JS704" s="286"/>
      <c r="JT704" s="286"/>
      <c r="JU704" s="286"/>
      <c r="JV704" s="286"/>
      <c r="JW704" s="286"/>
      <c r="JX704" s="286"/>
      <c r="JY704" s="286"/>
      <c r="JZ704" s="286"/>
      <c r="KA704" s="286"/>
      <c r="KB704" s="286"/>
      <c r="KC704" s="286"/>
      <c r="KD704" s="286"/>
      <c r="KE704" s="286"/>
      <c r="KF704" s="286"/>
      <c r="KG704" s="286"/>
      <c r="KH704" s="286"/>
      <c r="KI704" s="286"/>
      <c r="KJ704" s="286"/>
      <c r="KK704" s="286"/>
      <c r="KL704" s="286"/>
      <c r="KM704" s="286"/>
      <c r="KN704" s="286"/>
      <c r="KO704" s="286"/>
      <c r="KP704" s="286"/>
      <c r="KQ704" s="286"/>
      <c r="KR704" s="286"/>
      <c r="KS704" s="286"/>
      <c r="KT704" s="286"/>
      <c r="KU704" s="286"/>
      <c r="KV704" s="286"/>
      <c r="KW704" s="286"/>
      <c r="KX704" s="286"/>
      <c r="KY704" s="286"/>
      <c r="KZ704" s="286"/>
      <c r="LA704" s="286"/>
      <c r="LB704" s="286"/>
      <c r="LC704" s="286"/>
      <c r="LD704" s="286"/>
      <c r="LE704" s="286"/>
      <c r="LF704" s="286"/>
      <c r="LG704" s="286"/>
      <c r="LH704" s="286"/>
      <c r="LI704" s="286"/>
      <c r="LJ704" s="286"/>
      <c r="LK704" s="286"/>
      <c r="LL704" s="286"/>
      <c r="LM704" s="286"/>
      <c r="LN704" s="286"/>
      <c r="LO704" s="286"/>
      <c r="LP704" s="286"/>
      <c r="LQ704" s="286"/>
      <c r="LR704" s="286"/>
      <c r="LS704" s="286"/>
      <c r="LT704" s="286"/>
      <c r="LU704" s="286"/>
      <c r="LV704" s="286"/>
      <c r="LW704" s="286"/>
      <c r="LX704" s="286"/>
      <c r="LY704" s="286"/>
      <c r="LZ704" s="286"/>
      <c r="MA704" s="286"/>
      <c r="MB704" s="286"/>
      <c r="MC704" s="286"/>
      <c r="MD704" s="286"/>
      <c r="ME704" s="286"/>
      <c r="MF704" s="286"/>
      <c r="MG704" s="286"/>
      <c r="MH704" s="286"/>
      <c r="MI704" s="286"/>
      <c r="MJ704" s="286"/>
      <c r="MK704" s="286"/>
      <c r="ML704" s="286"/>
      <c r="MM704" s="286"/>
      <c r="MN704" s="286"/>
      <c r="MO704" s="286"/>
      <c r="MP704" s="286"/>
      <c r="MQ704" s="286"/>
      <c r="MR704" s="286"/>
      <c r="MS704" s="286"/>
      <c r="MT704" s="286"/>
      <c r="MU704" s="286"/>
      <c r="MV704" s="286"/>
      <c r="MW704" s="286"/>
      <c r="MX704" s="286"/>
      <c r="MY704" s="286"/>
      <c r="MZ704" s="286"/>
      <c r="NA704" s="286"/>
      <c r="NB704" s="286"/>
      <c r="NC704" s="286"/>
      <c r="ND704" s="286"/>
      <c r="NE704" s="286"/>
      <c r="NF704" s="286"/>
      <c r="NG704" s="286"/>
      <c r="NH704" s="286"/>
      <c r="NI704" s="286"/>
      <c r="NJ704" s="286"/>
      <c r="NK704" s="286"/>
      <c r="NL704" s="286"/>
      <c r="NM704" s="286"/>
      <c r="NN704" s="286"/>
      <c r="NO704" s="286"/>
      <c r="NP704" s="286"/>
      <c r="NQ704" s="286"/>
      <c r="NR704" s="286"/>
      <c r="NS704" s="286"/>
      <c r="NT704" s="286"/>
      <c r="NU704" s="286"/>
      <c r="NV704" s="286"/>
      <c r="NW704" s="286"/>
      <c r="NX704" s="286"/>
      <c r="NY704" s="286"/>
      <c r="NZ704" s="286"/>
      <c r="OA704" s="286"/>
      <c r="OB704" s="286"/>
      <c r="OC704" s="286"/>
      <c r="OD704" s="286"/>
      <c r="OE704" s="286"/>
      <c r="OF704" s="286"/>
      <c r="OG704" s="286"/>
      <c r="OH704" s="286"/>
      <c r="OI704" s="286"/>
      <c r="OJ704" s="286"/>
      <c r="OK704" s="286"/>
      <c r="OL704" s="286"/>
      <c r="OM704" s="286"/>
      <c r="ON704" s="286"/>
      <c r="OO704" s="286"/>
      <c r="OP704" s="286"/>
      <c r="OQ704" s="286"/>
      <c r="OR704" s="286"/>
      <c r="OS704" s="286"/>
      <c r="OT704" s="286"/>
      <c r="OU704" s="286"/>
      <c r="OV704" s="286"/>
      <c r="OW704" s="286"/>
      <c r="OX704" s="286"/>
      <c r="OY704" s="286"/>
      <c r="OZ704" s="286"/>
      <c r="PA704" s="286"/>
      <c r="PB704" s="286"/>
      <c r="PC704" s="286"/>
      <c r="PD704" s="286"/>
      <c r="PE704" s="286"/>
      <c r="PF704" s="286"/>
      <c r="PG704" s="286"/>
      <c r="PH704" s="286"/>
      <c r="PI704" s="286"/>
      <c r="PJ704" s="286"/>
      <c r="PK704" s="286"/>
      <c r="PL704" s="286"/>
      <c r="PM704" s="286"/>
      <c r="PN704" s="286"/>
      <c r="PO704" s="286"/>
      <c r="PP704" s="286"/>
      <c r="PQ704" s="286"/>
      <c r="PR704" s="286"/>
      <c r="PS704" s="286"/>
      <c r="PT704" s="286"/>
      <c r="PU704" s="286"/>
      <c r="PV704" s="286"/>
      <c r="PW704" s="286"/>
      <c r="PX704" s="286"/>
      <c r="PY704" s="286"/>
      <c r="PZ704" s="286"/>
      <c r="QA704" s="286"/>
      <c r="QB704" s="286"/>
      <c r="QC704" s="286"/>
      <c r="QD704" s="286"/>
      <c r="QE704" s="286"/>
      <c r="QF704" s="286"/>
      <c r="QG704" s="286"/>
      <c r="QH704" s="286"/>
      <c r="QI704" s="286"/>
      <c r="QJ704" s="286"/>
      <c r="QK704" s="286"/>
      <c r="QL704" s="286"/>
      <c r="QM704" s="286"/>
      <c r="QN704" s="286"/>
      <c r="QO704" s="286"/>
      <c r="QP704" s="286"/>
      <c r="QQ704" s="286"/>
      <c r="QR704" s="286"/>
      <c r="QS704" s="286"/>
      <c r="QT704" s="286"/>
      <c r="QU704" s="286"/>
      <c r="QV704" s="286"/>
      <c r="QW704" s="286"/>
      <c r="QX704" s="286"/>
      <c r="QY704" s="286"/>
      <c r="QZ704" s="286"/>
      <c r="RA704" s="286"/>
      <c r="RB704" s="286"/>
      <c r="RC704" s="286"/>
      <c r="RD704" s="286"/>
      <c r="RE704" s="286"/>
      <c r="RF704" s="286"/>
      <c r="RG704" s="286"/>
      <c r="RH704" s="286"/>
      <c r="RI704" s="286"/>
      <c r="RJ704" s="286"/>
      <c r="RK704" s="286"/>
      <c r="RL704" s="286"/>
      <c r="RM704" s="286"/>
      <c r="RN704" s="286"/>
      <c r="RO704" s="286"/>
      <c r="RP704" s="286"/>
      <c r="RQ704" s="286"/>
      <c r="RR704" s="286"/>
      <c r="RS704" s="286"/>
      <c r="RT704" s="286"/>
      <c r="RU704" s="286"/>
      <c r="RV704" s="286"/>
      <c r="RW704" s="286"/>
      <c r="RX704" s="286"/>
      <c r="RY704" s="286"/>
      <c r="RZ704" s="286"/>
      <c r="SA704" s="286"/>
      <c r="SB704" s="286"/>
      <c r="SC704" s="286"/>
      <c r="SD704" s="286"/>
      <c r="SE704" s="286"/>
      <c r="SF704" s="286"/>
      <c r="SG704" s="286"/>
      <c r="SH704" s="286"/>
      <c r="SI704" s="286"/>
      <c r="SJ704" s="286"/>
      <c r="SK704" s="286"/>
      <c r="SL704" s="286"/>
      <c r="SM704" s="286"/>
      <c r="SN704" s="286"/>
      <c r="SO704" s="286"/>
      <c r="SP704" s="286"/>
      <c r="SQ704" s="286"/>
      <c r="SR704" s="286"/>
      <c r="SS704" s="286"/>
      <c r="ST704" s="286"/>
      <c r="SU704" s="286"/>
      <c r="SV704" s="286"/>
      <c r="SW704" s="286"/>
      <c r="SX704" s="286"/>
      <c r="SY704" s="286"/>
      <c r="SZ704" s="286"/>
      <c r="TA704" s="286"/>
      <c r="TB704" s="286"/>
      <c r="TC704" s="286"/>
      <c r="TD704" s="286"/>
      <c r="TE704" s="286"/>
      <c r="TF704" s="286"/>
      <c r="TG704" s="286"/>
      <c r="TH704" s="286"/>
      <c r="TI704" s="286"/>
      <c r="TJ704" s="286"/>
      <c r="TK704" s="286"/>
      <c r="TL704" s="286"/>
      <c r="TM704" s="286"/>
      <c r="TN704" s="286"/>
      <c r="TO704" s="286"/>
      <c r="TP704" s="286"/>
      <c r="TQ704" s="286"/>
      <c r="TR704" s="286"/>
      <c r="TS704" s="286"/>
      <c r="TT704" s="286"/>
      <c r="TU704" s="286"/>
      <c r="TV704" s="286"/>
      <c r="TW704" s="286"/>
      <c r="TX704" s="286"/>
      <c r="TY704" s="286"/>
      <c r="TZ704" s="286"/>
      <c r="UA704" s="286"/>
      <c r="UB704" s="286"/>
      <c r="UC704" s="286"/>
      <c r="UD704" s="286"/>
      <c r="UE704" s="286"/>
      <c r="UF704" s="286"/>
      <c r="UG704" s="286"/>
      <c r="UH704" s="286"/>
      <c r="UI704" s="286"/>
      <c r="UJ704" s="286"/>
      <c r="UK704" s="286"/>
      <c r="UL704" s="286"/>
      <c r="UM704" s="286"/>
      <c r="UN704" s="286"/>
      <c r="UO704" s="286"/>
      <c r="UP704" s="286"/>
      <c r="UQ704" s="286"/>
      <c r="UR704" s="286"/>
      <c r="US704" s="286"/>
      <c r="UT704" s="286"/>
      <c r="UU704" s="286"/>
      <c r="UV704" s="286"/>
      <c r="UW704" s="286"/>
      <c r="UX704" s="286"/>
      <c r="UY704" s="286"/>
      <c r="UZ704" s="286"/>
      <c r="VA704" s="286"/>
      <c r="VB704" s="286"/>
      <c r="VC704" s="286"/>
      <c r="VD704" s="286"/>
      <c r="VE704" s="286"/>
      <c r="VF704" s="286"/>
      <c r="VG704" s="286"/>
      <c r="VH704" s="286"/>
      <c r="VI704" s="286"/>
      <c r="VJ704" s="286"/>
      <c r="VK704" s="286"/>
      <c r="VL704" s="286"/>
      <c r="VM704" s="286"/>
      <c r="VN704" s="286"/>
      <c r="VO704" s="286"/>
      <c r="VP704" s="286"/>
      <c r="VQ704" s="286"/>
      <c r="VR704" s="286"/>
      <c r="VS704" s="286"/>
      <c r="VT704" s="286"/>
      <c r="VU704" s="286"/>
      <c r="VV704" s="286"/>
      <c r="VW704" s="286"/>
      <c r="VX704" s="286"/>
      <c r="VY704" s="286"/>
      <c r="VZ704" s="286"/>
      <c r="WA704" s="286"/>
      <c r="WB704" s="286"/>
      <c r="WC704" s="286"/>
    </row>
    <row r="705" spans="1:601" s="285" customFormat="1" ht="28.5" customHeight="1">
      <c r="A705" s="1073"/>
      <c r="B705" s="676"/>
      <c r="C705" s="669"/>
      <c r="D705" s="671"/>
      <c r="E705" s="684"/>
      <c r="F705" s="687"/>
      <c r="G705" s="688"/>
      <c r="H705" s="691"/>
      <c r="I705" s="455" t="s">
        <v>501</v>
      </c>
      <c r="J705" s="455" t="s">
        <v>351</v>
      </c>
      <c r="K705" s="455" t="s">
        <v>1439</v>
      </c>
      <c r="L705" s="418" t="s">
        <v>1435</v>
      </c>
      <c r="M705" s="327">
        <v>1060000</v>
      </c>
      <c r="N705" s="327">
        <v>1060000</v>
      </c>
      <c r="O705" s="327">
        <v>1080000</v>
      </c>
      <c r="P705" s="331">
        <v>1080000</v>
      </c>
      <c r="Q705" s="329">
        <v>1080000</v>
      </c>
      <c r="R705" s="330">
        <v>1080000</v>
      </c>
      <c r="S705" s="547">
        <v>3</v>
      </c>
      <c r="BA705" s="286"/>
      <c r="BB705" s="286"/>
      <c r="BC705" s="286"/>
      <c r="BD705" s="286"/>
      <c r="BE705" s="286"/>
      <c r="BF705" s="286"/>
      <c r="BG705" s="286"/>
      <c r="BH705" s="286"/>
      <c r="BI705" s="286"/>
      <c r="BJ705" s="286"/>
      <c r="BK705" s="286"/>
      <c r="BL705" s="286"/>
      <c r="BM705" s="286"/>
      <c r="BN705" s="286"/>
      <c r="BO705" s="286"/>
      <c r="BP705" s="286"/>
      <c r="BQ705" s="286"/>
      <c r="BR705" s="286"/>
      <c r="BS705" s="286"/>
      <c r="BT705" s="286"/>
      <c r="BU705" s="286"/>
      <c r="BV705" s="286"/>
      <c r="BW705" s="286"/>
      <c r="BX705" s="286"/>
      <c r="BY705" s="286"/>
      <c r="BZ705" s="286"/>
      <c r="CA705" s="286"/>
      <c r="CB705" s="286"/>
      <c r="CC705" s="286"/>
      <c r="CD705" s="286"/>
      <c r="CE705" s="286"/>
      <c r="CF705" s="286"/>
      <c r="CG705" s="286"/>
      <c r="CH705" s="286"/>
      <c r="CI705" s="286"/>
      <c r="CJ705" s="286"/>
      <c r="CK705" s="286"/>
      <c r="CL705" s="286"/>
      <c r="CM705" s="286"/>
      <c r="CN705" s="286"/>
      <c r="CO705" s="286"/>
      <c r="CP705" s="286"/>
      <c r="CQ705" s="286"/>
      <c r="CR705" s="286"/>
      <c r="CS705" s="286"/>
      <c r="CT705" s="286"/>
      <c r="CU705" s="286"/>
      <c r="CV705" s="286"/>
      <c r="CW705" s="286"/>
      <c r="CX705" s="286"/>
      <c r="CY705" s="286"/>
      <c r="CZ705" s="286"/>
      <c r="DA705" s="286"/>
      <c r="DB705" s="286"/>
      <c r="DC705" s="286"/>
      <c r="DD705" s="286"/>
      <c r="DE705" s="286"/>
      <c r="DF705" s="286"/>
      <c r="DG705" s="286"/>
      <c r="DH705" s="286"/>
      <c r="DI705" s="286"/>
      <c r="DJ705" s="286"/>
      <c r="DK705" s="286"/>
      <c r="DL705" s="286"/>
      <c r="DM705" s="286"/>
      <c r="DN705" s="286"/>
      <c r="DO705" s="286"/>
      <c r="DP705" s="286"/>
      <c r="DQ705" s="286"/>
      <c r="DR705" s="286"/>
      <c r="DS705" s="286"/>
      <c r="DT705" s="286"/>
      <c r="DU705" s="286"/>
      <c r="DV705" s="286"/>
      <c r="DW705" s="286"/>
      <c r="DX705" s="286"/>
      <c r="DY705" s="286"/>
      <c r="DZ705" s="286"/>
      <c r="EA705" s="286"/>
      <c r="EB705" s="286"/>
      <c r="EC705" s="286"/>
      <c r="ED705" s="286"/>
      <c r="EE705" s="286"/>
      <c r="EF705" s="286"/>
      <c r="EG705" s="286"/>
      <c r="EH705" s="286"/>
      <c r="EI705" s="286"/>
      <c r="EJ705" s="286"/>
      <c r="EK705" s="286"/>
      <c r="EL705" s="286"/>
      <c r="EM705" s="286"/>
      <c r="EN705" s="286"/>
      <c r="EO705" s="286"/>
      <c r="EP705" s="286"/>
      <c r="EQ705" s="286"/>
      <c r="ER705" s="286"/>
      <c r="ES705" s="286"/>
      <c r="ET705" s="286"/>
      <c r="EU705" s="286"/>
      <c r="EV705" s="286"/>
      <c r="EW705" s="286"/>
      <c r="EX705" s="286"/>
      <c r="EY705" s="286"/>
      <c r="EZ705" s="286"/>
      <c r="FA705" s="286"/>
      <c r="FB705" s="286"/>
      <c r="FC705" s="286"/>
      <c r="FD705" s="286"/>
      <c r="FE705" s="286"/>
      <c r="FF705" s="286"/>
      <c r="FG705" s="286"/>
      <c r="FH705" s="286"/>
      <c r="FI705" s="286"/>
      <c r="FJ705" s="286"/>
      <c r="FK705" s="286"/>
      <c r="FL705" s="286"/>
      <c r="FM705" s="286"/>
      <c r="FN705" s="286"/>
      <c r="FO705" s="286"/>
      <c r="FP705" s="286"/>
      <c r="FQ705" s="286"/>
      <c r="FR705" s="286"/>
      <c r="FS705" s="286"/>
      <c r="FT705" s="286"/>
      <c r="FU705" s="286"/>
      <c r="FV705" s="286"/>
      <c r="FW705" s="286"/>
      <c r="FX705" s="286"/>
      <c r="FY705" s="286"/>
      <c r="FZ705" s="286"/>
      <c r="GA705" s="286"/>
      <c r="GB705" s="286"/>
      <c r="GC705" s="286"/>
      <c r="GD705" s="286"/>
      <c r="GE705" s="286"/>
      <c r="GF705" s="286"/>
      <c r="GG705" s="286"/>
      <c r="GH705" s="286"/>
      <c r="GI705" s="286"/>
      <c r="GJ705" s="286"/>
      <c r="GK705" s="286"/>
      <c r="GL705" s="286"/>
      <c r="GM705" s="286"/>
      <c r="GN705" s="286"/>
      <c r="GO705" s="286"/>
      <c r="GP705" s="286"/>
      <c r="GQ705" s="286"/>
      <c r="GR705" s="286"/>
      <c r="GS705" s="286"/>
      <c r="GT705" s="286"/>
      <c r="GU705" s="286"/>
      <c r="GV705" s="286"/>
      <c r="GW705" s="286"/>
      <c r="GX705" s="286"/>
      <c r="GY705" s="286"/>
      <c r="GZ705" s="286"/>
      <c r="HA705" s="286"/>
      <c r="HB705" s="286"/>
      <c r="HC705" s="286"/>
      <c r="HD705" s="286"/>
      <c r="HE705" s="286"/>
      <c r="HF705" s="286"/>
      <c r="HG705" s="286"/>
      <c r="HH705" s="286"/>
      <c r="HI705" s="286"/>
      <c r="HJ705" s="286"/>
      <c r="HK705" s="286"/>
      <c r="HL705" s="286"/>
      <c r="HM705" s="286"/>
      <c r="HN705" s="286"/>
      <c r="HO705" s="286"/>
      <c r="HP705" s="286"/>
      <c r="HQ705" s="286"/>
      <c r="HR705" s="286"/>
      <c r="HS705" s="286"/>
      <c r="HT705" s="286"/>
      <c r="HU705" s="286"/>
      <c r="HV705" s="286"/>
      <c r="HW705" s="286"/>
      <c r="HX705" s="286"/>
      <c r="HY705" s="286"/>
      <c r="HZ705" s="286"/>
      <c r="IA705" s="286"/>
      <c r="IB705" s="286"/>
      <c r="IC705" s="286"/>
      <c r="ID705" s="286"/>
      <c r="IE705" s="286"/>
      <c r="IF705" s="286"/>
      <c r="IG705" s="286"/>
      <c r="IH705" s="286"/>
      <c r="II705" s="286"/>
      <c r="IJ705" s="286"/>
      <c r="IK705" s="286"/>
      <c r="IL705" s="286"/>
      <c r="IM705" s="286"/>
      <c r="IN705" s="286"/>
      <c r="IO705" s="286"/>
      <c r="IP705" s="286"/>
      <c r="IQ705" s="286"/>
      <c r="IR705" s="286"/>
      <c r="IS705" s="286"/>
      <c r="IT705" s="286"/>
      <c r="IU705" s="286"/>
      <c r="IV705" s="286"/>
      <c r="IW705" s="286"/>
      <c r="IX705" s="286"/>
      <c r="IY705" s="286"/>
      <c r="IZ705" s="286"/>
      <c r="JA705" s="286"/>
      <c r="JB705" s="286"/>
      <c r="JC705" s="286"/>
      <c r="JD705" s="286"/>
      <c r="JE705" s="286"/>
      <c r="JF705" s="286"/>
      <c r="JG705" s="286"/>
      <c r="JH705" s="286"/>
      <c r="JI705" s="286"/>
      <c r="JJ705" s="286"/>
      <c r="JK705" s="286"/>
      <c r="JL705" s="286"/>
      <c r="JM705" s="286"/>
      <c r="JN705" s="286"/>
      <c r="JO705" s="286"/>
      <c r="JP705" s="286"/>
      <c r="JQ705" s="286"/>
      <c r="JR705" s="286"/>
      <c r="JS705" s="286"/>
      <c r="JT705" s="286"/>
      <c r="JU705" s="286"/>
      <c r="JV705" s="286"/>
      <c r="JW705" s="286"/>
      <c r="JX705" s="286"/>
      <c r="JY705" s="286"/>
      <c r="JZ705" s="286"/>
      <c r="KA705" s="286"/>
      <c r="KB705" s="286"/>
      <c r="KC705" s="286"/>
      <c r="KD705" s="286"/>
      <c r="KE705" s="286"/>
      <c r="KF705" s="286"/>
      <c r="KG705" s="286"/>
      <c r="KH705" s="286"/>
      <c r="KI705" s="286"/>
      <c r="KJ705" s="286"/>
      <c r="KK705" s="286"/>
      <c r="KL705" s="286"/>
      <c r="KM705" s="286"/>
      <c r="KN705" s="286"/>
      <c r="KO705" s="286"/>
      <c r="KP705" s="286"/>
      <c r="KQ705" s="286"/>
      <c r="KR705" s="286"/>
      <c r="KS705" s="286"/>
      <c r="KT705" s="286"/>
      <c r="KU705" s="286"/>
      <c r="KV705" s="286"/>
      <c r="KW705" s="286"/>
      <c r="KX705" s="286"/>
      <c r="KY705" s="286"/>
      <c r="KZ705" s="286"/>
      <c r="LA705" s="286"/>
      <c r="LB705" s="286"/>
      <c r="LC705" s="286"/>
      <c r="LD705" s="286"/>
      <c r="LE705" s="286"/>
      <c r="LF705" s="286"/>
      <c r="LG705" s="286"/>
      <c r="LH705" s="286"/>
      <c r="LI705" s="286"/>
      <c r="LJ705" s="286"/>
      <c r="LK705" s="286"/>
      <c r="LL705" s="286"/>
      <c r="LM705" s="286"/>
      <c r="LN705" s="286"/>
      <c r="LO705" s="286"/>
      <c r="LP705" s="286"/>
      <c r="LQ705" s="286"/>
      <c r="LR705" s="286"/>
      <c r="LS705" s="286"/>
      <c r="LT705" s="286"/>
      <c r="LU705" s="286"/>
      <c r="LV705" s="286"/>
      <c r="LW705" s="286"/>
      <c r="LX705" s="286"/>
      <c r="LY705" s="286"/>
      <c r="LZ705" s="286"/>
      <c r="MA705" s="286"/>
      <c r="MB705" s="286"/>
      <c r="MC705" s="286"/>
      <c r="MD705" s="286"/>
      <c r="ME705" s="286"/>
      <c r="MF705" s="286"/>
      <c r="MG705" s="286"/>
      <c r="MH705" s="286"/>
      <c r="MI705" s="286"/>
      <c r="MJ705" s="286"/>
      <c r="MK705" s="286"/>
      <c r="ML705" s="286"/>
      <c r="MM705" s="286"/>
      <c r="MN705" s="286"/>
      <c r="MO705" s="286"/>
      <c r="MP705" s="286"/>
      <c r="MQ705" s="286"/>
      <c r="MR705" s="286"/>
      <c r="MS705" s="286"/>
      <c r="MT705" s="286"/>
      <c r="MU705" s="286"/>
      <c r="MV705" s="286"/>
      <c r="MW705" s="286"/>
      <c r="MX705" s="286"/>
      <c r="MY705" s="286"/>
      <c r="MZ705" s="286"/>
      <c r="NA705" s="286"/>
      <c r="NB705" s="286"/>
      <c r="NC705" s="286"/>
      <c r="ND705" s="286"/>
      <c r="NE705" s="286"/>
      <c r="NF705" s="286"/>
      <c r="NG705" s="286"/>
      <c r="NH705" s="286"/>
      <c r="NI705" s="286"/>
      <c r="NJ705" s="286"/>
      <c r="NK705" s="286"/>
      <c r="NL705" s="286"/>
      <c r="NM705" s="286"/>
      <c r="NN705" s="286"/>
      <c r="NO705" s="286"/>
      <c r="NP705" s="286"/>
      <c r="NQ705" s="286"/>
      <c r="NR705" s="286"/>
      <c r="NS705" s="286"/>
      <c r="NT705" s="286"/>
      <c r="NU705" s="286"/>
      <c r="NV705" s="286"/>
      <c r="NW705" s="286"/>
      <c r="NX705" s="286"/>
      <c r="NY705" s="286"/>
      <c r="NZ705" s="286"/>
      <c r="OA705" s="286"/>
      <c r="OB705" s="286"/>
      <c r="OC705" s="286"/>
      <c r="OD705" s="286"/>
      <c r="OE705" s="286"/>
      <c r="OF705" s="286"/>
      <c r="OG705" s="286"/>
      <c r="OH705" s="286"/>
      <c r="OI705" s="286"/>
      <c r="OJ705" s="286"/>
      <c r="OK705" s="286"/>
      <c r="OL705" s="286"/>
      <c r="OM705" s="286"/>
      <c r="ON705" s="286"/>
      <c r="OO705" s="286"/>
      <c r="OP705" s="286"/>
      <c r="OQ705" s="286"/>
      <c r="OR705" s="286"/>
      <c r="OS705" s="286"/>
      <c r="OT705" s="286"/>
      <c r="OU705" s="286"/>
      <c r="OV705" s="286"/>
      <c r="OW705" s="286"/>
      <c r="OX705" s="286"/>
      <c r="OY705" s="286"/>
      <c r="OZ705" s="286"/>
      <c r="PA705" s="286"/>
      <c r="PB705" s="286"/>
      <c r="PC705" s="286"/>
      <c r="PD705" s="286"/>
      <c r="PE705" s="286"/>
      <c r="PF705" s="286"/>
      <c r="PG705" s="286"/>
      <c r="PH705" s="286"/>
      <c r="PI705" s="286"/>
      <c r="PJ705" s="286"/>
      <c r="PK705" s="286"/>
      <c r="PL705" s="286"/>
      <c r="PM705" s="286"/>
      <c r="PN705" s="286"/>
      <c r="PO705" s="286"/>
      <c r="PP705" s="286"/>
      <c r="PQ705" s="286"/>
      <c r="PR705" s="286"/>
      <c r="PS705" s="286"/>
      <c r="PT705" s="286"/>
      <c r="PU705" s="286"/>
      <c r="PV705" s="286"/>
      <c r="PW705" s="286"/>
      <c r="PX705" s="286"/>
      <c r="PY705" s="286"/>
      <c r="PZ705" s="286"/>
      <c r="QA705" s="286"/>
      <c r="QB705" s="286"/>
      <c r="QC705" s="286"/>
      <c r="QD705" s="286"/>
      <c r="QE705" s="286"/>
      <c r="QF705" s="286"/>
      <c r="QG705" s="286"/>
      <c r="QH705" s="286"/>
      <c r="QI705" s="286"/>
      <c r="QJ705" s="286"/>
      <c r="QK705" s="286"/>
      <c r="QL705" s="286"/>
      <c r="QM705" s="286"/>
      <c r="QN705" s="286"/>
      <c r="QO705" s="286"/>
      <c r="QP705" s="286"/>
      <c r="QQ705" s="286"/>
      <c r="QR705" s="286"/>
      <c r="QS705" s="286"/>
      <c r="QT705" s="286"/>
      <c r="QU705" s="286"/>
      <c r="QV705" s="286"/>
      <c r="QW705" s="286"/>
      <c r="QX705" s="286"/>
      <c r="QY705" s="286"/>
      <c r="QZ705" s="286"/>
      <c r="RA705" s="286"/>
      <c r="RB705" s="286"/>
      <c r="RC705" s="286"/>
      <c r="RD705" s="286"/>
      <c r="RE705" s="286"/>
      <c r="RF705" s="286"/>
      <c r="RG705" s="286"/>
      <c r="RH705" s="286"/>
      <c r="RI705" s="286"/>
      <c r="RJ705" s="286"/>
      <c r="RK705" s="286"/>
      <c r="RL705" s="286"/>
      <c r="RM705" s="286"/>
      <c r="RN705" s="286"/>
      <c r="RO705" s="286"/>
      <c r="RP705" s="286"/>
      <c r="RQ705" s="286"/>
      <c r="RR705" s="286"/>
      <c r="RS705" s="286"/>
      <c r="RT705" s="286"/>
      <c r="RU705" s="286"/>
      <c r="RV705" s="286"/>
      <c r="RW705" s="286"/>
      <c r="RX705" s="286"/>
      <c r="RY705" s="286"/>
      <c r="RZ705" s="286"/>
      <c r="SA705" s="286"/>
      <c r="SB705" s="286"/>
      <c r="SC705" s="286"/>
      <c r="SD705" s="286"/>
      <c r="SE705" s="286"/>
      <c r="SF705" s="286"/>
      <c r="SG705" s="286"/>
      <c r="SH705" s="286"/>
      <c r="SI705" s="286"/>
      <c r="SJ705" s="286"/>
      <c r="SK705" s="286"/>
      <c r="SL705" s="286"/>
      <c r="SM705" s="286"/>
      <c r="SN705" s="286"/>
      <c r="SO705" s="286"/>
      <c r="SP705" s="286"/>
      <c r="SQ705" s="286"/>
      <c r="SR705" s="286"/>
      <c r="SS705" s="286"/>
      <c r="ST705" s="286"/>
      <c r="SU705" s="286"/>
      <c r="SV705" s="286"/>
      <c r="SW705" s="286"/>
      <c r="SX705" s="286"/>
      <c r="SY705" s="286"/>
      <c r="SZ705" s="286"/>
      <c r="TA705" s="286"/>
      <c r="TB705" s="286"/>
      <c r="TC705" s="286"/>
      <c r="TD705" s="286"/>
      <c r="TE705" s="286"/>
      <c r="TF705" s="286"/>
      <c r="TG705" s="286"/>
      <c r="TH705" s="286"/>
      <c r="TI705" s="286"/>
      <c r="TJ705" s="286"/>
      <c r="TK705" s="286"/>
      <c r="TL705" s="286"/>
      <c r="TM705" s="286"/>
      <c r="TN705" s="286"/>
      <c r="TO705" s="286"/>
      <c r="TP705" s="286"/>
      <c r="TQ705" s="286"/>
      <c r="TR705" s="286"/>
      <c r="TS705" s="286"/>
      <c r="TT705" s="286"/>
      <c r="TU705" s="286"/>
      <c r="TV705" s="286"/>
      <c r="TW705" s="286"/>
      <c r="TX705" s="286"/>
      <c r="TY705" s="286"/>
      <c r="TZ705" s="286"/>
      <c r="UA705" s="286"/>
      <c r="UB705" s="286"/>
      <c r="UC705" s="286"/>
      <c r="UD705" s="286"/>
      <c r="UE705" s="286"/>
      <c r="UF705" s="286"/>
      <c r="UG705" s="286"/>
      <c r="UH705" s="286"/>
      <c r="UI705" s="286"/>
      <c r="UJ705" s="286"/>
      <c r="UK705" s="286"/>
      <c r="UL705" s="286"/>
      <c r="UM705" s="286"/>
      <c r="UN705" s="286"/>
      <c r="UO705" s="286"/>
      <c r="UP705" s="286"/>
      <c r="UQ705" s="286"/>
      <c r="UR705" s="286"/>
      <c r="US705" s="286"/>
      <c r="UT705" s="286"/>
      <c r="UU705" s="286"/>
      <c r="UV705" s="286"/>
      <c r="UW705" s="286"/>
      <c r="UX705" s="286"/>
      <c r="UY705" s="286"/>
      <c r="UZ705" s="286"/>
      <c r="VA705" s="286"/>
      <c r="VB705" s="286"/>
      <c r="VC705" s="286"/>
      <c r="VD705" s="286"/>
      <c r="VE705" s="286"/>
      <c r="VF705" s="286"/>
      <c r="VG705" s="286"/>
      <c r="VH705" s="286"/>
      <c r="VI705" s="286"/>
      <c r="VJ705" s="286"/>
      <c r="VK705" s="286"/>
      <c r="VL705" s="286"/>
      <c r="VM705" s="286"/>
      <c r="VN705" s="286"/>
      <c r="VO705" s="286"/>
      <c r="VP705" s="286"/>
      <c r="VQ705" s="286"/>
      <c r="VR705" s="286"/>
      <c r="VS705" s="286"/>
      <c r="VT705" s="286"/>
      <c r="VU705" s="286"/>
      <c r="VV705" s="286"/>
      <c r="VW705" s="286"/>
      <c r="VX705" s="286"/>
      <c r="VY705" s="286"/>
      <c r="VZ705" s="286"/>
      <c r="WA705" s="286"/>
      <c r="WB705" s="286"/>
      <c r="WC705" s="286"/>
    </row>
    <row r="706" spans="1:601" s="285" customFormat="1" ht="56.25" customHeight="1">
      <c r="A706" s="1073"/>
      <c r="B706" s="649"/>
      <c r="C706" s="669"/>
      <c r="D706" s="671"/>
      <c r="E706" s="692" t="s">
        <v>1077</v>
      </c>
      <c r="F706" s="694" t="s">
        <v>1440</v>
      </c>
      <c r="G706" s="696">
        <v>43831</v>
      </c>
      <c r="H706" s="694" t="s">
        <v>31</v>
      </c>
      <c r="I706" s="455" t="s">
        <v>501</v>
      </c>
      <c r="J706" s="455" t="s">
        <v>351</v>
      </c>
      <c r="K706" s="455" t="s">
        <v>1439</v>
      </c>
      <c r="L706" s="418" t="s">
        <v>119</v>
      </c>
      <c r="M706" s="327">
        <v>0</v>
      </c>
      <c r="N706" s="327">
        <v>0</v>
      </c>
      <c r="O706" s="327"/>
      <c r="P706" s="331"/>
      <c r="Q706" s="329"/>
      <c r="R706" s="330"/>
      <c r="S706" s="547">
        <v>3</v>
      </c>
      <c r="BA706" s="286"/>
      <c r="BB706" s="286"/>
      <c r="BC706" s="286"/>
      <c r="BD706" s="286"/>
      <c r="BE706" s="286"/>
      <c r="BF706" s="286"/>
      <c r="BG706" s="286"/>
      <c r="BH706" s="286"/>
      <c r="BI706" s="286"/>
      <c r="BJ706" s="286"/>
      <c r="BK706" s="286"/>
      <c r="BL706" s="286"/>
      <c r="BM706" s="286"/>
      <c r="BN706" s="286"/>
      <c r="BO706" s="286"/>
      <c r="BP706" s="286"/>
      <c r="BQ706" s="286"/>
      <c r="BR706" s="286"/>
      <c r="BS706" s="286"/>
      <c r="BT706" s="286"/>
      <c r="BU706" s="286"/>
      <c r="BV706" s="286"/>
      <c r="BW706" s="286"/>
      <c r="BX706" s="286"/>
      <c r="BY706" s="286"/>
      <c r="BZ706" s="286"/>
      <c r="CA706" s="286"/>
      <c r="CB706" s="286"/>
      <c r="CC706" s="286"/>
      <c r="CD706" s="286"/>
      <c r="CE706" s="286"/>
      <c r="CF706" s="286"/>
      <c r="CG706" s="286"/>
      <c r="CH706" s="286"/>
      <c r="CI706" s="286"/>
      <c r="CJ706" s="286"/>
      <c r="CK706" s="286"/>
      <c r="CL706" s="286"/>
      <c r="CM706" s="286"/>
      <c r="CN706" s="286"/>
      <c r="CO706" s="286"/>
      <c r="CP706" s="286"/>
      <c r="CQ706" s="286"/>
      <c r="CR706" s="286"/>
      <c r="CS706" s="286"/>
      <c r="CT706" s="286"/>
      <c r="CU706" s="286"/>
      <c r="CV706" s="286"/>
      <c r="CW706" s="286"/>
      <c r="CX706" s="286"/>
      <c r="CY706" s="286"/>
      <c r="CZ706" s="286"/>
      <c r="DA706" s="286"/>
      <c r="DB706" s="286"/>
      <c r="DC706" s="286"/>
      <c r="DD706" s="286"/>
      <c r="DE706" s="286"/>
      <c r="DF706" s="286"/>
      <c r="DG706" s="286"/>
      <c r="DH706" s="286"/>
      <c r="DI706" s="286"/>
      <c r="DJ706" s="286"/>
      <c r="DK706" s="286"/>
      <c r="DL706" s="286"/>
      <c r="DM706" s="286"/>
      <c r="DN706" s="286"/>
      <c r="DO706" s="286"/>
      <c r="DP706" s="286"/>
      <c r="DQ706" s="286"/>
      <c r="DR706" s="286"/>
      <c r="DS706" s="286"/>
      <c r="DT706" s="286"/>
      <c r="DU706" s="286"/>
      <c r="DV706" s="286"/>
      <c r="DW706" s="286"/>
      <c r="DX706" s="286"/>
      <c r="DY706" s="286"/>
      <c r="DZ706" s="286"/>
      <c r="EA706" s="286"/>
      <c r="EB706" s="286"/>
      <c r="EC706" s="286"/>
      <c r="ED706" s="286"/>
      <c r="EE706" s="286"/>
      <c r="EF706" s="286"/>
      <c r="EG706" s="286"/>
      <c r="EH706" s="286"/>
      <c r="EI706" s="286"/>
      <c r="EJ706" s="286"/>
      <c r="EK706" s="286"/>
      <c r="EL706" s="286"/>
      <c r="EM706" s="286"/>
      <c r="EN706" s="286"/>
      <c r="EO706" s="286"/>
      <c r="EP706" s="286"/>
      <c r="EQ706" s="286"/>
      <c r="ER706" s="286"/>
      <c r="ES706" s="286"/>
      <c r="ET706" s="286"/>
      <c r="EU706" s="286"/>
      <c r="EV706" s="286"/>
      <c r="EW706" s="286"/>
      <c r="EX706" s="286"/>
      <c r="EY706" s="286"/>
      <c r="EZ706" s="286"/>
      <c r="FA706" s="286"/>
      <c r="FB706" s="286"/>
      <c r="FC706" s="286"/>
      <c r="FD706" s="286"/>
      <c r="FE706" s="286"/>
      <c r="FF706" s="286"/>
      <c r="FG706" s="286"/>
      <c r="FH706" s="286"/>
      <c r="FI706" s="286"/>
      <c r="FJ706" s="286"/>
      <c r="FK706" s="286"/>
      <c r="FL706" s="286"/>
      <c r="FM706" s="286"/>
      <c r="FN706" s="286"/>
      <c r="FO706" s="286"/>
      <c r="FP706" s="286"/>
      <c r="FQ706" s="286"/>
      <c r="FR706" s="286"/>
      <c r="FS706" s="286"/>
      <c r="FT706" s="286"/>
      <c r="FU706" s="286"/>
      <c r="FV706" s="286"/>
      <c r="FW706" s="286"/>
      <c r="FX706" s="286"/>
      <c r="FY706" s="286"/>
      <c r="FZ706" s="286"/>
      <c r="GA706" s="286"/>
      <c r="GB706" s="286"/>
      <c r="GC706" s="286"/>
      <c r="GD706" s="286"/>
      <c r="GE706" s="286"/>
      <c r="GF706" s="286"/>
      <c r="GG706" s="286"/>
      <c r="GH706" s="286"/>
      <c r="GI706" s="286"/>
      <c r="GJ706" s="286"/>
      <c r="GK706" s="286"/>
      <c r="GL706" s="286"/>
      <c r="GM706" s="286"/>
      <c r="GN706" s="286"/>
      <c r="GO706" s="286"/>
      <c r="GP706" s="286"/>
      <c r="GQ706" s="286"/>
      <c r="GR706" s="286"/>
      <c r="GS706" s="286"/>
      <c r="GT706" s="286"/>
      <c r="GU706" s="286"/>
      <c r="GV706" s="286"/>
      <c r="GW706" s="286"/>
      <c r="GX706" s="286"/>
      <c r="GY706" s="286"/>
      <c r="GZ706" s="286"/>
      <c r="HA706" s="286"/>
      <c r="HB706" s="286"/>
      <c r="HC706" s="286"/>
      <c r="HD706" s="286"/>
      <c r="HE706" s="286"/>
      <c r="HF706" s="286"/>
      <c r="HG706" s="286"/>
      <c r="HH706" s="286"/>
      <c r="HI706" s="286"/>
      <c r="HJ706" s="286"/>
      <c r="HK706" s="286"/>
      <c r="HL706" s="286"/>
      <c r="HM706" s="286"/>
      <c r="HN706" s="286"/>
      <c r="HO706" s="286"/>
      <c r="HP706" s="286"/>
      <c r="HQ706" s="286"/>
      <c r="HR706" s="286"/>
      <c r="HS706" s="286"/>
      <c r="HT706" s="286"/>
      <c r="HU706" s="286"/>
      <c r="HV706" s="286"/>
      <c r="HW706" s="286"/>
      <c r="HX706" s="286"/>
      <c r="HY706" s="286"/>
      <c r="HZ706" s="286"/>
      <c r="IA706" s="286"/>
      <c r="IB706" s="286"/>
      <c r="IC706" s="286"/>
      <c r="ID706" s="286"/>
      <c r="IE706" s="286"/>
      <c r="IF706" s="286"/>
      <c r="IG706" s="286"/>
      <c r="IH706" s="286"/>
      <c r="II706" s="286"/>
      <c r="IJ706" s="286"/>
      <c r="IK706" s="286"/>
      <c r="IL706" s="286"/>
      <c r="IM706" s="286"/>
      <c r="IN706" s="286"/>
      <c r="IO706" s="286"/>
      <c r="IP706" s="286"/>
      <c r="IQ706" s="286"/>
      <c r="IR706" s="286"/>
      <c r="IS706" s="286"/>
      <c r="IT706" s="286"/>
      <c r="IU706" s="286"/>
      <c r="IV706" s="286"/>
      <c r="IW706" s="286"/>
      <c r="IX706" s="286"/>
      <c r="IY706" s="286"/>
      <c r="IZ706" s="286"/>
      <c r="JA706" s="286"/>
      <c r="JB706" s="286"/>
      <c r="JC706" s="286"/>
      <c r="JD706" s="286"/>
      <c r="JE706" s="286"/>
      <c r="JF706" s="286"/>
      <c r="JG706" s="286"/>
      <c r="JH706" s="286"/>
      <c r="JI706" s="286"/>
      <c r="JJ706" s="286"/>
      <c r="JK706" s="286"/>
      <c r="JL706" s="286"/>
      <c r="JM706" s="286"/>
      <c r="JN706" s="286"/>
      <c r="JO706" s="286"/>
      <c r="JP706" s="286"/>
      <c r="JQ706" s="286"/>
      <c r="JR706" s="286"/>
      <c r="JS706" s="286"/>
      <c r="JT706" s="286"/>
      <c r="JU706" s="286"/>
      <c r="JV706" s="286"/>
      <c r="JW706" s="286"/>
      <c r="JX706" s="286"/>
      <c r="JY706" s="286"/>
      <c r="JZ706" s="286"/>
      <c r="KA706" s="286"/>
      <c r="KB706" s="286"/>
      <c r="KC706" s="286"/>
      <c r="KD706" s="286"/>
      <c r="KE706" s="286"/>
      <c r="KF706" s="286"/>
      <c r="KG706" s="286"/>
      <c r="KH706" s="286"/>
      <c r="KI706" s="286"/>
      <c r="KJ706" s="286"/>
      <c r="KK706" s="286"/>
      <c r="KL706" s="286"/>
      <c r="KM706" s="286"/>
      <c r="KN706" s="286"/>
      <c r="KO706" s="286"/>
      <c r="KP706" s="286"/>
      <c r="KQ706" s="286"/>
      <c r="KR706" s="286"/>
      <c r="KS706" s="286"/>
      <c r="KT706" s="286"/>
      <c r="KU706" s="286"/>
      <c r="KV706" s="286"/>
      <c r="KW706" s="286"/>
      <c r="KX706" s="286"/>
      <c r="KY706" s="286"/>
      <c r="KZ706" s="286"/>
      <c r="LA706" s="286"/>
      <c r="LB706" s="286"/>
      <c r="LC706" s="286"/>
      <c r="LD706" s="286"/>
      <c r="LE706" s="286"/>
      <c r="LF706" s="286"/>
      <c r="LG706" s="286"/>
      <c r="LH706" s="286"/>
      <c r="LI706" s="286"/>
      <c r="LJ706" s="286"/>
      <c r="LK706" s="286"/>
      <c r="LL706" s="286"/>
      <c r="LM706" s="286"/>
      <c r="LN706" s="286"/>
      <c r="LO706" s="286"/>
      <c r="LP706" s="286"/>
      <c r="LQ706" s="286"/>
      <c r="LR706" s="286"/>
      <c r="LS706" s="286"/>
      <c r="LT706" s="286"/>
      <c r="LU706" s="286"/>
      <c r="LV706" s="286"/>
      <c r="LW706" s="286"/>
      <c r="LX706" s="286"/>
      <c r="LY706" s="286"/>
      <c r="LZ706" s="286"/>
      <c r="MA706" s="286"/>
      <c r="MB706" s="286"/>
      <c r="MC706" s="286"/>
      <c r="MD706" s="286"/>
      <c r="ME706" s="286"/>
      <c r="MF706" s="286"/>
      <c r="MG706" s="286"/>
      <c r="MH706" s="286"/>
      <c r="MI706" s="286"/>
      <c r="MJ706" s="286"/>
      <c r="MK706" s="286"/>
      <c r="ML706" s="286"/>
      <c r="MM706" s="286"/>
      <c r="MN706" s="286"/>
      <c r="MO706" s="286"/>
      <c r="MP706" s="286"/>
      <c r="MQ706" s="286"/>
      <c r="MR706" s="286"/>
      <c r="MS706" s="286"/>
      <c r="MT706" s="286"/>
      <c r="MU706" s="286"/>
      <c r="MV706" s="286"/>
      <c r="MW706" s="286"/>
      <c r="MX706" s="286"/>
      <c r="MY706" s="286"/>
      <c r="MZ706" s="286"/>
      <c r="NA706" s="286"/>
      <c r="NB706" s="286"/>
      <c r="NC706" s="286"/>
      <c r="ND706" s="286"/>
      <c r="NE706" s="286"/>
      <c r="NF706" s="286"/>
      <c r="NG706" s="286"/>
      <c r="NH706" s="286"/>
      <c r="NI706" s="286"/>
      <c r="NJ706" s="286"/>
      <c r="NK706" s="286"/>
      <c r="NL706" s="286"/>
      <c r="NM706" s="286"/>
      <c r="NN706" s="286"/>
      <c r="NO706" s="286"/>
      <c r="NP706" s="286"/>
      <c r="NQ706" s="286"/>
      <c r="NR706" s="286"/>
      <c r="NS706" s="286"/>
      <c r="NT706" s="286"/>
      <c r="NU706" s="286"/>
      <c r="NV706" s="286"/>
      <c r="NW706" s="286"/>
      <c r="NX706" s="286"/>
      <c r="NY706" s="286"/>
      <c r="NZ706" s="286"/>
      <c r="OA706" s="286"/>
      <c r="OB706" s="286"/>
      <c r="OC706" s="286"/>
      <c r="OD706" s="286"/>
      <c r="OE706" s="286"/>
      <c r="OF706" s="286"/>
      <c r="OG706" s="286"/>
      <c r="OH706" s="286"/>
      <c r="OI706" s="286"/>
      <c r="OJ706" s="286"/>
      <c r="OK706" s="286"/>
      <c r="OL706" s="286"/>
      <c r="OM706" s="286"/>
      <c r="ON706" s="286"/>
      <c r="OO706" s="286"/>
      <c r="OP706" s="286"/>
      <c r="OQ706" s="286"/>
      <c r="OR706" s="286"/>
      <c r="OS706" s="286"/>
      <c r="OT706" s="286"/>
      <c r="OU706" s="286"/>
      <c r="OV706" s="286"/>
      <c r="OW706" s="286"/>
      <c r="OX706" s="286"/>
      <c r="OY706" s="286"/>
      <c r="OZ706" s="286"/>
      <c r="PA706" s="286"/>
      <c r="PB706" s="286"/>
      <c r="PC706" s="286"/>
      <c r="PD706" s="286"/>
      <c r="PE706" s="286"/>
      <c r="PF706" s="286"/>
      <c r="PG706" s="286"/>
      <c r="PH706" s="286"/>
      <c r="PI706" s="286"/>
      <c r="PJ706" s="286"/>
      <c r="PK706" s="286"/>
      <c r="PL706" s="286"/>
      <c r="PM706" s="286"/>
      <c r="PN706" s="286"/>
      <c r="PO706" s="286"/>
      <c r="PP706" s="286"/>
      <c r="PQ706" s="286"/>
      <c r="PR706" s="286"/>
      <c r="PS706" s="286"/>
      <c r="PT706" s="286"/>
      <c r="PU706" s="286"/>
      <c r="PV706" s="286"/>
      <c r="PW706" s="286"/>
      <c r="PX706" s="286"/>
      <c r="PY706" s="286"/>
      <c r="PZ706" s="286"/>
      <c r="QA706" s="286"/>
      <c r="QB706" s="286"/>
      <c r="QC706" s="286"/>
      <c r="QD706" s="286"/>
      <c r="QE706" s="286"/>
      <c r="QF706" s="286"/>
      <c r="QG706" s="286"/>
      <c r="QH706" s="286"/>
      <c r="QI706" s="286"/>
      <c r="QJ706" s="286"/>
      <c r="QK706" s="286"/>
      <c r="QL706" s="286"/>
      <c r="QM706" s="286"/>
      <c r="QN706" s="286"/>
      <c r="QO706" s="286"/>
      <c r="QP706" s="286"/>
      <c r="QQ706" s="286"/>
      <c r="QR706" s="286"/>
      <c r="QS706" s="286"/>
      <c r="QT706" s="286"/>
      <c r="QU706" s="286"/>
      <c r="QV706" s="286"/>
      <c r="QW706" s="286"/>
      <c r="QX706" s="286"/>
      <c r="QY706" s="286"/>
      <c r="QZ706" s="286"/>
      <c r="RA706" s="286"/>
      <c r="RB706" s="286"/>
      <c r="RC706" s="286"/>
      <c r="RD706" s="286"/>
      <c r="RE706" s="286"/>
      <c r="RF706" s="286"/>
      <c r="RG706" s="286"/>
      <c r="RH706" s="286"/>
      <c r="RI706" s="286"/>
      <c r="RJ706" s="286"/>
      <c r="RK706" s="286"/>
      <c r="RL706" s="286"/>
      <c r="RM706" s="286"/>
      <c r="RN706" s="286"/>
      <c r="RO706" s="286"/>
      <c r="RP706" s="286"/>
      <c r="RQ706" s="286"/>
      <c r="RR706" s="286"/>
      <c r="RS706" s="286"/>
      <c r="RT706" s="286"/>
      <c r="RU706" s="286"/>
      <c r="RV706" s="286"/>
      <c r="RW706" s="286"/>
      <c r="RX706" s="286"/>
      <c r="RY706" s="286"/>
      <c r="RZ706" s="286"/>
      <c r="SA706" s="286"/>
      <c r="SB706" s="286"/>
      <c r="SC706" s="286"/>
      <c r="SD706" s="286"/>
      <c r="SE706" s="286"/>
      <c r="SF706" s="286"/>
      <c r="SG706" s="286"/>
      <c r="SH706" s="286"/>
      <c r="SI706" s="286"/>
      <c r="SJ706" s="286"/>
      <c r="SK706" s="286"/>
      <c r="SL706" s="286"/>
      <c r="SM706" s="286"/>
      <c r="SN706" s="286"/>
      <c r="SO706" s="286"/>
      <c r="SP706" s="286"/>
      <c r="SQ706" s="286"/>
      <c r="SR706" s="286"/>
      <c r="SS706" s="286"/>
      <c r="ST706" s="286"/>
      <c r="SU706" s="286"/>
      <c r="SV706" s="286"/>
      <c r="SW706" s="286"/>
      <c r="SX706" s="286"/>
      <c r="SY706" s="286"/>
      <c r="SZ706" s="286"/>
      <c r="TA706" s="286"/>
      <c r="TB706" s="286"/>
      <c r="TC706" s="286"/>
      <c r="TD706" s="286"/>
      <c r="TE706" s="286"/>
      <c r="TF706" s="286"/>
      <c r="TG706" s="286"/>
      <c r="TH706" s="286"/>
      <c r="TI706" s="286"/>
      <c r="TJ706" s="286"/>
      <c r="TK706" s="286"/>
      <c r="TL706" s="286"/>
      <c r="TM706" s="286"/>
      <c r="TN706" s="286"/>
      <c r="TO706" s="286"/>
      <c r="TP706" s="286"/>
      <c r="TQ706" s="286"/>
      <c r="TR706" s="286"/>
      <c r="TS706" s="286"/>
      <c r="TT706" s="286"/>
      <c r="TU706" s="286"/>
      <c r="TV706" s="286"/>
      <c r="TW706" s="286"/>
      <c r="TX706" s="286"/>
      <c r="TY706" s="286"/>
      <c r="TZ706" s="286"/>
      <c r="UA706" s="286"/>
      <c r="UB706" s="286"/>
      <c r="UC706" s="286"/>
      <c r="UD706" s="286"/>
      <c r="UE706" s="286"/>
      <c r="UF706" s="286"/>
      <c r="UG706" s="286"/>
      <c r="UH706" s="286"/>
      <c r="UI706" s="286"/>
      <c r="UJ706" s="286"/>
      <c r="UK706" s="286"/>
      <c r="UL706" s="286"/>
      <c r="UM706" s="286"/>
      <c r="UN706" s="286"/>
      <c r="UO706" s="286"/>
      <c r="UP706" s="286"/>
      <c r="UQ706" s="286"/>
      <c r="UR706" s="286"/>
      <c r="US706" s="286"/>
      <c r="UT706" s="286"/>
      <c r="UU706" s="286"/>
      <c r="UV706" s="286"/>
      <c r="UW706" s="286"/>
      <c r="UX706" s="286"/>
      <c r="UY706" s="286"/>
      <c r="UZ706" s="286"/>
      <c r="VA706" s="286"/>
      <c r="VB706" s="286"/>
      <c r="VC706" s="286"/>
      <c r="VD706" s="286"/>
      <c r="VE706" s="286"/>
      <c r="VF706" s="286"/>
      <c r="VG706" s="286"/>
      <c r="VH706" s="286"/>
      <c r="VI706" s="286"/>
      <c r="VJ706" s="286"/>
      <c r="VK706" s="286"/>
      <c r="VL706" s="286"/>
      <c r="VM706" s="286"/>
      <c r="VN706" s="286"/>
      <c r="VO706" s="286"/>
      <c r="VP706" s="286"/>
      <c r="VQ706" s="286"/>
      <c r="VR706" s="286"/>
      <c r="VS706" s="286"/>
      <c r="VT706" s="286"/>
      <c r="VU706" s="286"/>
      <c r="VV706" s="286"/>
      <c r="VW706" s="286"/>
      <c r="VX706" s="286"/>
      <c r="VY706" s="286"/>
      <c r="VZ706" s="286"/>
      <c r="WA706" s="286"/>
      <c r="WB706" s="286"/>
      <c r="WC706" s="286"/>
    </row>
    <row r="707" spans="1:601" s="285" customFormat="1" ht="57.75" customHeight="1">
      <c r="A707" s="1073"/>
      <c r="B707" s="456" t="s">
        <v>1441</v>
      </c>
      <c r="C707" s="651"/>
      <c r="D707" s="653"/>
      <c r="E707" s="693"/>
      <c r="F707" s="695"/>
      <c r="G707" s="697"/>
      <c r="H707" s="695"/>
      <c r="I707" s="455" t="s">
        <v>501</v>
      </c>
      <c r="J707" s="455" t="s">
        <v>351</v>
      </c>
      <c r="K707" s="455" t="s">
        <v>1439</v>
      </c>
      <c r="L707" s="418" t="s">
        <v>642</v>
      </c>
      <c r="M707" s="327">
        <v>2529607.5</v>
      </c>
      <c r="N707" s="327">
        <v>2529607.5</v>
      </c>
      <c r="O707" s="327">
        <v>3414000</v>
      </c>
      <c r="P707" s="331">
        <v>3472000</v>
      </c>
      <c r="Q707" s="329">
        <v>3472000</v>
      </c>
      <c r="R707" s="330">
        <v>3472000</v>
      </c>
      <c r="S707" s="547">
        <v>3</v>
      </c>
      <c r="BA707" s="286"/>
      <c r="BB707" s="286"/>
      <c r="BC707" s="286"/>
      <c r="BD707" s="286"/>
      <c r="BE707" s="286"/>
      <c r="BF707" s="286"/>
      <c r="BG707" s="286"/>
      <c r="BH707" s="286"/>
      <c r="BI707" s="286"/>
      <c r="BJ707" s="286"/>
      <c r="BK707" s="286"/>
      <c r="BL707" s="286"/>
      <c r="BM707" s="286"/>
      <c r="BN707" s="286"/>
      <c r="BO707" s="286"/>
      <c r="BP707" s="286"/>
      <c r="BQ707" s="286"/>
      <c r="BR707" s="286"/>
      <c r="BS707" s="286"/>
      <c r="BT707" s="286"/>
      <c r="BU707" s="286"/>
      <c r="BV707" s="286"/>
      <c r="BW707" s="286"/>
      <c r="BX707" s="286"/>
      <c r="BY707" s="286"/>
      <c r="BZ707" s="286"/>
      <c r="CA707" s="286"/>
      <c r="CB707" s="286"/>
      <c r="CC707" s="286"/>
      <c r="CD707" s="286"/>
      <c r="CE707" s="286"/>
      <c r="CF707" s="286"/>
      <c r="CG707" s="286"/>
      <c r="CH707" s="286"/>
      <c r="CI707" s="286"/>
      <c r="CJ707" s="286"/>
      <c r="CK707" s="286"/>
      <c r="CL707" s="286"/>
      <c r="CM707" s="286"/>
      <c r="CN707" s="286"/>
      <c r="CO707" s="286"/>
      <c r="CP707" s="286"/>
      <c r="CQ707" s="286"/>
      <c r="CR707" s="286"/>
      <c r="CS707" s="286"/>
      <c r="CT707" s="286"/>
      <c r="CU707" s="286"/>
      <c r="CV707" s="286"/>
      <c r="CW707" s="286"/>
      <c r="CX707" s="286"/>
      <c r="CY707" s="286"/>
      <c r="CZ707" s="286"/>
      <c r="DA707" s="286"/>
      <c r="DB707" s="286"/>
      <c r="DC707" s="286"/>
      <c r="DD707" s="286"/>
      <c r="DE707" s="286"/>
      <c r="DF707" s="286"/>
      <c r="DG707" s="286"/>
      <c r="DH707" s="286"/>
      <c r="DI707" s="286"/>
      <c r="DJ707" s="286"/>
      <c r="DK707" s="286"/>
      <c r="DL707" s="286"/>
      <c r="DM707" s="286"/>
      <c r="DN707" s="286"/>
      <c r="DO707" s="286"/>
      <c r="DP707" s="286"/>
      <c r="DQ707" s="286"/>
      <c r="DR707" s="286"/>
      <c r="DS707" s="286"/>
      <c r="DT707" s="286"/>
      <c r="DU707" s="286"/>
      <c r="DV707" s="286"/>
      <c r="DW707" s="286"/>
      <c r="DX707" s="286"/>
      <c r="DY707" s="286"/>
      <c r="DZ707" s="286"/>
      <c r="EA707" s="286"/>
      <c r="EB707" s="286"/>
      <c r="EC707" s="286"/>
      <c r="ED707" s="286"/>
      <c r="EE707" s="286"/>
      <c r="EF707" s="286"/>
      <c r="EG707" s="286"/>
      <c r="EH707" s="286"/>
      <c r="EI707" s="286"/>
      <c r="EJ707" s="286"/>
      <c r="EK707" s="286"/>
      <c r="EL707" s="286"/>
      <c r="EM707" s="286"/>
      <c r="EN707" s="286"/>
      <c r="EO707" s="286"/>
      <c r="EP707" s="286"/>
      <c r="EQ707" s="286"/>
      <c r="ER707" s="286"/>
      <c r="ES707" s="286"/>
      <c r="ET707" s="286"/>
      <c r="EU707" s="286"/>
      <c r="EV707" s="286"/>
      <c r="EW707" s="286"/>
      <c r="EX707" s="286"/>
      <c r="EY707" s="286"/>
      <c r="EZ707" s="286"/>
      <c r="FA707" s="286"/>
      <c r="FB707" s="286"/>
      <c r="FC707" s="286"/>
      <c r="FD707" s="286"/>
      <c r="FE707" s="286"/>
      <c r="FF707" s="286"/>
      <c r="FG707" s="286"/>
      <c r="FH707" s="286"/>
      <c r="FI707" s="286"/>
      <c r="FJ707" s="286"/>
      <c r="FK707" s="286"/>
      <c r="FL707" s="286"/>
      <c r="FM707" s="286"/>
      <c r="FN707" s="286"/>
      <c r="FO707" s="286"/>
      <c r="FP707" s="286"/>
      <c r="FQ707" s="286"/>
      <c r="FR707" s="286"/>
      <c r="FS707" s="286"/>
      <c r="FT707" s="286"/>
      <c r="FU707" s="286"/>
      <c r="FV707" s="286"/>
      <c r="FW707" s="286"/>
      <c r="FX707" s="286"/>
      <c r="FY707" s="286"/>
      <c r="FZ707" s="286"/>
      <c r="GA707" s="286"/>
      <c r="GB707" s="286"/>
      <c r="GC707" s="286"/>
      <c r="GD707" s="286"/>
      <c r="GE707" s="286"/>
      <c r="GF707" s="286"/>
      <c r="GG707" s="286"/>
      <c r="GH707" s="286"/>
      <c r="GI707" s="286"/>
      <c r="GJ707" s="286"/>
      <c r="GK707" s="286"/>
      <c r="GL707" s="286"/>
      <c r="GM707" s="286"/>
      <c r="GN707" s="286"/>
      <c r="GO707" s="286"/>
      <c r="GP707" s="286"/>
      <c r="GQ707" s="286"/>
      <c r="GR707" s="286"/>
      <c r="GS707" s="286"/>
      <c r="GT707" s="286"/>
      <c r="GU707" s="286"/>
      <c r="GV707" s="286"/>
      <c r="GW707" s="286"/>
      <c r="GX707" s="286"/>
      <c r="GY707" s="286"/>
      <c r="GZ707" s="286"/>
      <c r="HA707" s="286"/>
      <c r="HB707" s="286"/>
      <c r="HC707" s="286"/>
      <c r="HD707" s="286"/>
      <c r="HE707" s="286"/>
      <c r="HF707" s="286"/>
      <c r="HG707" s="286"/>
      <c r="HH707" s="286"/>
      <c r="HI707" s="286"/>
      <c r="HJ707" s="286"/>
      <c r="HK707" s="286"/>
      <c r="HL707" s="286"/>
      <c r="HM707" s="286"/>
      <c r="HN707" s="286"/>
      <c r="HO707" s="286"/>
      <c r="HP707" s="286"/>
      <c r="HQ707" s="286"/>
      <c r="HR707" s="286"/>
      <c r="HS707" s="286"/>
      <c r="HT707" s="286"/>
      <c r="HU707" s="286"/>
      <c r="HV707" s="286"/>
      <c r="HW707" s="286"/>
      <c r="HX707" s="286"/>
      <c r="HY707" s="286"/>
      <c r="HZ707" s="286"/>
      <c r="IA707" s="286"/>
      <c r="IB707" s="286"/>
      <c r="IC707" s="286"/>
      <c r="ID707" s="286"/>
      <c r="IE707" s="286"/>
      <c r="IF707" s="286"/>
      <c r="IG707" s="286"/>
      <c r="IH707" s="286"/>
      <c r="II707" s="286"/>
      <c r="IJ707" s="286"/>
      <c r="IK707" s="286"/>
      <c r="IL707" s="286"/>
      <c r="IM707" s="286"/>
      <c r="IN707" s="286"/>
      <c r="IO707" s="286"/>
      <c r="IP707" s="286"/>
      <c r="IQ707" s="286"/>
      <c r="IR707" s="286"/>
      <c r="IS707" s="286"/>
      <c r="IT707" s="286"/>
      <c r="IU707" s="286"/>
      <c r="IV707" s="286"/>
      <c r="IW707" s="286"/>
      <c r="IX707" s="286"/>
      <c r="IY707" s="286"/>
      <c r="IZ707" s="286"/>
      <c r="JA707" s="286"/>
      <c r="JB707" s="286"/>
      <c r="JC707" s="286"/>
      <c r="JD707" s="286"/>
      <c r="JE707" s="286"/>
      <c r="JF707" s="286"/>
      <c r="JG707" s="286"/>
      <c r="JH707" s="286"/>
      <c r="JI707" s="286"/>
      <c r="JJ707" s="286"/>
      <c r="JK707" s="286"/>
      <c r="JL707" s="286"/>
      <c r="JM707" s="286"/>
      <c r="JN707" s="286"/>
      <c r="JO707" s="286"/>
      <c r="JP707" s="286"/>
      <c r="JQ707" s="286"/>
      <c r="JR707" s="286"/>
      <c r="JS707" s="286"/>
      <c r="JT707" s="286"/>
      <c r="JU707" s="286"/>
      <c r="JV707" s="286"/>
      <c r="JW707" s="286"/>
      <c r="JX707" s="286"/>
      <c r="JY707" s="286"/>
      <c r="JZ707" s="286"/>
      <c r="KA707" s="286"/>
      <c r="KB707" s="286"/>
      <c r="KC707" s="286"/>
      <c r="KD707" s="286"/>
      <c r="KE707" s="286"/>
      <c r="KF707" s="286"/>
      <c r="KG707" s="286"/>
      <c r="KH707" s="286"/>
      <c r="KI707" s="286"/>
      <c r="KJ707" s="286"/>
      <c r="KK707" s="286"/>
      <c r="KL707" s="286"/>
      <c r="KM707" s="286"/>
      <c r="KN707" s="286"/>
      <c r="KO707" s="286"/>
      <c r="KP707" s="286"/>
      <c r="KQ707" s="286"/>
      <c r="KR707" s="286"/>
      <c r="KS707" s="286"/>
      <c r="KT707" s="286"/>
      <c r="KU707" s="286"/>
      <c r="KV707" s="286"/>
      <c r="KW707" s="286"/>
      <c r="KX707" s="286"/>
      <c r="KY707" s="286"/>
      <c r="KZ707" s="286"/>
      <c r="LA707" s="286"/>
      <c r="LB707" s="286"/>
      <c r="LC707" s="286"/>
      <c r="LD707" s="286"/>
      <c r="LE707" s="286"/>
      <c r="LF707" s="286"/>
      <c r="LG707" s="286"/>
      <c r="LH707" s="286"/>
      <c r="LI707" s="286"/>
      <c r="LJ707" s="286"/>
      <c r="LK707" s="286"/>
      <c r="LL707" s="286"/>
      <c r="LM707" s="286"/>
      <c r="LN707" s="286"/>
      <c r="LO707" s="286"/>
      <c r="LP707" s="286"/>
      <c r="LQ707" s="286"/>
      <c r="LR707" s="286"/>
      <c r="LS707" s="286"/>
      <c r="LT707" s="286"/>
      <c r="LU707" s="286"/>
      <c r="LV707" s="286"/>
      <c r="LW707" s="286"/>
      <c r="LX707" s="286"/>
      <c r="LY707" s="286"/>
      <c r="LZ707" s="286"/>
      <c r="MA707" s="286"/>
      <c r="MB707" s="286"/>
      <c r="MC707" s="286"/>
      <c r="MD707" s="286"/>
      <c r="ME707" s="286"/>
      <c r="MF707" s="286"/>
      <c r="MG707" s="286"/>
      <c r="MH707" s="286"/>
      <c r="MI707" s="286"/>
      <c r="MJ707" s="286"/>
      <c r="MK707" s="286"/>
      <c r="ML707" s="286"/>
      <c r="MM707" s="286"/>
      <c r="MN707" s="286"/>
      <c r="MO707" s="286"/>
      <c r="MP707" s="286"/>
      <c r="MQ707" s="286"/>
      <c r="MR707" s="286"/>
      <c r="MS707" s="286"/>
      <c r="MT707" s="286"/>
      <c r="MU707" s="286"/>
      <c r="MV707" s="286"/>
      <c r="MW707" s="286"/>
      <c r="MX707" s="286"/>
      <c r="MY707" s="286"/>
      <c r="MZ707" s="286"/>
      <c r="NA707" s="286"/>
      <c r="NB707" s="286"/>
      <c r="NC707" s="286"/>
      <c r="ND707" s="286"/>
      <c r="NE707" s="286"/>
      <c r="NF707" s="286"/>
      <c r="NG707" s="286"/>
      <c r="NH707" s="286"/>
      <c r="NI707" s="286"/>
      <c r="NJ707" s="286"/>
      <c r="NK707" s="286"/>
      <c r="NL707" s="286"/>
      <c r="NM707" s="286"/>
      <c r="NN707" s="286"/>
      <c r="NO707" s="286"/>
      <c r="NP707" s="286"/>
      <c r="NQ707" s="286"/>
      <c r="NR707" s="286"/>
      <c r="NS707" s="286"/>
      <c r="NT707" s="286"/>
      <c r="NU707" s="286"/>
      <c r="NV707" s="286"/>
      <c r="NW707" s="286"/>
      <c r="NX707" s="286"/>
      <c r="NY707" s="286"/>
      <c r="NZ707" s="286"/>
      <c r="OA707" s="286"/>
      <c r="OB707" s="286"/>
      <c r="OC707" s="286"/>
      <c r="OD707" s="286"/>
      <c r="OE707" s="286"/>
      <c r="OF707" s="286"/>
      <c r="OG707" s="286"/>
      <c r="OH707" s="286"/>
      <c r="OI707" s="286"/>
      <c r="OJ707" s="286"/>
      <c r="OK707" s="286"/>
      <c r="OL707" s="286"/>
      <c r="OM707" s="286"/>
      <c r="ON707" s="286"/>
      <c r="OO707" s="286"/>
      <c r="OP707" s="286"/>
      <c r="OQ707" s="286"/>
      <c r="OR707" s="286"/>
      <c r="OS707" s="286"/>
      <c r="OT707" s="286"/>
      <c r="OU707" s="286"/>
      <c r="OV707" s="286"/>
      <c r="OW707" s="286"/>
      <c r="OX707" s="286"/>
      <c r="OY707" s="286"/>
      <c r="OZ707" s="286"/>
      <c r="PA707" s="286"/>
      <c r="PB707" s="286"/>
      <c r="PC707" s="286"/>
      <c r="PD707" s="286"/>
      <c r="PE707" s="286"/>
      <c r="PF707" s="286"/>
      <c r="PG707" s="286"/>
      <c r="PH707" s="286"/>
      <c r="PI707" s="286"/>
      <c r="PJ707" s="286"/>
      <c r="PK707" s="286"/>
      <c r="PL707" s="286"/>
      <c r="PM707" s="286"/>
      <c r="PN707" s="286"/>
      <c r="PO707" s="286"/>
      <c r="PP707" s="286"/>
      <c r="PQ707" s="286"/>
      <c r="PR707" s="286"/>
      <c r="PS707" s="286"/>
      <c r="PT707" s="286"/>
      <c r="PU707" s="286"/>
      <c r="PV707" s="286"/>
      <c r="PW707" s="286"/>
      <c r="PX707" s="286"/>
      <c r="PY707" s="286"/>
      <c r="PZ707" s="286"/>
      <c r="QA707" s="286"/>
      <c r="QB707" s="286"/>
      <c r="QC707" s="286"/>
      <c r="QD707" s="286"/>
      <c r="QE707" s="286"/>
      <c r="QF707" s="286"/>
      <c r="QG707" s="286"/>
      <c r="QH707" s="286"/>
      <c r="QI707" s="286"/>
      <c r="QJ707" s="286"/>
      <c r="QK707" s="286"/>
      <c r="QL707" s="286"/>
      <c r="QM707" s="286"/>
      <c r="QN707" s="286"/>
      <c r="QO707" s="286"/>
      <c r="QP707" s="286"/>
      <c r="QQ707" s="286"/>
      <c r="QR707" s="286"/>
      <c r="QS707" s="286"/>
      <c r="QT707" s="286"/>
      <c r="QU707" s="286"/>
      <c r="QV707" s="286"/>
      <c r="QW707" s="286"/>
      <c r="QX707" s="286"/>
      <c r="QY707" s="286"/>
      <c r="QZ707" s="286"/>
      <c r="RA707" s="286"/>
      <c r="RB707" s="286"/>
      <c r="RC707" s="286"/>
      <c r="RD707" s="286"/>
      <c r="RE707" s="286"/>
      <c r="RF707" s="286"/>
      <c r="RG707" s="286"/>
      <c r="RH707" s="286"/>
      <c r="RI707" s="286"/>
      <c r="RJ707" s="286"/>
      <c r="RK707" s="286"/>
      <c r="RL707" s="286"/>
      <c r="RM707" s="286"/>
      <c r="RN707" s="286"/>
      <c r="RO707" s="286"/>
      <c r="RP707" s="286"/>
      <c r="RQ707" s="286"/>
      <c r="RR707" s="286"/>
      <c r="RS707" s="286"/>
      <c r="RT707" s="286"/>
      <c r="RU707" s="286"/>
      <c r="RV707" s="286"/>
      <c r="RW707" s="286"/>
      <c r="RX707" s="286"/>
      <c r="RY707" s="286"/>
      <c r="RZ707" s="286"/>
      <c r="SA707" s="286"/>
      <c r="SB707" s="286"/>
      <c r="SC707" s="286"/>
      <c r="SD707" s="286"/>
      <c r="SE707" s="286"/>
      <c r="SF707" s="286"/>
      <c r="SG707" s="286"/>
      <c r="SH707" s="286"/>
      <c r="SI707" s="286"/>
      <c r="SJ707" s="286"/>
      <c r="SK707" s="286"/>
      <c r="SL707" s="286"/>
      <c r="SM707" s="286"/>
      <c r="SN707" s="286"/>
      <c r="SO707" s="286"/>
      <c r="SP707" s="286"/>
      <c r="SQ707" s="286"/>
      <c r="SR707" s="286"/>
      <c r="SS707" s="286"/>
      <c r="ST707" s="286"/>
      <c r="SU707" s="286"/>
      <c r="SV707" s="286"/>
      <c r="SW707" s="286"/>
      <c r="SX707" s="286"/>
      <c r="SY707" s="286"/>
      <c r="SZ707" s="286"/>
      <c r="TA707" s="286"/>
      <c r="TB707" s="286"/>
      <c r="TC707" s="286"/>
      <c r="TD707" s="286"/>
      <c r="TE707" s="286"/>
      <c r="TF707" s="286"/>
      <c r="TG707" s="286"/>
      <c r="TH707" s="286"/>
      <c r="TI707" s="286"/>
      <c r="TJ707" s="286"/>
      <c r="TK707" s="286"/>
      <c r="TL707" s="286"/>
      <c r="TM707" s="286"/>
      <c r="TN707" s="286"/>
      <c r="TO707" s="286"/>
      <c r="TP707" s="286"/>
      <c r="TQ707" s="286"/>
      <c r="TR707" s="286"/>
      <c r="TS707" s="286"/>
      <c r="TT707" s="286"/>
      <c r="TU707" s="286"/>
      <c r="TV707" s="286"/>
      <c r="TW707" s="286"/>
      <c r="TX707" s="286"/>
      <c r="TY707" s="286"/>
      <c r="TZ707" s="286"/>
      <c r="UA707" s="286"/>
      <c r="UB707" s="286"/>
      <c r="UC707" s="286"/>
      <c r="UD707" s="286"/>
      <c r="UE707" s="286"/>
      <c r="UF707" s="286"/>
      <c r="UG707" s="286"/>
      <c r="UH707" s="286"/>
      <c r="UI707" s="286"/>
      <c r="UJ707" s="286"/>
      <c r="UK707" s="286"/>
      <c r="UL707" s="286"/>
      <c r="UM707" s="286"/>
      <c r="UN707" s="286"/>
      <c r="UO707" s="286"/>
      <c r="UP707" s="286"/>
      <c r="UQ707" s="286"/>
      <c r="UR707" s="286"/>
      <c r="US707" s="286"/>
      <c r="UT707" s="286"/>
      <c r="UU707" s="286"/>
      <c r="UV707" s="286"/>
      <c r="UW707" s="286"/>
      <c r="UX707" s="286"/>
      <c r="UY707" s="286"/>
      <c r="UZ707" s="286"/>
      <c r="VA707" s="286"/>
      <c r="VB707" s="286"/>
      <c r="VC707" s="286"/>
      <c r="VD707" s="286"/>
      <c r="VE707" s="286"/>
      <c r="VF707" s="286"/>
      <c r="VG707" s="286"/>
      <c r="VH707" s="286"/>
      <c r="VI707" s="286"/>
      <c r="VJ707" s="286"/>
      <c r="VK707" s="286"/>
      <c r="VL707" s="286"/>
      <c r="VM707" s="286"/>
      <c r="VN707" s="286"/>
      <c r="VO707" s="286"/>
      <c r="VP707" s="286"/>
      <c r="VQ707" s="286"/>
      <c r="VR707" s="286"/>
      <c r="VS707" s="286"/>
      <c r="VT707" s="286"/>
      <c r="VU707" s="286"/>
      <c r="VV707" s="286"/>
      <c r="VW707" s="286"/>
      <c r="VX707" s="286"/>
      <c r="VY707" s="286"/>
      <c r="VZ707" s="286"/>
      <c r="WA707" s="286"/>
      <c r="WB707" s="286"/>
      <c r="WC707" s="286"/>
    </row>
    <row r="708" spans="1:601" s="311" customFormat="1" ht="28.5" customHeight="1">
      <c r="A708" s="1073"/>
      <c r="B708" s="648" t="s">
        <v>1442</v>
      </c>
      <c r="C708" s="650" t="s">
        <v>1443</v>
      </c>
      <c r="D708" s="652" t="s">
        <v>1059</v>
      </c>
      <c r="E708" s="677" t="s">
        <v>1444</v>
      </c>
      <c r="F708" s="652" t="s">
        <v>60</v>
      </c>
      <c r="G708" s="657">
        <v>44927</v>
      </c>
      <c r="H708" s="657" t="s">
        <v>1257</v>
      </c>
      <c r="I708" s="453" t="s">
        <v>501</v>
      </c>
      <c r="J708" s="453" t="s">
        <v>351</v>
      </c>
      <c r="K708" s="453" t="s">
        <v>1445</v>
      </c>
      <c r="L708" s="417" t="s">
        <v>35</v>
      </c>
      <c r="M708" s="454">
        <f>SUM(M709:M711)</f>
        <v>1273000</v>
      </c>
      <c r="N708" s="454">
        <f>SUM(N709:N711)</f>
        <v>1273000</v>
      </c>
      <c r="O708" s="454">
        <f>O709+O710+O711</f>
        <v>1342300</v>
      </c>
      <c r="P708" s="454">
        <f t="shared" ref="P708:R708" si="121">P709+P710+P711</f>
        <v>1283900</v>
      </c>
      <c r="Q708" s="454">
        <f t="shared" si="121"/>
        <v>1283900</v>
      </c>
      <c r="R708" s="454">
        <f t="shared" si="121"/>
        <v>1283900</v>
      </c>
      <c r="S708" s="546"/>
      <c r="BA708" s="313"/>
      <c r="BB708" s="313"/>
      <c r="BC708" s="313"/>
      <c r="BD708" s="313"/>
      <c r="BE708" s="313"/>
      <c r="BF708" s="313"/>
      <c r="BG708" s="313"/>
      <c r="BH708" s="313"/>
      <c r="BI708" s="313"/>
      <c r="BJ708" s="313"/>
      <c r="BK708" s="313"/>
      <c r="BL708" s="313"/>
      <c r="BM708" s="313"/>
      <c r="BN708" s="313"/>
      <c r="BO708" s="313"/>
      <c r="BP708" s="313"/>
      <c r="BQ708" s="313"/>
      <c r="BR708" s="313"/>
      <c r="BS708" s="313"/>
      <c r="BT708" s="313"/>
      <c r="BU708" s="313"/>
      <c r="BV708" s="313"/>
      <c r="BW708" s="313"/>
      <c r="BX708" s="313"/>
      <c r="BY708" s="313"/>
      <c r="BZ708" s="313"/>
      <c r="CA708" s="313"/>
      <c r="CB708" s="313"/>
      <c r="CC708" s="313"/>
      <c r="CD708" s="313"/>
      <c r="CE708" s="313"/>
      <c r="CF708" s="313"/>
      <c r="CG708" s="313"/>
      <c r="CH708" s="313"/>
      <c r="CI708" s="313"/>
      <c r="CJ708" s="313"/>
      <c r="CK708" s="313"/>
      <c r="CL708" s="313"/>
      <c r="CM708" s="313"/>
      <c r="CN708" s="313"/>
      <c r="CO708" s="313"/>
      <c r="CP708" s="313"/>
      <c r="CQ708" s="313"/>
      <c r="CR708" s="313"/>
      <c r="CS708" s="313"/>
      <c r="CT708" s="313"/>
      <c r="CU708" s="313"/>
      <c r="CV708" s="313"/>
      <c r="CW708" s="313"/>
      <c r="CX708" s="313"/>
      <c r="CY708" s="313"/>
      <c r="CZ708" s="313"/>
      <c r="DA708" s="313"/>
      <c r="DB708" s="313"/>
      <c r="DC708" s="313"/>
      <c r="DD708" s="313"/>
      <c r="DE708" s="313"/>
      <c r="DF708" s="313"/>
      <c r="DG708" s="313"/>
      <c r="DH708" s="313"/>
      <c r="DI708" s="313"/>
      <c r="DJ708" s="313"/>
      <c r="DK708" s="313"/>
      <c r="DL708" s="313"/>
      <c r="DM708" s="313"/>
      <c r="DN708" s="313"/>
      <c r="DO708" s="313"/>
      <c r="DP708" s="313"/>
      <c r="DQ708" s="313"/>
      <c r="DR708" s="313"/>
      <c r="DS708" s="313"/>
      <c r="DT708" s="313"/>
      <c r="DU708" s="313"/>
      <c r="DV708" s="313"/>
      <c r="DW708" s="313"/>
      <c r="DX708" s="313"/>
      <c r="DY708" s="313"/>
      <c r="DZ708" s="313"/>
      <c r="EA708" s="313"/>
      <c r="EB708" s="313"/>
      <c r="EC708" s="313"/>
      <c r="ED708" s="313"/>
      <c r="EE708" s="313"/>
      <c r="EF708" s="313"/>
      <c r="EG708" s="313"/>
      <c r="EH708" s="313"/>
      <c r="EI708" s="313"/>
      <c r="EJ708" s="313"/>
      <c r="EK708" s="313"/>
      <c r="EL708" s="313"/>
      <c r="EM708" s="313"/>
      <c r="EN708" s="313"/>
      <c r="EO708" s="313"/>
      <c r="EP708" s="313"/>
      <c r="EQ708" s="313"/>
      <c r="ER708" s="313"/>
      <c r="ES708" s="313"/>
      <c r="ET708" s="313"/>
      <c r="EU708" s="313"/>
      <c r="EV708" s="313"/>
      <c r="EW708" s="313"/>
      <c r="EX708" s="313"/>
      <c r="EY708" s="313"/>
      <c r="EZ708" s="313"/>
      <c r="FA708" s="313"/>
      <c r="FB708" s="313"/>
      <c r="FC708" s="313"/>
      <c r="FD708" s="313"/>
      <c r="FE708" s="313"/>
      <c r="FF708" s="313"/>
      <c r="FG708" s="313"/>
      <c r="FH708" s="313"/>
      <c r="FI708" s="313"/>
      <c r="FJ708" s="313"/>
      <c r="FK708" s="313"/>
      <c r="FL708" s="313"/>
      <c r="FM708" s="313"/>
      <c r="FN708" s="313"/>
      <c r="FO708" s="313"/>
      <c r="FP708" s="313"/>
      <c r="FQ708" s="313"/>
      <c r="FR708" s="313"/>
      <c r="FS708" s="313"/>
      <c r="FT708" s="313"/>
      <c r="FU708" s="313"/>
      <c r="FV708" s="313"/>
      <c r="FW708" s="313"/>
      <c r="FX708" s="313"/>
      <c r="FY708" s="313"/>
      <c r="FZ708" s="313"/>
      <c r="GA708" s="313"/>
      <c r="GB708" s="313"/>
      <c r="GC708" s="313"/>
      <c r="GD708" s="313"/>
      <c r="GE708" s="313"/>
      <c r="GF708" s="313"/>
      <c r="GG708" s="313"/>
      <c r="GH708" s="313"/>
      <c r="GI708" s="313"/>
      <c r="GJ708" s="313"/>
      <c r="GK708" s="313"/>
      <c r="GL708" s="313"/>
      <c r="GM708" s="313"/>
      <c r="GN708" s="313"/>
      <c r="GO708" s="313"/>
      <c r="GP708" s="313"/>
      <c r="GQ708" s="313"/>
      <c r="GR708" s="313"/>
      <c r="GS708" s="313"/>
      <c r="GT708" s="313"/>
      <c r="GU708" s="313"/>
      <c r="GV708" s="313"/>
      <c r="GW708" s="313"/>
      <c r="GX708" s="313"/>
      <c r="GY708" s="313"/>
      <c r="GZ708" s="313"/>
      <c r="HA708" s="313"/>
      <c r="HB708" s="313"/>
      <c r="HC708" s="313"/>
      <c r="HD708" s="313"/>
      <c r="HE708" s="313"/>
      <c r="HF708" s="313"/>
      <c r="HG708" s="313"/>
      <c r="HH708" s="313"/>
      <c r="HI708" s="313"/>
      <c r="HJ708" s="313"/>
      <c r="HK708" s="313"/>
      <c r="HL708" s="313"/>
      <c r="HM708" s="313"/>
      <c r="HN708" s="313"/>
      <c r="HO708" s="313"/>
      <c r="HP708" s="313"/>
      <c r="HQ708" s="313"/>
      <c r="HR708" s="313"/>
      <c r="HS708" s="313"/>
      <c r="HT708" s="313"/>
      <c r="HU708" s="313"/>
      <c r="HV708" s="313"/>
      <c r="HW708" s="313"/>
      <c r="HX708" s="313"/>
      <c r="HY708" s="313"/>
      <c r="HZ708" s="313"/>
      <c r="IA708" s="313"/>
      <c r="IB708" s="313"/>
      <c r="IC708" s="313"/>
      <c r="ID708" s="313"/>
      <c r="IE708" s="313"/>
      <c r="IF708" s="313"/>
      <c r="IG708" s="313"/>
      <c r="IH708" s="313"/>
      <c r="II708" s="313"/>
      <c r="IJ708" s="313"/>
      <c r="IK708" s="313"/>
      <c r="IL708" s="313"/>
      <c r="IM708" s="313"/>
      <c r="IN708" s="313"/>
      <c r="IO708" s="313"/>
      <c r="IP708" s="313"/>
      <c r="IQ708" s="313"/>
      <c r="IR708" s="313"/>
      <c r="IS708" s="313"/>
      <c r="IT708" s="313"/>
      <c r="IU708" s="313"/>
      <c r="IV708" s="313"/>
      <c r="IW708" s="313"/>
      <c r="IX708" s="313"/>
      <c r="IY708" s="313"/>
      <c r="IZ708" s="313"/>
      <c r="JA708" s="313"/>
      <c r="JB708" s="313"/>
      <c r="JC708" s="313"/>
      <c r="JD708" s="313"/>
      <c r="JE708" s="313"/>
      <c r="JF708" s="313"/>
      <c r="JG708" s="313"/>
      <c r="JH708" s="313"/>
      <c r="JI708" s="313"/>
      <c r="JJ708" s="313"/>
      <c r="JK708" s="313"/>
      <c r="JL708" s="313"/>
      <c r="JM708" s="313"/>
      <c r="JN708" s="313"/>
      <c r="JO708" s="313"/>
      <c r="JP708" s="313"/>
      <c r="JQ708" s="313"/>
      <c r="JR708" s="313"/>
      <c r="JS708" s="313"/>
      <c r="JT708" s="313"/>
      <c r="JU708" s="313"/>
      <c r="JV708" s="313"/>
      <c r="JW708" s="313"/>
      <c r="JX708" s="313"/>
      <c r="JY708" s="313"/>
      <c r="JZ708" s="313"/>
      <c r="KA708" s="313"/>
      <c r="KB708" s="313"/>
      <c r="KC708" s="313"/>
      <c r="KD708" s="313"/>
      <c r="KE708" s="313"/>
      <c r="KF708" s="313"/>
      <c r="KG708" s="313"/>
      <c r="KH708" s="313"/>
      <c r="KI708" s="313"/>
      <c r="KJ708" s="313"/>
      <c r="KK708" s="313"/>
      <c r="KL708" s="313"/>
      <c r="KM708" s="313"/>
      <c r="KN708" s="313"/>
      <c r="KO708" s="313"/>
      <c r="KP708" s="313"/>
      <c r="KQ708" s="313"/>
      <c r="KR708" s="313"/>
      <c r="KS708" s="313"/>
      <c r="KT708" s="313"/>
      <c r="KU708" s="313"/>
      <c r="KV708" s="313"/>
      <c r="KW708" s="313"/>
      <c r="KX708" s="313"/>
      <c r="KY708" s="313"/>
      <c r="KZ708" s="313"/>
      <c r="LA708" s="313"/>
      <c r="LB708" s="313"/>
      <c r="LC708" s="313"/>
      <c r="LD708" s="313"/>
      <c r="LE708" s="313"/>
      <c r="LF708" s="313"/>
      <c r="LG708" s="313"/>
      <c r="LH708" s="313"/>
      <c r="LI708" s="313"/>
      <c r="LJ708" s="313"/>
      <c r="LK708" s="313"/>
      <c r="LL708" s="313"/>
      <c r="LM708" s="313"/>
      <c r="LN708" s="313"/>
      <c r="LO708" s="313"/>
      <c r="LP708" s="313"/>
      <c r="LQ708" s="313"/>
      <c r="LR708" s="313"/>
      <c r="LS708" s="313"/>
      <c r="LT708" s="313"/>
      <c r="LU708" s="313"/>
      <c r="LV708" s="313"/>
      <c r="LW708" s="313"/>
      <c r="LX708" s="313"/>
      <c r="LY708" s="313"/>
      <c r="LZ708" s="313"/>
      <c r="MA708" s="313"/>
      <c r="MB708" s="313"/>
      <c r="MC708" s="313"/>
      <c r="MD708" s="313"/>
      <c r="ME708" s="313"/>
      <c r="MF708" s="313"/>
      <c r="MG708" s="313"/>
      <c r="MH708" s="313"/>
      <c r="MI708" s="313"/>
      <c r="MJ708" s="313"/>
      <c r="MK708" s="313"/>
      <c r="ML708" s="313"/>
      <c r="MM708" s="313"/>
      <c r="MN708" s="313"/>
      <c r="MO708" s="313"/>
      <c r="MP708" s="313"/>
      <c r="MQ708" s="313"/>
      <c r="MR708" s="313"/>
      <c r="MS708" s="313"/>
      <c r="MT708" s="313"/>
      <c r="MU708" s="313"/>
      <c r="MV708" s="313"/>
      <c r="MW708" s="313"/>
      <c r="MX708" s="313"/>
      <c r="MY708" s="313"/>
      <c r="MZ708" s="313"/>
      <c r="NA708" s="313"/>
      <c r="NB708" s="313"/>
      <c r="NC708" s="313"/>
      <c r="ND708" s="313"/>
      <c r="NE708" s="313"/>
      <c r="NF708" s="313"/>
      <c r="NG708" s="313"/>
      <c r="NH708" s="313"/>
      <c r="NI708" s="313"/>
      <c r="NJ708" s="313"/>
      <c r="NK708" s="313"/>
      <c r="NL708" s="313"/>
      <c r="NM708" s="313"/>
      <c r="NN708" s="313"/>
      <c r="NO708" s="313"/>
      <c r="NP708" s="313"/>
      <c r="NQ708" s="313"/>
      <c r="NR708" s="313"/>
      <c r="NS708" s="313"/>
      <c r="NT708" s="313"/>
      <c r="NU708" s="313"/>
      <c r="NV708" s="313"/>
      <c r="NW708" s="313"/>
      <c r="NX708" s="313"/>
      <c r="NY708" s="313"/>
      <c r="NZ708" s="313"/>
      <c r="OA708" s="313"/>
      <c r="OB708" s="313"/>
      <c r="OC708" s="313"/>
      <c r="OD708" s="313"/>
      <c r="OE708" s="313"/>
      <c r="OF708" s="313"/>
      <c r="OG708" s="313"/>
      <c r="OH708" s="313"/>
      <c r="OI708" s="313"/>
      <c r="OJ708" s="313"/>
      <c r="OK708" s="313"/>
      <c r="OL708" s="313"/>
      <c r="OM708" s="313"/>
      <c r="ON708" s="313"/>
      <c r="OO708" s="313"/>
      <c r="OP708" s="313"/>
      <c r="OQ708" s="313"/>
      <c r="OR708" s="313"/>
      <c r="OS708" s="313"/>
      <c r="OT708" s="313"/>
      <c r="OU708" s="313"/>
      <c r="OV708" s="313"/>
      <c r="OW708" s="313"/>
      <c r="OX708" s="313"/>
      <c r="OY708" s="313"/>
      <c r="OZ708" s="313"/>
      <c r="PA708" s="313"/>
      <c r="PB708" s="313"/>
      <c r="PC708" s="313"/>
      <c r="PD708" s="313"/>
      <c r="PE708" s="313"/>
      <c r="PF708" s="313"/>
      <c r="PG708" s="313"/>
      <c r="PH708" s="313"/>
      <c r="PI708" s="313"/>
      <c r="PJ708" s="313"/>
      <c r="PK708" s="313"/>
      <c r="PL708" s="313"/>
      <c r="PM708" s="313"/>
      <c r="PN708" s="313"/>
      <c r="PO708" s="313"/>
      <c r="PP708" s="313"/>
      <c r="PQ708" s="313"/>
      <c r="PR708" s="313"/>
      <c r="PS708" s="313"/>
      <c r="PT708" s="313"/>
      <c r="PU708" s="313"/>
      <c r="PV708" s="313"/>
      <c r="PW708" s="313"/>
      <c r="PX708" s="313"/>
      <c r="PY708" s="313"/>
      <c r="PZ708" s="313"/>
      <c r="QA708" s="313"/>
      <c r="QB708" s="313"/>
      <c r="QC708" s="313"/>
      <c r="QD708" s="313"/>
      <c r="QE708" s="313"/>
      <c r="QF708" s="313"/>
      <c r="QG708" s="313"/>
      <c r="QH708" s="313"/>
      <c r="QI708" s="313"/>
      <c r="QJ708" s="313"/>
      <c r="QK708" s="313"/>
      <c r="QL708" s="313"/>
      <c r="QM708" s="313"/>
      <c r="QN708" s="313"/>
      <c r="QO708" s="313"/>
      <c r="QP708" s="313"/>
      <c r="QQ708" s="313"/>
      <c r="QR708" s="313"/>
      <c r="QS708" s="313"/>
      <c r="QT708" s="313"/>
      <c r="QU708" s="313"/>
      <c r="QV708" s="313"/>
      <c r="QW708" s="313"/>
      <c r="QX708" s="313"/>
      <c r="QY708" s="313"/>
      <c r="QZ708" s="313"/>
      <c r="RA708" s="313"/>
      <c r="RB708" s="313"/>
      <c r="RC708" s="313"/>
      <c r="RD708" s="313"/>
      <c r="RE708" s="313"/>
      <c r="RF708" s="313"/>
      <c r="RG708" s="313"/>
      <c r="RH708" s="313"/>
      <c r="RI708" s="313"/>
      <c r="RJ708" s="313"/>
      <c r="RK708" s="313"/>
      <c r="RL708" s="313"/>
      <c r="RM708" s="313"/>
      <c r="RN708" s="313"/>
      <c r="RO708" s="313"/>
      <c r="RP708" s="313"/>
      <c r="RQ708" s="313"/>
      <c r="RR708" s="313"/>
      <c r="RS708" s="313"/>
      <c r="RT708" s="313"/>
      <c r="RU708" s="313"/>
      <c r="RV708" s="313"/>
      <c r="RW708" s="313"/>
      <c r="RX708" s="313"/>
      <c r="RY708" s="313"/>
      <c r="RZ708" s="313"/>
      <c r="SA708" s="313"/>
      <c r="SB708" s="313"/>
      <c r="SC708" s="313"/>
      <c r="SD708" s="313"/>
      <c r="SE708" s="313"/>
      <c r="SF708" s="313"/>
      <c r="SG708" s="313"/>
      <c r="SH708" s="313"/>
      <c r="SI708" s="313"/>
      <c r="SJ708" s="313"/>
      <c r="SK708" s="313"/>
      <c r="SL708" s="313"/>
      <c r="SM708" s="313"/>
      <c r="SN708" s="313"/>
      <c r="SO708" s="313"/>
      <c r="SP708" s="313"/>
      <c r="SQ708" s="313"/>
      <c r="SR708" s="313"/>
      <c r="SS708" s="313"/>
      <c r="ST708" s="313"/>
      <c r="SU708" s="313"/>
      <c r="SV708" s="313"/>
      <c r="SW708" s="313"/>
      <c r="SX708" s="313"/>
      <c r="SY708" s="313"/>
      <c r="SZ708" s="313"/>
      <c r="TA708" s="313"/>
      <c r="TB708" s="313"/>
      <c r="TC708" s="313"/>
      <c r="TD708" s="313"/>
      <c r="TE708" s="313"/>
      <c r="TF708" s="313"/>
      <c r="TG708" s="313"/>
      <c r="TH708" s="313"/>
      <c r="TI708" s="313"/>
      <c r="TJ708" s="313"/>
      <c r="TK708" s="313"/>
      <c r="TL708" s="313"/>
      <c r="TM708" s="313"/>
      <c r="TN708" s="313"/>
      <c r="TO708" s="313"/>
      <c r="TP708" s="313"/>
      <c r="TQ708" s="313"/>
      <c r="TR708" s="313"/>
      <c r="TS708" s="313"/>
      <c r="TT708" s="313"/>
      <c r="TU708" s="313"/>
      <c r="TV708" s="313"/>
      <c r="TW708" s="313"/>
      <c r="TX708" s="313"/>
      <c r="TY708" s="313"/>
      <c r="TZ708" s="313"/>
      <c r="UA708" s="313"/>
      <c r="UB708" s="313"/>
      <c r="UC708" s="313"/>
      <c r="UD708" s="313"/>
      <c r="UE708" s="313"/>
      <c r="UF708" s="313"/>
      <c r="UG708" s="313"/>
      <c r="UH708" s="313"/>
      <c r="UI708" s="313"/>
      <c r="UJ708" s="313"/>
      <c r="UK708" s="313"/>
      <c r="UL708" s="313"/>
      <c r="UM708" s="313"/>
      <c r="UN708" s="313"/>
      <c r="UO708" s="313"/>
      <c r="UP708" s="313"/>
      <c r="UQ708" s="313"/>
      <c r="UR708" s="313"/>
      <c r="US708" s="313"/>
      <c r="UT708" s="313"/>
      <c r="UU708" s="313"/>
      <c r="UV708" s="313"/>
      <c r="UW708" s="313"/>
      <c r="UX708" s="313"/>
      <c r="UY708" s="313"/>
      <c r="UZ708" s="313"/>
      <c r="VA708" s="313"/>
      <c r="VB708" s="313"/>
      <c r="VC708" s="313"/>
      <c r="VD708" s="313"/>
      <c r="VE708" s="313"/>
      <c r="VF708" s="313"/>
      <c r="VG708" s="313"/>
      <c r="VH708" s="313"/>
      <c r="VI708" s="313"/>
      <c r="VJ708" s="313"/>
      <c r="VK708" s="313"/>
      <c r="VL708" s="313"/>
      <c r="VM708" s="313"/>
      <c r="VN708" s="313"/>
      <c r="VO708" s="313"/>
      <c r="VP708" s="313"/>
      <c r="VQ708" s="313"/>
      <c r="VR708" s="313"/>
      <c r="VS708" s="313"/>
      <c r="VT708" s="313"/>
      <c r="VU708" s="313"/>
      <c r="VV708" s="313"/>
      <c r="VW708" s="313"/>
      <c r="VX708" s="313"/>
      <c r="VY708" s="313"/>
      <c r="VZ708" s="313"/>
      <c r="WA708" s="313"/>
      <c r="WB708" s="313"/>
      <c r="WC708" s="313"/>
    </row>
    <row r="709" spans="1:601" s="311" customFormat="1" ht="28.5" customHeight="1">
      <c r="A709" s="1073"/>
      <c r="B709" s="676"/>
      <c r="C709" s="669"/>
      <c r="D709" s="671"/>
      <c r="E709" s="678"/>
      <c r="F709" s="653"/>
      <c r="G709" s="658"/>
      <c r="H709" s="658"/>
      <c r="I709" s="455" t="s">
        <v>501</v>
      </c>
      <c r="J709" s="455" t="s">
        <v>351</v>
      </c>
      <c r="K709" s="455" t="s">
        <v>1445</v>
      </c>
      <c r="L709" s="418" t="s">
        <v>43</v>
      </c>
      <c r="M709" s="327">
        <v>204548.5</v>
      </c>
      <c r="N709" s="327">
        <v>204548.5</v>
      </c>
      <c r="O709" s="327"/>
      <c r="P709" s="333"/>
      <c r="Q709" s="332"/>
      <c r="R709" s="332"/>
      <c r="S709" s="547">
        <v>3</v>
      </c>
      <c r="BA709" s="313"/>
      <c r="BB709" s="313"/>
      <c r="BC709" s="313"/>
      <c r="BD709" s="313"/>
      <c r="BE709" s="313"/>
      <c r="BF709" s="313"/>
      <c r="BG709" s="313"/>
      <c r="BH709" s="313"/>
      <c r="BI709" s="313"/>
      <c r="BJ709" s="313"/>
      <c r="BK709" s="313"/>
      <c r="BL709" s="313"/>
      <c r="BM709" s="313"/>
      <c r="BN709" s="313"/>
      <c r="BO709" s="313"/>
      <c r="BP709" s="313"/>
      <c r="BQ709" s="313"/>
      <c r="BR709" s="313"/>
      <c r="BS709" s="313"/>
      <c r="BT709" s="313"/>
      <c r="BU709" s="313"/>
      <c r="BV709" s="313"/>
      <c r="BW709" s="313"/>
      <c r="BX709" s="313"/>
      <c r="BY709" s="313"/>
      <c r="BZ709" s="313"/>
      <c r="CA709" s="313"/>
      <c r="CB709" s="313"/>
      <c r="CC709" s="313"/>
      <c r="CD709" s="313"/>
      <c r="CE709" s="313"/>
      <c r="CF709" s="313"/>
      <c r="CG709" s="313"/>
      <c r="CH709" s="313"/>
      <c r="CI709" s="313"/>
      <c r="CJ709" s="313"/>
      <c r="CK709" s="313"/>
      <c r="CL709" s="313"/>
      <c r="CM709" s="313"/>
      <c r="CN709" s="313"/>
      <c r="CO709" s="313"/>
      <c r="CP709" s="313"/>
      <c r="CQ709" s="313"/>
      <c r="CR709" s="313"/>
      <c r="CS709" s="313"/>
      <c r="CT709" s="313"/>
      <c r="CU709" s="313"/>
      <c r="CV709" s="313"/>
      <c r="CW709" s="313"/>
      <c r="CX709" s="313"/>
      <c r="CY709" s="313"/>
      <c r="CZ709" s="313"/>
      <c r="DA709" s="313"/>
      <c r="DB709" s="313"/>
      <c r="DC709" s="313"/>
      <c r="DD709" s="313"/>
      <c r="DE709" s="313"/>
      <c r="DF709" s="313"/>
      <c r="DG709" s="313"/>
      <c r="DH709" s="313"/>
      <c r="DI709" s="313"/>
      <c r="DJ709" s="313"/>
      <c r="DK709" s="313"/>
      <c r="DL709" s="313"/>
      <c r="DM709" s="313"/>
      <c r="DN709" s="313"/>
      <c r="DO709" s="313"/>
      <c r="DP709" s="313"/>
      <c r="DQ709" s="313"/>
      <c r="DR709" s="313"/>
      <c r="DS709" s="313"/>
      <c r="DT709" s="313"/>
      <c r="DU709" s="313"/>
      <c r="DV709" s="313"/>
      <c r="DW709" s="313"/>
      <c r="DX709" s="313"/>
      <c r="DY709" s="313"/>
      <c r="DZ709" s="313"/>
      <c r="EA709" s="313"/>
      <c r="EB709" s="313"/>
      <c r="EC709" s="313"/>
      <c r="ED709" s="313"/>
      <c r="EE709" s="313"/>
      <c r="EF709" s="313"/>
      <c r="EG709" s="313"/>
      <c r="EH709" s="313"/>
      <c r="EI709" s="313"/>
      <c r="EJ709" s="313"/>
      <c r="EK709" s="313"/>
      <c r="EL709" s="313"/>
      <c r="EM709" s="313"/>
      <c r="EN709" s="313"/>
      <c r="EO709" s="313"/>
      <c r="EP709" s="313"/>
      <c r="EQ709" s="313"/>
      <c r="ER709" s="313"/>
      <c r="ES709" s="313"/>
      <c r="ET709" s="313"/>
      <c r="EU709" s="313"/>
      <c r="EV709" s="313"/>
      <c r="EW709" s="313"/>
      <c r="EX709" s="313"/>
      <c r="EY709" s="313"/>
      <c r="EZ709" s="313"/>
      <c r="FA709" s="313"/>
      <c r="FB709" s="313"/>
      <c r="FC709" s="313"/>
      <c r="FD709" s="313"/>
      <c r="FE709" s="313"/>
      <c r="FF709" s="313"/>
      <c r="FG709" s="313"/>
      <c r="FH709" s="313"/>
      <c r="FI709" s="313"/>
      <c r="FJ709" s="313"/>
      <c r="FK709" s="313"/>
      <c r="FL709" s="313"/>
      <c r="FM709" s="313"/>
      <c r="FN709" s="313"/>
      <c r="FO709" s="313"/>
      <c r="FP709" s="313"/>
      <c r="FQ709" s="313"/>
      <c r="FR709" s="313"/>
      <c r="FS709" s="313"/>
      <c r="FT709" s="313"/>
      <c r="FU709" s="313"/>
      <c r="FV709" s="313"/>
      <c r="FW709" s="313"/>
      <c r="FX709" s="313"/>
      <c r="FY709" s="313"/>
      <c r="FZ709" s="313"/>
      <c r="GA709" s="313"/>
      <c r="GB709" s="313"/>
      <c r="GC709" s="313"/>
      <c r="GD709" s="313"/>
      <c r="GE709" s="313"/>
      <c r="GF709" s="313"/>
      <c r="GG709" s="313"/>
      <c r="GH709" s="313"/>
      <c r="GI709" s="313"/>
      <c r="GJ709" s="313"/>
      <c r="GK709" s="313"/>
      <c r="GL709" s="313"/>
      <c r="GM709" s="313"/>
      <c r="GN709" s="313"/>
      <c r="GO709" s="313"/>
      <c r="GP709" s="313"/>
      <c r="GQ709" s="313"/>
      <c r="GR709" s="313"/>
      <c r="GS709" s="313"/>
      <c r="GT709" s="313"/>
      <c r="GU709" s="313"/>
      <c r="GV709" s="313"/>
      <c r="GW709" s="313"/>
      <c r="GX709" s="313"/>
      <c r="GY709" s="313"/>
      <c r="GZ709" s="313"/>
      <c r="HA709" s="313"/>
      <c r="HB709" s="313"/>
      <c r="HC709" s="313"/>
      <c r="HD709" s="313"/>
      <c r="HE709" s="313"/>
      <c r="HF709" s="313"/>
      <c r="HG709" s="313"/>
      <c r="HH709" s="313"/>
      <c r="HI709" s="313"/>
      <c r="HJ709" s="313"/>
      <c r="HK709" s="313"/>
      <c r="HL709" s="313"/>
      <c r="HM709" s="313"/>
      <c r="HN709" s="313"/>
      <c r="HO709" s="313"/>
      <c r="HP709" s="313"/>
      <c r="HQ709" s="313"/>
      <c r="HR709" s="313"/>
      <c r="HS709" s="313"/>
      <c r="HT709" s="313"/>
      <c r="HU709" s="313"/>
      <c r="HV709" s="313"/>
      <c r="HW709" s="313"/>
      <c r="HX709" s="313"/>
      <c r="HY709" s="313"/>
      <c r="HZ709" s="313"/>
      <c r="IA709" s="313"/>
      <c r="IB709" s="313"/>
      <c r="IC709" s="313"/>
      <c r="ID709" s="313"/>
      <c r="IE709" s="313"/>
      <c r="IF709" s="313"/>
      <c r="IG709" s="313"/>
      <c r="IH709" s="313"/>
      <c r="II709" s="313"/>
      <c r="IJ709" s="313"/>
      <c r="IK709" s="313"/>
      <c r="IL709" s="313"/>
      <c r="IM709" s="313"/>
      <c r="IN709" s="313"/>
      <c r="IO709" s="313"/>
      <c r="IP709" s="313"/>
      <c r="IQ709" s="313"/>
      <c r="IR709" s="313"/>
      <c r="IS709" s="313"/>
      <c r="IT709" s="313"/>
      <c r="IU709" s="313"/>
      <c r="IV709" s="313"/>
      <c r="IW709" s="313"/>
      <c r="IX709" s="313"/>
      <c r="IY709" s="313"/>
      <c r="IZ709" s="313"/>
      <c r="JA709" s="313"/>
      <c r="JB709" s="313"/>
      <c r="JC709" s="313"/>
      <c r="JD709" s="313"/>
      <c r="JE709" s="313"/>
      <c r="JF709" s="313"/>
      <c r="JG709" s="313"/>
      <c r="JH709" s="313"/>
      <c r="JI709" s="313"/>
      <c r="JJ709" s="313"/>
      <c r="JK709" s="313"/>
      <c r="JL709" s="313"/>
      <c r="JM709" s="313"/>
      <c r="JN709" s="313"/>
      <c r="JO709" s="313"/>
      <c r="JP709" s="313"/>
      <c r="JQ709" s="313"/>
      <c r="JR709" s="313"/>
      <c r="JS709" s="313"/>
      <c r="JT709" s="313"/>
      <c r="JU709" s="313"/>
      <c r="JV709" s="313"/>
      <c r="JW709" s="313"/>
      <c r="JX709" s="313"/>
      <c r="JY709" s="313"/>
      <c r="JZ709" s="313"/>
      <c r="KA709" s="313"/>
      <c r="KB709" s="313"/>
      <c r="KC709" s="313"/>
      <c r="KD709" s="313"/>
      <c r="KE709" s="313"/>
      <c r="KF709" s="313"/>
      <c r="KG709" s="313"/>
      <c r="KH709" s="313"/>
      <c r="KI709" s="313"/>
      <c r="KJ709" s="313"/>
      <c r="KK709" s="313"/>
      <c r="KL709" s="313"/>
      <c r="KM709" s="313"/>
      <c r="KN709" s="313"/>
      <c r="KO709" s="313"/>
      <c r="KP709" s="313"/>
      <c r="KQ709" s="313"/>
      <c r="KR709" s="313"/>
      <c r="KS709" s="313"/>
      <c r="KT709" s="313"/>
      <c r="KU709" s="313"/>
      <c r="KV709" s="313"/>
      <c r="KW709" s="313"/>
      <c r="KX709" s="313"/>
      <c r="KY709" s="313"/>
      <c r="KZ709" s="313"/>
      <c r="LA709" s="313"/>
      <c r="LB709" s="313"/>
      <c r="LC709" s="313"/>
      <c r="LD709" s="313"/>
      <c r="LE709" s="313"/>
      <c r="LF709" s="313"/>
      <c r="LG709" s="313"/>
      <c r="LH709" s="313"/>
      <c r="LI709" s="313"/>
      <c r="LJ709" s="313"/>
      <c r="LK709" s="313"/>
      <c r="LL709" s="313"/>
      <c r="LM709" s="313"/>
      <c r="LN709" s="313"/>
      <c r="LO709" s="313"/>
      <c r="LP709" s="313"/>
      <c r="LQ709" s="313"/>
      <c r="LR709" s="313"/>
      <c r="LS709" s="313"/>
      <c r="LT709" s="313"/>
      <c r="LU709" s="313"/>
      <c r="LV709" s="313"/>
      <c r="LW709" s="313"/>
      <c r="LX709" s="313"/>
      <c r="LY709" s="313"/>
      <c r="LZ709" s="313"/>
      <c r="MA709" s="313"/>
      <c r="MB709" s="313"/>
      <c r="MC709" s="313"/>
      <c r="MD709" s="313"/>
      <c r="ME709" s="313"/>
      <c r="MF709" s="313"/>
      <c r="MG709" s="313"/>
      <c r="MH709" s="313"/>
      <c r="MI709" s="313"/>
      <c r="MJ709" s="313"/>
      <c r="MK709" s="313"/>
      <c r="ML709" s="313"/>
      <c r="MM709" s="313"/>
      <c r="MN709" s="313"/>
      <c r="MO709" s="313"/>
      <c r="MP709" s="313"/>
      <c r="MQ709" s="313"/>
      <c r="MR709" s="313"/>
      <c r="MS709" s="313"/>
      <c r="MT709" s="313"/>
      <c r="MU709" s="313"/>
      <c r="MV709" s="313"/>
      <c r="MW709" s="313"/>
      <c r="MX709" s="313"/>
      <c r="MY709" s="313"/>
      <c r="MZ709" s="313"/>
      <c r="NA709" s="313"/>
      <c r="NB709" s="313"/>
      <c r="NC709" s="313"/>
      <c r="ND709" s="313"/>
      <c r="NE709" s="313"/>
      <c r="NF709" s="313"/>
      <c r="NG709" s="313"/>
      <c r="NH709" s="313"/>
      <c r="NI709" s="313"/>
      <c r="NJ709" s="313"/>
      <c r="NK709" s="313"/>
      <c r="NL709" s="313"/>
      <c r="NM709" s="313"/>
      <c r="NN709" s="313"/>
      <c r="NO709" s="313"/>
      <c r="NP709" s="313"/>
      <c r="NQ709" s="313"/>
      <c r="NR709" s="313"/>
      <c r="NS709" s="313"/>
      <c r="NT709" s="313"/>
      <c r="NU709" s="313"/>
      <c r="NV709" s="313"/>
      <c r="NW709" s="313"/>
      <c r="NX709" s="313"/>
      <c r="NY709" s="313"/>
      <c r="NZ709" s="313"/>
      <c r="OA709" s="313"/>
      <c r="OB709" s="313"/>
      <c r="OC709" s="313"/>
      <c r="OD709" s="313"/>
      <c r="OE709" s="313"/>
      <c r="OF709" s="313"/>
      <c r="OG709" s="313"/>
      <c r="OH709" s="313"/>
      <c r="OI709" s="313"/>
      <c r="OJ709" s="313"/>
      <c r="OK709" s="313"/>
      <c r="OL709" s="313"/>
      <c r="OM709" s="313"/>
      <c r="ON709" s="313"/>
      <c r="OO709" s="313"/>
      <c r="OP709" s="313"/>
      <c r="OQ709" s="313"/>
      <c r="OR709" s="313"/>
      <c r="OS709" s="313"/>
      <c r="OT709" s="313"/>
      <c r="OU709" s="313"/>
      <c r="OV709" s="313"/>
      <c r="OW709" s="313"/>
      <c r="OX709" s="313"/>
      <c r="OY709" s="313"/>
      <c r="OZ709" s="313"/>
      <c r="PA709" s="313"/>
      <c r="PB709" s="313"/>
      <c r="PC709" s="313"/>
      <c r="PD709" s="313"/>
      <c r="PE709" s="313"/>
      <c r="PF709" s="313"/>
      <c r="PG709" s="313"/>
      <c r="PH709" s="313"/>
      <c r="PI709" s="313"/>
      <c r="PJ709" s="313"/>
      <c r="PK709" s="313"/>
      <c r="PL709" s="313"/>
      <c r="PM709" s="313"/>
      <c r="PN709" s="313"/>
      <c r="PO709" s="313"/>
      <c r="PP709" s="313"/>
      <c r="PQ709" s="313"/>
      <c r="PR709" s="313"/>
      <c r="PS709" s="313"/>
      <c r="PT709" s="313"/>
      <c r="PU709" s="313"/>
      <c r="PV709" s="313"/>
      <c r="PW709" s="313"/>
      <c r="PX709" s="313"/>
      <c r="PY709" s="313"/>
      <c r="PZ709" s="313"/>
      <c r="QA709" s="313"/>
      <c r="QB709" s="313"/>
      <c r="QC709" s="313"/>
      <c r="QD709" s="313"/>
      <c r="QE709" s="313"/>
      <c r="QF709" s="313"/>
      <c r="QG709" s="313"/>
      <c r="QH709" s="313"/>
      <c r="QI709" s="313"/>
      <c r="QJ709" s="313"/>
      <c r="QK709" s="313"/>
      <c r="QL709" s="313"/>
      <c r="QM709" s="313"/>
      <c r="QN709" s="313"/>
      <c r="QO709" s="313"/>
      <c r="QP709" s="313"/>
      <c r="QQ709" s="313"/>
      <c r="QR709" s="313"/>
      <c r="QS709" s="313"/>
      <c r="QT709" s="313"/>
      <c r="QU709" s="313"/>
      <c r="QV709" s="313"/>
      <c r="QW709" s="313"/>
      <c r="QX709" s="313"/>
      <c r="QY709" s="313"/>
      <c r="QZ709" s="313"/>
      <c r="RA709" s="313"/>
      <c r="RB709" s="313"/>
      <c r="RC709" s="313"/>
      <c r="RD709" s="313"/>
      <c r="RE709" s="313"/>
      <c r="RF709" s="313"/>
      <c r="RG709" s="313"/>
      <c r="RH709" s="313"/>
      <c r="RI709" s="313"/>
      <c r="RJ709" s="313"/>
      <c r="RK709" s="313"/>
      <c r="RL709" s="313"/>
      <c r="RM709" s="313"/>
      <c r="RN709" s="313"/>
      <c r="RO709" s="313"/>
      <c r="RP709" s="313"/>
      <c r="RQ709" s="313"/>
      <c r="RR709" s="313"/>
      <c r="RS709" s="313"/>
      <c r="RT709" s="313"/>
      <c r="RU709" s="313"/>
      <c r="RV709" s="313"/>
      <c r="RW709" s="313"/>
      <c r="RX709" s="313"/>
      <c r="RY709" s="313"/>
      <c r="RZ709" s="313"/>
      <c r="SA709" s="313"/>
      <c r="SB709" s="313"/>
      <c r="SC709" s="313"/>
      <c r="SD709" s="313"/>
      <c r="SE709" s="313"/>
      <c r="SF709" s="313"/>
      <c r="SG709" s="313"/>
      <c r="SH709" s="313"/>
      <c r="SI709" s="313"/>
      <c r="SJ709" s="313"/>
      <c r="SK709" s="313"/>
      <c r="SL709" s="313"/>
      <c r="SM709" s="313"/>
      <c r="SN709" s="313"/>
      <c r="SO709" s="313"/>
      <c r="SP709" s="313"/>
      <c r="SQ709" s="313"/>
      <c r="SR709" s="313"/>
      <c r="SS709" s="313"/>
      <c r="ST709" s="313"/>
      <c r="SU709" s="313"/>
      <c r="SV709" s="313"/>
      <c r="SW709" s="313"/>
      <c r="SX709" s="313"/>
      <c r="SY709" s="313"/>
      <c r="SZ709" s="313"/>
      <c r="TA709" s="313"/>
      <c r="TB709" s="313"/>
      <c r="TC709" s="313"/>
      <c r="TD709" s="313"/>
      <c r="TE709" s="313"/>
      <c r="TF709" s="313"/>
      <c r="TG709" s="313"/>
      <c r="TH709" s="313"/>
      <c r="TI709" s="313"/>
      <c r="TJ709" s="313"/>
      <c r="TK709" s="313"/>
      <c r="TL709" s="313"/>
      <c r="TM709" s="313"/>
      <c r="TN709" s="313"/>
      <c r="TO709" s="313"/>
      <c r="TP709" s="313"/>
      <c r="TQ709" s="313"/>
      <c r="TR709" s="313"/>
      <c r="TS709" s="313"/>
      <c r="TT709" s="313"/>
      <c r="TU709" s="313"/>
      <c r="TV709" s="313"/>
      <c r="TW709" s="313"/>
      <c r="TX709" s="313"/>
      <c r="TY709" s="313"/>
      <c r="TZ709" s="313"/>
      <c r="UA709" s="313"/>
      <c r="UB709" s="313"/>
      <c r="UC709" s="313"/>
      <c r="UD709" s="313"/>
      <c r="UE709" s="313"/>
      <c r="UF709" s="313"/>
      <c r="UG709" s="313"/>
      <c r="UH709" s="313"/>
      <c r="UI709" s="313"/>
      <c r="UJ709" s="313"/>
      <c r="UK709" s="313"/>
      <c r="UL709" s="313"/>
      <c r="UM709" s="313"/>
      <c r="UN709" s="313"/>
      <c r="UO709" s="313"/>
      <c r="UP709" s="313"/>
      <c r="UQ709" s="313"/>
      <c r="UR709" s="313"/>
      <c r="US709" s="313"/>
      <c r="UT709" s="313"/>
      <c r="UU709" s="313"/>
      <c r="UV709" s="313"/>
      <c r="UW709" s="313"/>
      <c r="UX709" s="313"/>
      <c r="UY709" s="313"/>
      <c r="UZ709" s="313"/>
      <c r="VA709" s="313"/>
      <c r="VB709" s="313"/>
      <c r="VC709" s="313"/>
      <c r="VD709" s="313"/>
      <c r="VE709" s="313"/>
      <c r="VF709" s="313"/>
      <c r="VG709" s="313"/>
      <c r="VH709" s="313"/>
      <c r="VI709" s="313"/>
      <c r="VJ709" s="313"/>
      <c r="VK709" s="313"/>
      <c r="VL709" s="313"/>
      <c r="VM709" s="313"/>
      <c r="VN709" s="313"/>
      <c r="VO709" s="313"/>
      <c r="VP709" s="313"/>
      <c r="VQ709" s="313"/>
      <c r="VR709" s="313"/>
      <c r="VS709" s="313"/>
      <c r="VT709" s="313"/>
      <c r="VU709" s="313"/>
      <c r="VV709" s="313"/>
      <c r="VW709" s="313"/>
      <c r="VX709" s="313"/>
      <c r="VY709" s="313"/>
      <c r="VZ709" s="313"/>
      <c r="WA709" s="313"/>
      <c r="WB709" s="313"/>
      <c r="WC709" s="313"/>
    </row>
    <row r="710" spans="1:601" s="311" customFormat="1" ht="28.5" customHeight="1">
      <c r="A710" s="1073"/>
      <c r="B710" s="649"/>
      <c r="C710" s="669"/>
      <c r="D710" s="671"/>
      <c r="E710" s="682" t="s">
        <v>1446</v>
      </c>
      <c r="F710" s="652" t="s">
        <v>60</v>
      </c>
      <c r="G710" s="657">
        <v>45292</v>
      </c>
      <c r="H710" s="657" t="s">
        <v>1432</v>
      </c>
      <c r="I710" s="455" t="s">
        <v>501</v>
      </c>
      <c r="J710" s="455" t="s">
        <v>351</v>
      </c>
      <c r="K710" s="455" t="s">
        <v>1445</v>
      </c>
      <c r="L710" s="418" t="s">
        <v>1435</v>
      </c>
      <c r="M710" s="327">
        <v>316000</v>
      </c>
      <c r="N710" s="327">
        <v>316000</v>
      </c>
      <c r="O710" s="327">
        <v>322600</v>
      </c>
      <c r="P710" s="333">
        <v>322600</v>
      </c>
      <c r="Q710" s="332">
        <v>322600</v>
      </c>
      <c r="R710" s="332">
        <v>322600</v>
      </c>
      <c r="S710" s="547">
        <v>3</v>
      </c>
      <c r="BA710" s="313"/>
      <c r="BB710" s="313"/>
      <c r="BC710" s="313"/>
      <c r="BD710" s="313"/>
      <c r="BE710" s="313"/>
      <c r="BF710" s="313"/>
      <c r="BG710" s="313"/>
      <c r="BH710" s="313"/>
      <c r="BI710" s="313"/>
      <c r="BJ710" s="313"/>
      <c r="BK710" s="313"/>
      <c r="BL710" s="313"/>
      <c r="BM710" s="313"/>
      <c r="BN710" s="313"/>
      <c r="BO710" s="313"/>
      <c r="BP710" s="313"/>
      <c r="BQ710" s="313"/>
      <c r="BR710" s="313"/>
      <c r="BS710" s="313"/>
      <c r="BT710" s="313"/>
      <c r="BU710" s="313"/>
      <c r="BV710" s="313"/>
      <c r="BW710" s="313"/>
      <c r="BX710" s="313"/>
      <c r="BY710" s="313"/>
      <c r="BZ710" s="313"/>
      <c r="CA710" s="313"/>
      <c r="CB710" s="313"/>
      <c r="CC710" s="313"/>
      <c r="CD710" s="313"/>
      <c r="CE710" s="313"/>
      <c r="CF710" s="313"/>
      <c r="CG710" s="313"/>
      <c r="CH710" s="313"/>
      <c r="CI710" s="313"/>
      <c r="CJ710" s="313"/>
      <c r="CK710" s="313"/>
      <c r="CL710" s="313"/>
      <c r="CM710" s="313"/>
      <c r="CN710" s="313"/>
      <c r="CO710" s="313"/>
      <c r="CP710" s="313"/>
      <c r="CQ710" s="313"/>
      <c r="CR710" s="313"/>
      <c r="CS710" s="313"/>
      <c r="CT710" s="313"/>
      <c r="CU710" s="313"/>
      <c r="CV710" s="313"/>
      <c r="CW710" s="313"/>
      <c r="CX710" s="313"/>
      <c r="CY710" s="313"/>
      <c r="CZ710" s="313"/>
      <c r="DA710" s="313"/>
      <c r="DB710" s="313"/>
      <c r="DC710" s="313"/>
      <c r="DD710" s="313"/>
      <c r="DE710" s="313"/>
      <c r="DF710" s="313"/>
      <c r="DG710" s="313"/>
      <c r="DH710" s="313"/>
      <c r="DI710" s="313"/>
      <c r="DJ710" s="313"/>
      <c r="DK710" s="313"/>
      <c r="DL710" s="313"/>
      <c r="DM710" s="313"/>
      <c r="DN710" s="313"/>
      <c r="DO710" s="313"/>
      <c r="DP710" s="313"/>
      <c r="DQ710" s="313"/>
      <c r="DR710" s="313"/>
      <c r="DS710" s="313"/>
      <c r="DT710" s="313"/>
      <c r="DU710" s="313"/>
      <c r="DV710" s="313"/>
      <c r="DW710" s="313"/>
      <c r="DX710" s="313"/>
      <c r="DY710" s="313"/>
      <c r="DZ710" s="313"/>
      <c r="EA710" s="313"/>
      <c r="EB710" s="313"/>
      <c r="EC710" s="313"/>
      <c r="ED710" s="313"/>
      <c r="EE710" s="313"/>
      <c r="EF710" s="313"/>
      <c r="EG710" s="313"/>
      <c r="EH710" s="313"/>
      <c r="EI710" s="313"/>
      <c r="EJ710" s="313"/>
      <c r="EK710" s="313"/>
      <c r="EL710" s="313"/>
      <c r="EM710" s="313"/>
      <c r="EN710" s="313"/>
      <c r="EO710" s="313"/>
      <c r="EP710" s="313"/>
      <c r="EQ710" s="313"/>
      <c r="ER710" s="313"/>
      <c r="ES710" s="313"/>
      <c r="ET710" s="313"/>
      <c r="EU710" s="313"/>
      <c r="EV710" s="313"/>
      <c r="EW710" s="313"/>
      <c r="EX710" s="313"/>
      <c r="EY710" s="313"/>
      <c r="EZ710" s="313"/>
      <c r="FA710" s="313"/>
      <c r="FB710" s="313"/>
      <c r="FC710" s="313"/>
      <c r="FD710" s="313"/>
      <c r="FE710" s="313"/>
      <c r="FF710" s="313"/>
      <c r="FG710" s="313"/>
      <c r="FH710" s="313"/>
      <c r="FI710" s="313"/>
      <c r="FJ710" s="313"/>
      <c r="FK710" s="313"/>
      <c r="FL710" s="313"/>
      <c r="FM710" s="313"/>
      <c r="FN710" s="313"/>
      <c r="FO710" s="313"/>
      <c r="FP710" s="313"/>
      <c r="FQ710" s="313"/>
      <c r="FR710" s="313"/>
      <c r="FS710" s="313"/>
      <c r="FT710" s="313"/>
      <c r="FU710" s="313"/>
      <c r="FV710" s="313"/>
      <c r="FW710" s="313"/>
      <c r="FX710" s="313"/>
      <c r="FY710" s="313"/>
      <c r="FZ710" s="313"/>
      <c r="GA710" s="313"/>
      <c r="GB710" s="313"/>
      <c r="GC710" s="313"/>
      <c r="GD710" s="313"/>
      <c r="GE710" s="313"/>
      <c r="GF710" s="313"/>
      <c r="GG710" s="313"/>
      <c r="GH710" s="313"/>
      <c r="GI710" s="313"/>
      <c r="GJ710" s="313"/>
      <c r="GK710" s="313"/>
      <c r="GL710" s="313"/>
      <c r="GM710" s="313"/>
      <c r="GN710" s="313"/>
      <c r="GO710" s="313"/>
      <c r="GP710" s="313"/>
      <c r="GQ710" s="313"/>
      <c r="GR710" s="313"/>
      <c r="GS710" s="313"/>
      <c r="GT710" s="313"/>
      <c r="GU710" s="313"/>
      <c r="GV710" s="313"/>
      <c r="GW710" s="313"/>
      <c r="GX710" s="313"/>
      <c r="GY710" s="313"/>
      <c r="GZ710" s="313"/>
      <c r="HA710" s="313"/>
      <c r="HB710" s="313"/>
      <c r="HC710" s="313"/>
      <c r="HD710" s="313"/>
      <c r="HE710" s="313"/>
      <c r="HF710" s="313"/>
      <c r="HG710" s="313"/>
      <c r="HH710" s="313"/>
      <c r="HI710" s="313"/>
      <c r="HJ710" s="313"/>
      <c r="HK710" s="313"/>
      <c r="HL710" s="313"/>
      <c r="HM710" s="313"/>
      <c r="HN710" s="313"/>
      <c r="HO710" s="313"/>
      <c r="HP710" s="313"/>
      <c r="HQ710" s="313"/>
      <c r="HR710" s="313"/>
      <c r="HS710" s="313"/>
      <c r="HT710" s="313"/>
      <c r="HU710" s="313"/>
      <c r="HV710" s="313"/>
      <c r="HW710" s="313"/>
      <c r="HX710" s="313"/>
      <c r="HY710" s="313"/>
      <c r="HZ710" s="313"/>
      <c r="IA710" s="313"/>
      <c r="IB710" s="313"/>
      <c r="IC710" s="313"/>
      <c r="ID710" s="313"/>
      <c r="IE710" s="313"/>
      <c r="IF710" s="313"/>
      <c r="IG710" s="313"/>
      <c r="IH710" s="313"/>
      <c r="II710" s="313"/>
      <c r="IJ710" s="313"/>
      <c r="IK710" s="313"/>
      <c r="IL710" s="313"/>
      <c r="IM710" s="313"/>
      <c r="IN710" s="313"/>
      <c r="IO710" s="313"/>
      <c r="IP710" s="313"/>
      <c r="IQ710" s="313"/>
      <c r="IR710" s="313"/>
      <c r="IS710" s="313"/>
      <c r="IT710" s="313"/>
      <c r="IU710" s="313"/>
      <c r="IV710" s="313"/>
      <c r="IW710" s="313"/>
      <c r="IX710" s="313"/>
      <c r="IY710" s="313"/>
      <c r="IZ710" s="313"/>
      <c r="JA710" s="313"/>
      <c r="JB710" s="313"/>
      <c r="JC710" s="313"/>
      <c r="JD710" s="313"/>
      <c r="JE710" s="313"/>
      <c r="JF710" s="313"/>
      <c r="JG710" s="313"/>
      <c r="JH710" s="313"/>
      <c r="JI710" s="313"/>
      <c r="JJ710" s="313"/>
      <c r="JK710" s="313"/>
      <c r="JL710" s="313"/>
      <c r="JM710" s="313"/>
      <c r="JN710" s="313"/>
      <c r="JO710" s="313"/>
      <c r="JP710" s="313"/>
      <c r="JQ710" s="313"/>
      <c r="JR710" s="313"/>
      <c r="JS710" s="313"/>
      <c r="JT710" s="313"/>
      <c r="JU710" s="313"/>
      <c r="JV710" s="313"/>
      <c r="JW710" s="313"/>
      <c r="JX710" s="313"/>
      <c r="JY710" s="313"/>
      <c r="JZ710" s="313"/>
      <c r="KA710" s="313"/>
      <c r="KB710" s="313"/>
      <c r="KC710" s="313"/>
      <c r="KD710" s="313"/>
      <c r="KE710" s="313"/>
      <c r="KF710" s="313"/>
      <c r="KG710" s="313"/>
      <c r="KH710" s="313"/>
      <c r="KI710" s="313"/>
      <c r="KJ710" s="313"/>
      <c r="KK710" s="313"/>
      <c r="KL710" s="313"/>
      <c r="KM710" s="313"/>
      <c r="KN710" s="313"/>
      <c r="KO710" s="313"/>
      <c r="KP710" s="313"/>
      <c r="KQ710" s="313"/>
      <c r="KR710" s="313"/>
      <c r="KS710" s="313"/>
      <c r="KT710" s="313"/>
      <c r="KU710" s="313"/>
      <c r="KV710" s="313"/>
      <c r="KW710" s="313"/>
      <c r="KX710" s="313"/>
      <c r="KY710" s="313"/>
      <c r="KZ710" s="313"/>
      <c r="LA710" s="313"/>
      <c r="LB710" s="313"/>
      <c r="LC710" s="313"/>
      <c r="LD710" s="313"/>
      <c r="LE710" s="313"/>
      <c r="LF710" s="313"/>
      <c r="LG710" s="313"/>
      <c r="LH710" s="313"/>
      <c r="LI710" s="313"/>
      <c r="LJ710" s="313"/>
      <c r="LK710" s="313"/>
      <c r="LL710" s="313"/>
      <c r="LM710" s="313"/>
      <c r="LN710" s="313"/>
      <c r="LO710" s="313"/>
      <c r="LP710" s="313"/>
      <c r="LQ710" s="313"/>
      <c r="LR710" s="313"/>
      <c r="LS710" s="313"/>
      <c r="LT710" s="313"/>
      <c r="LU710" s="313"/>
      <c r="LV710" s="313"/>
      <c r="LW710" s="313"/>
      <c r="LX710" s="313"/>
      <c r="LY710" s="313"/>
      <c r="LZ710" s="313"/>
      <c r="MA710" s="313"/>
      <c r="MB710" s="313"/>
      <c r="MC710" s="313"/>
      <c r="MD710" s="313"/>
      <c r="ME710" s="313"/>
      <c r="MF710" s="313"/>
      <c r="MG710" s="313"/>
      <c r="MH710" s="313"/>
      <c r="MI710" s="313"/>
      <c r="MJ710" s="313"/>
      <c r="MK710" s="313"/>
      <c r="ML710" s="313"/>
      <c r="MM710" s="313"/>
      <c r="MN710" s="313"/>
      <c r="MO710" s="313"/>
      <c r="MP710" s="313"/>
      <c r="MQ710" s="313"/>
      <c r="MR710" s="313"/>
      <c r="MS710" s="313"/>
      <c r="MT710" s="313"/>
      <c r="MU710" s="313"/>
      <c r="MV710" s="313"/>
      <c r="MW710" s="313"/>
      <c r="MX710" s="313"/>
      <c r="MY710" s="313"/>
      <c r="MZ710" s="313"/>
      <c r="NA710" s="313"/>
      <c r="NB710" s="313"/>
      <c r="NC710" s="313"/>
      <c r="ND710" s="313"/>
      <c r="NE710" s="313"/>
      <c r="NF710" s="313"/>
      <c r="NG710" s="313"/>
      <c r="NH710" s="313"/>
      <c r="NI710" s="313"/>
      <c r="NJ710" s="313"/>
      <c r="NK710" s="313"/>
      <c r="NL710" s="313"/>
      <c r="NM710" s="313"/>
      <c r="NN710" s="313"/>
      <c r="NO710" s="313"/>
      <c r="NP710" s="313"/>
      <c r="NQ710" s="313"/>
      <c r="NR710" s="313"/>
      <c r="NS710" s="313"/>
      <c r="NT710" s="313"/>
      <c r="NU710" s="313"/>
      <c r="NV710" s="313"/>
      <c r="NW710" s="313"/>
      <c r="NX710" s="313"/>
      <c r="NY710" s="313"/>
      <c r="NZ710" s="313"/>
      <c r="OA710" s="313"/>
      <c r="OB710" s="313"/>
      <c r="OC710" s="313"/>
      <c r="OD710" s="313"/>
      <c r="OE710" s="313"/>
      <c r="OF710" s="313"/>
      <c r="OG710" s="313"/>
      <c r="OH710" s="313"/>
      <c r="OI710" s="313"/>
      <c r="OJ710" s="313"/>
      <c r="OK710" s="313"/>
      <c r="OL710" s="313"/>
      <c r="OM710" s="313"/>
      <c r="ON710" s="313"/>
      <c r="OO710" s="313"/>
      <c r="OP710" s="313"/>
      <c r="OQ710" s="313"/>
      <c r="OR710" s="313"/>
      <c r="OS710" s="313"/>
      <c r="OT710" s="313"/>
      <c r="OU710" s="313"/>
      <c r="OV710" s="313"/>
      <c r="OW710" s="313"/>
      <c r="OX710" s="313"/>
      <c r="OY710" s="313"/>
      <c r="OZ710" s="313"/>
      <c r="PA710" s="313"/>
      <c r="PB710" s="313"/>
      <c r="PC710" s="313"/>
      <c r="PD710" s="313"/>
      <c r="PE710" s="313"/>
      <c r="PF710" s="313"/>
      <c r="PG710" s="313"/>
      <c r="PH710" s="313"/>
      <c r="PI710" s="313"/>
      <c r="PJ710" s="313"/>
      <c r="PK710" s="313"/>
      <c r="PL710" s="313"/>
      <c r="PM710" s="313"/>
      <c r="PN710" s="313"/>
      <c r="PO710" s="313"/>
      <c r="PP710" s="313"/>
      <c r="PQ710" s="313"/>
      <c r="PR710" s="313"/>
      <c r="PS710" s="313"/>
      <c r="PT710" s="313"/>
      <c r="PU710" s="313"/>
      <c r="PV710" s="313"/>
      <c r="PW710" s="313"/>
      <c r="PX710" s="313"/>
      <c r="PY710" s="313"/>
      <c r="PZ710" s="313"/>
      <c r="QA710" s="313"/>
      <c r="QB710" s="313"/>
      <c r="QC710" s="313"/>
      <c r="QD710" s="313"/>
      <c r="QE710" s="313"/>
      <c r="QF710" s="313"/>
      <c r="QG710" s="313"/>
      <c r="QH710" s="313"/>
      <c r="QI710" s="313"/>
      <c r="QJ710" s="313"/>
      <c r="QK710" s="313"/>
      <c r="QL710" s="313"/>
      <c r="QM710" s="313"/>
      <c r="QN710" s="313"/>
      <c r="QO710" s="313"/>
      <c r="QP710" s="313"/>
      <c r="QQ710" s="313"/>
      <c r="QR710" s="313"/>
      <c r="QS710" s="313"/>
      <c r="QT710" s="313"/>
      <c r="QU710" s="313"/>
      <c r="QV710" s="313"/>
      <c r="QW710" s="313"/>
      <c r="QX710" s="313"/>
      <c r="QY710" s="313"/>
      <c r="QZ710" s="313"/>
      <c r="RA710" s="313"/>
      <c r="RB710" s="313"/>
      <c r="RC710" s="313"/>
      <c r="RD710" s="313"/>
      <c r="RE710" s="313"/>
      <c r="RF710" s="313"/>
      <c r="RG710" s="313"/>
      <c r="RH710" s="313"/>
      <c r="RI710" s="313"/>
      <c r="RJ710" s="313"/>
      <c r="RK710" s="313"/>
      <c r="RL710" s="313"/>
      <c r="RM710" s="313"/>
      <c r="RN710" s="313"/>
      <c r="RO710" s="313"/>
      <c r="RP710" s="313"/>
      <c r="RQ710" s="313"/>
      <c r="RR710" s="313"/>
      <c r="RS710" s="313"/>
      <c r="RT710" s="313"/>
      <c r="RU710" s="313"/>
      <c r="RV710" s="313"/>
      <c r="RW710" s="313"/>
      <c r="RX710" s="313"/>
      <c r="RY710" s="313"/>
      <c r="RZ710" s="313"/>
      <c r="SA710" s="313"/>
      <c r="SB710" s="313"/>
      <c r="SC710" s="313"/>
      <c r="SD710" s="313"/>
      <c r="SE710" s="313"/>
      <c r="SF710" s="313"/>
      <c r="SG710" s="313"/>
      <c r="SH710" s="313"/>
      <c r="SI710" s="313"/>
      <c r="SJ710" s="313"/>
      <c r="SK710" s="313"/>
      <c r="SL710" s="313"/>
      <c r="SM710" s="313"/>
      <c r="SN710" s="313"/>
      <c r="SO710" s="313"/>
      <c r="SP710" s="313"/>
      <c r="SQ710" s="313"/>
      <c r="SR710" s="313"/>
      <c r="SS710" s="313"/>
      <c r="ST710" s="313"/>
      <c r="SU710" s="313"/>
      <c r="SV710" s="313"/>
      <c r="SW710" s="313"/>
      <c r="SX710" s="313"/>
      <c r="SY710" s="313"/>
      <c r="SZ710" s="313"/>
      <c r="TA710" s="313"/>
      <c r="TB710" s="313"/>
      <c r="TC710" s="313"/>
      <c r="TD710" s="313"/>
      <c r="TE710" s="313"/>
      <c r="TF710" s="313"/>
      <c r="TG710" s="313"/>
      <c r="TH710" s="313"/>
      <c r="TI710" s="313"/>
      <c r="TJ710" s="313"/>
      <c r="TK710" s="313"/>
      <c r="TL710" s="313"/>
      <c r="TM710" s="313"/>
      <c r="TN710" s="313"/>
      <c r="TO710" s="313"/>
      <c r="TP710" s="313"/>
      <c r="TQ710" s="313"/>
      <c r="TR710" s="313"/>
      <c r="TS710" s="313"/>
      <c r="TT710" s="313"/>
      <c r="TU710" s="313"/>
      <c r="TV710" s="313"/>
      <c r="TW710" s="313"/>
      <c r="TX710" s="313"/>
      <c r="TY710" s="313"/>
      <c r="TZ710" s="313"/>
      <c r="UA710" s="313"/>
      <c r="UB710" s="313"/>
      <c r="UC710" s="313"/>
      <c r="UD710" s="313"/>
      <c r="UE710" s="313"/>
      <c r="UF710" s="313"/>
      <c r="UG710" s="313"/>
      <c r="UH710" s="313"/>
      <c r="UI710" s="313"/>
      <c r="UJ710" s="313"/>
      <c r="UK710" s="313"/>
      <c r="UL710" s="313"/>
      <c r="UM710" s="313"/>
      <c r="UN710" s="313"/>
      <c r="UO710" s="313"/>
      <c r="UP710" s="313"/>
      <c r="UQ710" s="313"/>
      <c r="UR710" s="313"/>
      <c r="US710" s="313"/>
      <c r="UT710" s="313"/>
      <c r="UU710" s="313"/>
      <c r="UV710" s="313"/>
      <c r="UW710" s="313"/>
      <c r="UX710" s="313"/>
      <c r="UY710" s="313"/>
      <c r="UZ710" s="313"/>
      <c r="VA710" s="313"/>
      <c r="VB710" s="313"/>
      <c r="VC710" s="313"/>
      <c r="VD710" s="313"/>
      <c r="VE710" s="313"/>
      <c r="VF710" s="313"/>
      <c r="VG710" s="313"/>
      <c r="VH710" s="313"/>
      <c r="VI710" s="313"/>
      <c r="VJ710" s="313"/>
      <c r="VK710" s="313"/>
      <c r="VL710" s="313"/>
      <c r="VM710" s="313"/>
      <c r="VN710" s="313"/>
      <c r="VO710" s="313"/>
      <c r="VP710" s="313"/>
      <c r="VQ710" s="313"/>
      <c r="VR710" s="313"/>
      <c r="VS710" s="313"/>
      <c r="VT710" s="313"/>
      <c r="VU710" s="313"/>
      <c r="VV710" s="313"/>
      <c r="VW710" s="313"/>
      <c r="VX710" s="313"/>
      <c r="VY710" s="313"/>
      <c r="VZ710" s="313"/>
      <c r="WA710" s="313"/>
      <c r="WB710" s="313"/>
      <c r="WC710" s="313"/>
    </row>
    <row r="711" spans="1:601" s="311" customFormat="1" ht="28.5" customHeight="1">
      <c r="A711" s="1073"/>
      <c r="B711" s="320" t="s">
        <v>1447</v>
      </c>
      <c r="C711" s="651"/>
      <c r="D711" s="653"/>
      <c r="E711" s="683"/>
      <c r="F711" s="653"/>
      <c r="G711" s="658"/>
      <c r="H711" s="658"/>
      <c r="I711" s="455" t="s">
        <v>501</v>
      </c>
      <c r="J711" s="455" t="s">
        <v>351</v>
      </c>
      <c r="K711" s="455" t="s">
        <v>1445</v>
      </c>
      <c r="L711" s="418" t="s">
        <v>642</v>
      </c>
      <c r="M711" s="327">
        <v>752451.5</v>
      </c>
      <c r="N711" s="327">
        <v>752451.5</v>
      </c>
      <c r="O711" s="327">
        <v>1019700</v>
      </c>
      <c r="P711" s="333">
        <v>961300</v>
      </c>
      <c r="Q711" s="332">
        <v>961300</v>
      </c>
      <c r="R711" s="332">
        <v>961300</v>
      </c>
      <c r="S711" s="547">
        <v>3</v>
      </c>
      <c r="BA711" s="313"/>
      <c r="BB711" s="313"/>
      <c r="BC711" s="313"/>
      <c r="BD711" s="313"/>
      <c r="BE711" s="313"/>
      <c r="BF711" s="313"/>
      <c r="BG711" s="313"/>
      <c r="BH711" s="313"/>
      <c r="BI711" s="313"/>
      <c r="BJ711" s="313"/>
      <c r="BK711" s="313"/>
      <c r="BL711" s="313"/>
      <c r="BM711" s="313"/>
      <c r="BN711" s="313"/>
      <c r="BO711" s="313"/>
      <c r="BP711" s="313"/>
      <c r="BQ711" s="313"/>
      <c r="BR711" s="313"/>
      <c r="BS711" s="313"/>
      <c r="BT711" s="313"/>
      <c r="BU711" s="313"/>
      <c r="BV711" s="313"/>
      <c r="BW711" s="313"/>
      <c r="BX711" s="313"/>
      <c r="BY711" s="313"/>
      <c r="BZ711" s="313"/>
      <c r="CA711" s="313"/>
      <c r="CB711" s="313"/>
      <c r="CC711" s="313"/>
      <c r="CD711" s="313"/>
      <c r="CE711" s="313"/>
      <c r="CF711" s="313"/>
      <c r="CG711" s="313"/>
      <c r="CH711" s="313"/>
      <c r="CI711" s="313"/>
      <c r="CJ711" s="313"/>
      <c r="CK711" s="313"/>
      <c r="CL711" s="313"/>
      <c r="CM711" s="313"/>
      <c r="CN711" s="313"/>
      <c r="CO711" s="313"/>
      <c r="CP711" s="313"/>
      <c r="CQ711" s="313"/>
      <c r="CR711" s="313"/>
      <c r="CS711" s="313"/>
      <c r="CT711" s="313"/>
      <c r="CU711" s="313"/>
      <c r="CV711" s="313"/>
      <c r="CW711" s="313"/>
      <c r="CX711" s="313"/>
      <c r="CY711" s="313"/>
      <c r="CZ711" s="313"/>
      <c r="DA711" s="313"/>
      <c r="DB711" s="313"/>
      <c r="DC711" s="313"/>
      <c r="DD711" s="313"/>
      <c r="DE711" s="313"/>
      <c r="DF711" s="313"/>
      <c r="DG711" s="313"/>
      <c r="DH711" s="313"/>
      <c r="DI711" s="313"/>
      <c r="DJ711" s="313"/>
      <c r="DK711" s="313"/>
      <c r="DL711" s="313"/>
      <c r="DM711" s="313"/>
      <c r="DN711" s="313"/>
      <c r="DO711" s="313"/>
      <c r="DP711" s="313"/>
      <c r="DQ711" s="313"/>
      <c r="DR711" s="313"/>
      <c r="DS711" s="313"/>
      <c r="DT711" s="313"/>
      <c r="DU711" s="313"/>
      <c r="DV711" s="313"/>
      <c r="DW711" s="313"/>
      <c r="DX711" s="313"/>
      <c r="DY711" s="313"/>
      <c r="DZ711" s="313"/>
      <c r="EA711" s="313"/>
      <c r="EB711" s="313"/>
      <c r="EC711" s="313"/>
      <c r="ED711" s="313"/>
      <c r="EE711" s="313"/>
      <c r="EF711" s="313"/>
      <c r="EG711" s="313"/>
      <c r="EH711" s="313"/>
      <c r="EI711" s="313"/>
      <c r="EJ711" s="313"/>
      <c r="EK711" s="313"/>
      <c r="EL711" s="313"/>
      <c r="EM711" s="313"/>
      <c r="EN711" s="313"/>
      <c r="EO711" s="313"/>
      <c r="EP711" s="313"/>
      <c r="EQ711" s="313"/>
      <c r="ER711" s="313"/>
      <c r="ES711" s="313"/>
      <c r="ET711" s="313"/>
      <c r="EU711" s="313"/>
      <c r="EV711" s="313"/>
      <c r="EW711" s="313"/>
      <c r="EX711" s="313"/>
      <c r="EY711" s="313"/>
      <c r="EZ711" s="313"/>
      <c r="FA711" s="313"/>
      <c r="FB711" s="313"/>
      <c r="FC711" s="313"/>
      <c r="FD711" s="313"/>
      <c r="FE711" s="313"/>
      <c r="FF711" s="313"/>
      <c r="FG711" s="313"/>
      <c r="FH711" s="313"/>
      <c r="FI711" s="313"/>
      <c r="FJ711" s="313"/>
      <c r="FK711" s="313"/>
      <c r="FL711" s="313"/>
      <c r="FM711" s="313"/>
      <c r="FN711" s="313"/>
      <c r="FO711" s="313"/>
      <c r="FP711" s="313"/>
      <c r="FQ711" s="313"/>
      <c r="FR711" s="313"/>
      <c r="FS711" s="313"/>
      <c r="FT711" s="313"/>
      <c r="FU711" s="313"/>
      <c r="FV711" s="313"/>
      <c r="FW711" s="313"/>
      <c r="FX711" s="313"/>
      <c r="FY711" s="313"/>
      <c r="FZ711" s="313"/>
      <c r="GA711" s="313"/>
      <c r="GB711" s="313"/>
      <c r="GC711" s="313"/>
      <c r="GD711" s="313"/>
      <c r="GE711" s="313"/>
      <c r="GF711" s="313"/>
      <c r="GG711" s="313"/>
      <c r="GH711" s="313"/>
      <c r="GI711" s="313"/>
      <c r="GJ711" s="313"/>
      <c r="GK711" s="313"/>
      <c r="GL711" s="313"/>
      <c r="GM711" s="313"/>
      <c r="GN711" s="313"/>
      <c r="GO711" s="313"/>
      <c r="GP711" s="313"/>
      <c r="GQ711" s="313"/>
      <c r="GR711" s="313"/>
      <c r="GS711" s="313"/>
      <c r="GT711" s="313"/>
      <c r="GU711" s="313"/>
      <c r="GV711" s="313"/>
      <c r="GW711" s="313"/>
      <c r="GX711" s="313"/>
      <c r="GY711" s="313"/>
      <c r="GZ711" s="313"/>
      <c r="HA711" s="313"/>
      <c r="HB711" s="313"/>
      <c r="HC711" s="313"/>
      <c r="HD711" s="313"/>
      <c r="HE711" s="313"/>
      <c r="HF711" s="313"/>
      <c r="HG711" s="313"/>
      <c r="HH711" s="313"/>
      <c r="HI711" s="313"/>
      <c r="HJ711" s="313"/>
      <c r="HK711" s="313"/>
      <c r="HL711" s="313"/>
      <c r="HM711" s="313"/>
      <c r="HN711" s="313"/>
      <c r="HO711" s="313"/>
      <c r="HP711" s="313"/>
      <c r="HQ711" s="313"/>
      <c r="HR711" s="313"/>
      <c r="HS711" s="313"/>
      <c r="HT711" s="313"/>
      <c r="HU711" s="313"/>
      <c r="HV711" s="313"/>
      <c r="HW711" s="313"/>
      <c r="HX711" s="313"/>
      <c r="HY711" s="313"/>
      <c r="HZ711" s="313"/>
      <c r="IA711" s="313"/>
      <c r="IB711" s="313"/>
      <c r="IC711" s="313"/>
      <c r="ID711" s="313"/>
      <c r="IE711" s="313"/>
      <c r="IF711" s="313"/>
      <c r="IG711" s="313"/>
      <c r="IH711" s="313"/>
      <c r="II711" s="313"/>
      <c r="IJ711" s="313"/>
      <c r="IK711" s="313"/>
      <c r="IL711" s="313"/>
      <c r="IM711" s="313"/>
      <c r="IN711" s="313"/>
      <c r="IO711" s="313"/>
      <c r="IP711" s="313"/>
      <c r="IQ711" s="313"/>
      <c r="IR711" s="313"/>
      <c r="IS711" s="313"/>
      <c r="IT711" s="313"/>
      <c r="IU711" s="313"/>
      <c r="IV711" s="313"/>
      <c r="IW711" s="313"/>
      <c r="IX711" s="313"/>
      <c r="IY711" s="313"/>
      <c r="IZ711" s="313"/>
      <c r="JA711" s="313"/>
      <c r="JB711" s="313"/>
      <c r="JC711" s="313"/>
      <c r="JD711" s="313"/>
      <c r="JE711" s="313"/>
      <c r="JF711" s="313"/>
      <c r="JG711" s="313"/>
      <c r="JH711" s="313"/>
      <c r="JI711" s="313"/>
      <c r="JJ711" s="313"/>
      <c r="JK711" s="313"/>
      <c r="JL711" s="313"/>
      <c r="JM711" s="313"/>
      <c r="JN711" s="313"/>
      <c r="JO711" s="313"/>
      <c r="JP711" s="313"/>
      <c r="JQ711" s="313"/>
      <c r="JR711" s="313"/>
      <c r="JS711" s="313"/>
      <c r="JT711" s="313"/>
      <c r="JU711" s="313"/>
      <c r="JV711" s="313"/>
      <c r="JW711" s="313"/>
      <c r="JX711" s="313"/>
      <c r="JY711" s="313"/>
      <c r="JZ711" s="313"/>
      <c r="KA711" s="313"/>
      <c r="KB711" s="313"/>
      <c r="KC711" s="313"/>
      <c r="KD711" s="313"/>
      <c r="KE711" s="313"/>
      <c r="KF711" s="313"/>
      <c r="KG711" s="313"/>
      <c r="KH711" s="313"/>
      <c r="KI711" s="313"/>
      <c r="KJ711" s="313"/>
      <c r="KK711" s="313"/>
      <c r="KL711" s="313"/>
      <c r="KM711" s="313"/>
      <c r="KN711" s="313"/>
      <c r="KO711" s="313"/>
      <c r="KP711" s="313"/>
      <c r="KQ711" s="313"/>
      <c r="KR711" s="313"/>
      <c r="KS711" s="313"/>
      <c r="KT711" s="313"/>
      <c r="KU711" s="313"/>
      <c r="KV711" s="313"/>
      <c r="KW711" s="313"/>
      <c r="KX711" s="313"/>
      <c r="KY711" s="313"/>
      <c r="KZ711" s="313"/>
      <c r="LA711" s="313"/>
      <c r="LB711" s="313"/>
      <c r="LC711" s="313"/>
      <c r="LD711" s="313"/>
      <c r="LE711" s="313"/>
      <c r="LF711" s="313"/>
      <c r="LG711" s="313"/>
      <c r="LH711" s="313"/>
      <c r="LI711" s="313"/>
      <c r="LJ711" s="313"/>
      <c r="LK711" s="313"/>
      <c r="LL711" s="313"/>
      <c r="LM711" s="313"/>
      <c r="LN711" s="313"/>
      <c r="LO711" s="313"/>
      <c r="LP711" s="313"/>
      <c r="LQ711" s="313"/>
      <c r="LR711" s="313"/>
      <c r="LS711" s="313"/>
      <c r="LT711" s="313"/>
      <c r="LU711" s="313"/>
      <c r="LV711" s="313"/>
      <c r="LW711" s="313"/>
      <c r="LX711" s="313"/>
      <c r="LY711" s="313"/>
      <c r="LZ711" s="313"/>
      <c r="MA711" s="313"/>
      <c r="MB711" s="313"/>
      <c r="MC711" s="313"/>
      <c r="MD711" s="313"/>
      <c r="ME711" s="313"/>
      <c r="MF711" s="313"/>
      <c r="MG711" s="313"/>
      <c r="MH711" s="313"/>
      <c r="MI711" s="313"/>
      <c r="MJ711" s="313"/>
      <c r="MK711" s="313"/>
      <c r="ML711" s="313"/>
      <c r="MM711" s="313"/>
      <c r="MN711" s="313"/>
      <c r="MO711" s="313"/>
      <c r="MP711" s="313"/>
      <c r="MQ711" s="313"/>
      <c r="MR711" s="313"/>
      <c r="MS711" s="313"/>
      <c r="MT711" s="313"/>
      <c r="MU711" s="313"/>
      <c r="MV711" s="313"/>
      <c r="MW711" s="313"/>
      <c r="MX711" s="313"/>
      <c r="MY711" s="313"/>
      <c r="MZ711" s="313"/>
      <c r="NA711" s="313"/>
      <c r="NB711" s="313"/>
      <c r="NC711" s="313"/>
      <c r="ND711" s="313"/>
      <c r="NE711" s="313"/>
      <c r="NF711" s="313"/>
      <c r="NG711" s="313"/>
      <c r="NH711" s="313"/>
      <c r="NI711" s="313"/>
      <c r="NJ711" s="313"/>
      <c r="NK711" s="313"/>
      <c r="NL711" s="313"/>
      <c r="NM711" s="313"/>
      <c r="NN711" s="313"/>
      <c r="NO711" s="313"/>
      <c r="NP711" s="313"/>
      <c r="NQ711" s="313"/>
      <c r="NR711" s="313"/>
      <c r="NS711" s="313"/>
      <c r="NT711" s="313"/>
      <c r="NU711" s="313"/>
      <c r="NV711" s="313"/>
      <c r="NW711" s="313"/>
      <c r="NX711" s="313"/>
      <c r="NY711" s="313"/>
      <c r="NZ711" s="313"/>
      <c r="OA711" s="313"/>
      <c r="OB711" s="313"/>
      <c r="OC711" s="313"/>
      <c r="OD711" s="313"/>
      <c r="OE711" s="313"/>
      <c r="OF711" s="313"/>
      <c r="OG711" s="313"/>
      <c r="OH711" s="313"/>
      <c r="OI711" s="313"/>
      <c r="OJ711" s="313"/>
      <c r="OK711" s="313"/>
      <c r="OL711" s="313"/>
      <c r="OM711" s="313"/>
      <c r="ON711" s="313"/>
      <c r="OO711" s="313"/>
      <c r="OP711" s="313"/>
      <c r="OQ711" s="313"/>
      <c r="OR711" s="313"/>
      <c r="OS711" s="313"/>
      <c r="OT711" s="313"/>
      <c r="OU711" s="313"/>
      <c r="OV711" s="313"/>
      <c r="OW711" s="313"/>
      <c r="OX711" s="313"/>
      <c r="OY711" s="313"/>
      <c r="OZ711" s="313"/>
      <c r="PA711" s="313"/>
      <c r="PB711" s="313"/>
      <c r="PC711" s="313"/>
      <c r="PD711" s="313"/>
      <c r="PE711" s="313"/>
      <c r="PF711" s="313"/>
      <c r="PG711" s="313"/>
      <c r="PH711" s="313"/>
      <c r="PI711" s="313"/>
      <c r="PJ711" s="313"/>
      <c r="PK711" s="313"/>
      <c r="PL711" s="313"/>
      <c r="PM711" s="313"/>
      <c r="PN711" s="313"/>
      <c r="PO711" s="313"/>
      <c r="PP711" s="313"/>
      <c r="PQ711" s="313"/>
      <c r="PR711" s="313"/>
      <c r="PS711" s="313"/>
      <c r="PT711" s="313"/>
      <c r="PU711" s="313"/>
      <c r="PV711" s="313"/>
      <c r="PW711" s="313"/>
      <c r="PX711" s="313"/>
      <c r="PY711" s="313"/>
      <c r="PZ711" s="313"/>
      <c r="QA711" s="313"/>
      <c r="QB711" s="313"/>
      <c r="QC711" s="313"/>
      <c r="QD711" s="313"/>
      <c r="QE711" s="313"/>
      <c r="QF711" s="313"/>
      <c r="QG711" s="313"/>
      <c r="QH711" s="313"/>
      <c r="QI711" s="313"/>
      <c r="QJ711" s="313"/>
      <c r="QK711" s="313"/>
      <c r="QL711" s="313"/>
      <c r="QM711" s="313"/>
      <c r="QN711" s="313"/>
      <c r="QO711" s="313"/>
      <c r="QP711" s="313"/>
      <c r="QQ711" s="313"/>
      <c r="QR711" s="313"/>
      <c r="QS711" s="313"/>
      <c r="QT711" s="313"/>
      <c r="QU711" s="313"/>
      <c r="QV711" s="313"/>
      <c r="QW711" s="313"/>
      <c r="QX711" s="313"/>
      <c r="QY711" s="313"/>
      <c r="QZ711" s="313"/>
      <c r="RA711" s="313"/>
      <c r="RB711" s="313"/>
      <c r="RC711" s="313"/>
      <c r="RD711" s="313"/>
      <c r="RE711" s="313"/>
      <c r="RF711" s="313"/>
      <c r="RG711" s="313"/>
      <c r="RH711" s="313"/>
      <c r="RI711" s="313"/>
      <c r="RJ711" s="313"/>
      <c r="RK711" s="313"/>
      <c r="RL711" s="313"/>
      <c r="RM711" s="313"/>
      <c r="RN711" s="313"/>
      <c r="RO711" s="313"/>
      <c r="RP711" s="313"/>
      <c r="RQ711" s="313"/>
      <c r="RR711" s="313"/>
      <c r="RS711" s="313"/>
      <c r="RT711" s="313"/>
      <c r="RU711" s="313"/>
      <c r="RV711" s="313"/>
      <c r="RW711" s="313"/>
      <c r="RX711" s="313"/>
      <c r="RY711" s="313"/>
      <c r="RZ711" s="313"/>
      <c r="SA711" s="313"/>
      <c r="SB711" s="313"/>
      <c r="SC711" s="313"/>
      <c r="SD711" s="313"/>
      <c r="SE711" s="313"/>
      <c r="SF711" s="313"/>
      <c r="SG711" s="313"/>
      <c r="SH711" s="313"/>
      <c r="SI711" s="313"/>
      <c r="SJ711" s="313"/>
      <c r="SK711" s="313"/>
      <c r="SL711" s="313"/>
      <c r="SM711" s="313"/>
      <c r="SN711" s="313"/>
      <c r="SO711" s="313"/>
      <c r="SP711" s="313"/>
      <c r="SQ711" s="313"/>
      <c r="SR711" s="313"/>
      <c r="SS711" s="313"/>
      <c r="ST711" s="313"/>
      <c r="SU711" s="313"/>
      <c r="SV711" s="313"/>
      <c r="SW711" s="313"/>
      <c r="SX711" s="313"/>
      <c r="SY711" s="313"/>
      <c r="SZ711" s="313"/>
      <c r="TA711" s="313"/>
      <c r="TB711" s="313"/>
      <c r="TC711" s="313"/>
      <c r="TD711" s="313"/>
      <c r="TE711" s="313"/>
      <c r="TF711" s="313"/>
      <c r="TG711" s="313"/>
      <c r="TH711" s="313"/>
      <c r="TI711" s="313"/>
      <c r="TJ711" s="313"/>
      <c r="TK711" s="313"/>
      <c r="TL711" s="313"/>
      <c r="TM711" s="313"/>
      <c r="TN711" s="313"/>
      <c r="TO711" s="313"/>
      <c r="TP711" s="313"/>
      <c r="TQ711" s="313"/>
      <c r="TR711" s="313"/>
      <c r="TS711" s="313"/>
      <c r="TT711" s="313"/>
      <c r="TU711" s="313"/>
      <c r="TV711" s="313"/>
      <c r="TW711" s="313"/>
      <c r="TX711" s="313"/>
      <c r="TY711" s="313"/>
      <c r="TZ711" s="313"/>
      <c r="UA711" s="313"/>
      <c r="UB711" s="313"/>
      <c r="UC711" s="313"/>
      <c r="UD711" s="313"/>
      <c r="UE711" s="313"/>
      <c r="UF711" s="313"/>
      <c r="UG711" s="313"/>
      <c r="UH711" s="313"/>
      <c r="UI711" s="313"/>
      <c r="UJ711" s="313"/>
      <c r="UK711" s="313"/>
      <c r="UL711" s="313"/>
      <c r="UM711" s="313"/>
      <c r="UN711" s="313"/>
      <c r="UO711" s="313"/>
      <c r="UP711" s="313"/>
      <c r="UQ711" s="313"/>
      <c r="UR711" s="313"/>
      <c r="US711" s="313"/>
      <c r="UT711" s="313"/>
      <c r="UU711" s="313"/>
      <c r="UV711" s="313"/>
      <c r="UW711" s="313"/>
      <c r="UX711" s="313"/>
      <c r="UY711" s="313"/>
      <c r="UZ711" s="313"/>
      <c r="VA711" s="313"/>
      <c r="VB711" s="313"/>
      <c r="VC711" s="313"/>
      <c r="VD711" s="313"/>
      <c r="VE711" s="313"/>
      <c r="VF711" s="313"/>
      <c r="VG711" s="313"/>
      <c r="VH711" s="313"/>
      <c r="VI711" s="313"/>
      <c r="VJ711" s="313"/>
      <c r="VK711" s="313"/>
      <c r="VL711" s="313"/>
      <c r="VM711" s="313"/>
      <c r="VN711" s="313"/>
      <c r="VO711" s="313"/>
      <c r="VP711" s="313"/>
      <c r="VQ711" s="313"/>
      <c r="VR711" s="313"/>
      <c r="VS711" s="313"/>
      <c r="VT711" s="313"/>
      <c r="VU711" s="313"/>
      <c r="VV711" s="313"/>
      <c r="VW711" s="313"/>
      <c r="VX711" s="313"/>
      <c r="VY711" s="313"/>
      <c r="VZ711" s="313"/>
      <c r="WA711" s="313"/>
      <c r="WB711" s="313"/>
      <c r="WC711" s="313"/>
    </row>
    <row r="712" spans="1:601" s="291" customFormat="1" ht="85.5" customHeight="1">
      <c r="A712" s="1073"/>
      <c r="B712" s="670" t="s">
        <v>1448</v>
      </c>
      <c r="C712" s="650" t="s">
        <v>1449</v>
      </c>
      <c r="D712" s="652" t="s">
        <v>1450</v>
      </c>
      <c r="E712" s="296" t="s">
        <v>1451</v>
      </c>
      <c r="F712" s="457" t="s">
        <v>60</v>
      </c>
      <c r="G712" s="458">
        <v>42479</v>
      </c>
      <c r="H712" s="459" t="s">
        <v>31</v>
      </c>
      <c r="I712" s="386" t="s">
        <v>501</v>
      </c>
      <c r="J712" s="386" t="s">
        <v>351</v>
      </c>
      <c r="K712" s="386" t="s">
        <v>1452</v>
      </c>
      <c r="L712" s="386" t="s">
        <v>35</v>
      </c>
      <c r="M712" s="284">
        <f>M713+M714+M715</f>
        <v>7025900</v>
      </c>
      <c r="N712" s="284">
        <f t="shared" ref="N712:R712" si="122">N713+N714+N715</f>
        <v>7018007.1600000001</v>
      </c>
      <c r="O712" s="284">
        <f t="shared" si="122"/>
        <v>7522900</v>
      </c>
      <c r="P712" s="284">
        <f t="shared" si="122"/>
        <v>7823800</v>
      </c>
      <c r="Q712" s="284">
        <f t="shared" si="122"/>
        <v>8136800</v>
      </c>
      <c r="R712" s="284">
        <f t="shared" si="122"/>
        <v>8136800</v>
      </c>
      <c r="S712" s="527"/>
      <c r="T712" s="285"/>
      <c r="U712" s="285"/>
      <c r="V712" s="285"/>
      <c r="W712" s="285"/>
      <c r="X712" s="285"/>
      <c r="Y712" s="285"/>
      <c r="Z712" s="285"/>
      <c r="AA712" s="285"/>
      <c r="AB712" s="285"/>
      <c r="AC712" s="285"/>
      <c r="AD712" s="285"/>
      <c r="AE712" s="285"/>
      <c r="AF712" s="285"/>
      <c r="AG712" s="285"/>
      <c r="AH712" s="285"/>
      <c r="AI712" s="285"/>
      <c r="AJ712" s="285"/>
      <c r="AK712" s="285"/>
      <c r="AL712" s="285"/>
      <c r="AM712" s="285"/>
      <c r="AN712" s="285"/>
      <c r="AO712" s="285"/>
      <c r="AP712" s="285"/>
      <c r="AQ712" s="285"/>
      <c r="AR712" s="285"/>
      <c r="AS712" s="285"/>
      <c r="AT712" s="285"/>
      <c r="AU712" s="285"/>
      <c r="AV712" s="285"/>
      <c r="AW712" s="285"/>
      <c r="AX712" s="285"/>
      <c r="AY712" s="285"/>
      <c r="AZ712" s="285"/>
      <c r="BA712" s="286"/>
      <c r="BB712" s="286"/>
      <c r="BC712" s="286"/>
      <c r="BD712" s="286"/>
      <c r="BE712" s="286"/>
      <c r="BF712" s="286"/>
      <c r="BG712" s="286"/>
      <c r="BH712" s="286"/>
      <c r="BI712" s="286"/>
      <c r="BJ712" s="286"/>
      <c r="BK712" s="286"/>
      <c r="BL712" s="286"/>
      <c r="BM712" s="286"/>
      <c r="BN712" s="286"/>
      <c r="BO712" s="286"/>
      <c r="BP712" s="286"/>
      <c r="BQ712" s="286"/>
      <c r="BR712" s="286"/>
      <c r="BS712" s="286"/>
      <c r="BT712" s="286"/>
      <c r="BU712" s="286"/>
      <c r="BV712" s="286"/>
      <c r="BW712" s="286"/>
      <c r="BX712" s="286"/>
      <c r="BY712" s="286"/>
      <c r="BZ712" s="286"/>
      <c r="CA712" s="286"/>
      <c r="CB712" s="286"/>
      <c r="CC712" s="286"/>
      <c r="CD712" s="286"/>
      <c r="CE712" s="286"/>
      <c r="CF712" s="286"/>
      <c r="CG712" s="286"/>
      <c r="CH712" s="286"/>
      <c r="CI712" s="286"/>
      <c r="CJ712" s="286"/>
      <c r="CK712" s="286"/>
      <c r="CL712" s="286"/>
      <c r="CM712" s="286"/>
      <c r="CN712" s="286"/>
      <c r="CO712" s="286"/>
      <c r="CP712" s="286"/>
      <c r="CQ712" s="286"/>
      <c r="CR712" s="286"/>
      <c r="CS712" s="286"/>
      <c r="CT712" s="286"/>
      <c r="CU712" s="286"/>
      <c r="CV712" s="286"/>
      <c r="CW712" s="286"/>
      <c r="CX712" s="286"/>
      <c r="CY712" s="286"/>
      <c r="CZ712" s="286"/>
      <c r="DA712" s="286"/>
      <c r="DB712" s="286"/>
      <c r="DC712" s="286"/>
      <c r="DD712" s="286"/>
      <c r="DE712" s="286"/>
      <c r="DF712" s="286"/>
      <c r="DG712" s="286"/>
      <c r="DH712" s="286"/>
      <c r="DI712" s="286"/>
      <c r="DJ712" s="286"/>
      <c r="DK712" s="286"/>
      <c r="DL712" s="286"/>
      <c r="DM712" s="286"/>
      <c r="DN712" s="286"/>
      <c r="DO712" s="286"/>
      <c r="DP712" s="286"/>
      <c r="DQ712" s="286"/>
      <c r="DR712" s="286"/>
      <c r="DS712" s="286"/>
      <c r="DT712" s="286"/>
      <c r="DU712" s="286"/>
      <c r="DV712" s="286"/>
      <c r="DW712" s="286"/>
      <c r="DX712" s="286"/>
      <c r="DY712" s="286"/>
      <c r="DZ712" s="286"/>
      <c r="EA712" s="286"/>
      <c r="EB712" s="286"/>
      <c r="EC712" s="286"/>
      <c r="ED712" s="286"/>
      <c r="EE712" s="286"/>
      <c r="EF712" s="286"/>
      <c r="EG712" s="286"/>
      <c r="EH712" s="286"/>
      <c r="EI712" s="286"/>
      <c r="EJ712" s="286"/>
      <c r="EK712" s="286"/>
      <c r="EL712" s="286"/>
      <c r="EM712" s="286"/>
      <c r="EN712" s="286"/>
      <c r="EO712" s="286"/>
      <c r="EP712" s="286"/>
      <c r="EQ712" s="286"/>
      <c r="ER712" s="286"/>
      <c r="ES712" s="286"/>
      <c r="ET712" s="286"/>
      <c r="EU712" s="286"/>
      <c r="EV712" s="286"/>
      <c r="EW712" s="286"/>
      <c r="EX712" s="286"/>
      <c r="EY712" s="286"/>
      <c r="EZ712" s="286"/>
      <c r="FA712" s="286"/>
      <c r="FB712" s="286"/>
      <c r="FC712" s="286"/>
      <c r="FD712" s="286"/>
      <c r="FE712" s="286"/>
      <c r="FF712" s="286"/>
      <c r="FG712" s="286"/>
      <c r="FH712" s="286"/>
      <c r="FI712" s="286"/>
      <c r="FJ712" s="286"/>
      <c r="FK712" s="286"/>
      <c r="FL712" s="286"/>
      <c r="FM712" s="286"/>
      <c r="FN712" s="286"/>
      <c r="FO712" s="286"/>
      <c r="FP712" s="286"/>
      <c r="FQ712" s="286"/>
      <c r="FR712" s="286"/>
      <c r="FS712" s="286"/>
      <c r="FT712" s="286"/>
      <c r="FU712" s="286"/>
      <c r="FV712" s="286"/>
      <c r="FW712" s="286"/>
      <c r="FX712" s="286"/>
      <c r="FY712" s="286"/>
      <c r="FZ712" s="286"/>
      <c r="GA712" s="286"/>
      <c r="GB712" s="286"/>
      <c r="GC712" s="286"/>
      <c r="GD712" s="286"/>
      <c r="GE712" s="286"/>
      <c r="GF712" s="286"/>
      <c r="GG712" s="286"/>
      <c r="GH712" s="286"/>
      <c r="GI712" s="286"/>
      <c r="GJ712" s="286"/>
      <c r="GK712" s="286"/>
      <c r="GL712" s="286"/>
      <c r="GM712" s="286"/>
      <c r="GN712" s="286"/>
      <c r="GO712" s="286"/>
      <c r="GP712" s="286"/>
      <c r="GQ712" s="286"/>
      <c r="GR712" s="286"/>
      <c r="GS712" s="286"/>
      <c r="GT712" s="286"/>
      <c r="GU712" s="286"/>
      <c r="GV712" s="286"/>
      <c r="GW712" s="286"/>
      <c r="GX712" s="286"/>
      <c r="GY712" s="286"/>
      <c r="GZ712" s="286"/>
      <c r="HA712" s="286"/>
      <c r="HB712" s="286"/>
      <c r="HC712" s="286"/>
      <c r="HD712" s="286"/>
      <c r="HE712" s="286"/>
      <c r="HF712" s="286"/>
      <c r="HG712" s="286"/>
      <c r="HH712" s="286"/>
      <c r="HI712" s="286"/>
      <c r="HJ712" s="286"/>
      <c r="HK712" s="286"/>
      <c r="HL712" s="286"/>
      <c r="HM712" s="286"/>
      <c r="HN712" s="286"/>
      <c r="HO712" s="286"/>
      <c r="HP712" s="286"/>
      <c r="HQ712" s="286"/>
      <c r="HR712" s="286"/>
      <c r="HS712" s="286"/>
      <c r="HT712" s="286"/>
      <c r="HU712" s="286"/>
      <c r="HV712" s="286"/>
      <c r="HW712" s="286"/>
      <c r="HX712" s="286"/>
      <c r="HY712" s="286"/>
      <c r="HZ712" s="286"/>
      <c r="IA712" s="286"/>
      <c r="IB712" s="286"/>
      <c r="IC712" s="286"/>
      <c r="ID712" s="286"/>
      <c r="IE712" s="286"/>
      <c r="IF712" s="286"/>
      <c r="IG712" s="286"/>
      <c r="IH712" s="286"/>
      <c r="II712" s="286"/>
      <c r="IJ712" s="286"/>
      <c r="IK712" s="286"/>
      <c r="IL712" s="286"/>
      <c r="IM712" s="286"/>
      <c r="IN712" s="286"/>
      <c r="IO712" s="286"/>
      <c r="IP712" s="286"/>
      <c r="IQ712" s="286"/>
      <c r="IR712" s="286"/>
      <c r="IS712" s="286"/>
      <c r="IT712" s="286"/>
      <c r="IU712" s="286"/>
      <c r="IV712" s="286"/>
      <c r="IW712" s="286"/>
      <c r="IX712" s="286"/>
      <c r="IY712" s="286"/>
      <c r="IZ712" s="286"/>
      <c r="JA712" s="286"/>
      <c r="JB712" s="286"/>
      <c r="JC712" s="286"/>
      <c r="JD712" s="286"/>
      <c r="JE712" s="286"/>
      <c r="JF712" s="286"/>
      <c r="JG712" s="286"/>
      <c r="JH712" s="286"/>
      <c r="JI712" s="286"/>
      <c r="JJ712" s="286"/>
      <c r="JK712" s="286"/>
      <c r="JL712" s="286"/>
      <c r="JM712" s="286"/>
      <c r="JN712" s="286"/>
      <c r="JO712" s="286"/>
      <c r="JP712" s="286"/>
      <c r="JQ712" s="286"/>
      <c r="JR712" s="286"/>
      <c r="JS712" s="286"/>
      <c r="JT712" s="286"/>
      <c r="JU712" s="286"/>
      <c r="JV712" s="286"/>
      <c r="JW712" s="286"/>
      <c r="JX712" s="286"/>
      <c r="JY712" s="286"/>
      <c r="JZ712" s="286"/>
      <c r="KA712" s="286"/>
      <c r="KB712" s="286"/>
      <c r="KC712" s="286"/>
      <c r="KD712" s="286"/>
      <c r="KE712" s="286"/>
      <c r="KF712" s="286"/>
      <c r="KG712" s="286"/>
      <c r="KH712" s="286"/>
      <c r="KI712" s="286"/>
      <c r="KJ712" s="286"/>
      <c r="KK712" s="286"/>
      <c r="KL712" s="286"/>
      <c r="KM712" s="286"/>
      <c r="KN712" s="286"/>
      <c r="KO712" s="286"/>
      <c r="KP712" s="286"/>
      <c r="KQ712" s="286"/>
      <c r="KR712" s="286"/>
      <c r="KS712" s="286"/>
      <c r="KT712" s="286"/>
      <c r="KU712" s="286"/>
      <c r="KV712" s="286"/>
      <c r="KW712" s="286"/>
      <c r="KX712" s="286"/>
      <c r="KY712" s="286"/>
      <c r="KZ712" s="286"/>
      <c r="LA712" s="286"/>
      <c r="LB712" s="286"/>
      <c r="LC712" s="286"/>
      <c r="LD712" s="286"/>
      <c r="LE712" s="286"/>
      <c r="LF712" s="286"/>
      <c r="LG712" s="286"/>
      <c r="LH712" s="286"/>
      <c r="LI712" s="286"/>
      <c r="LJ712" s="286"/>
      <c r="LK712" s="286"/>
      <c r="LL712" s="286"/>
      <c r="LM712" s="286"/>
      <c r="LN712" s="286"/>
      <c r="LO712" s="286"/>
      <c r="LP712" s="286"/>
      <c r="LQ712" s="286"/>
      <c r="LR712" s="286"/>
      <c r="LS712" s="286"/>
      <c r="LT712" s="286"/>
      <c r="LU712" s="286"/>
      <c r="LV712" s="286"/>
      <c r="LW712" s="286"/>
      <c r="LX712" s="286"/>
      <c r="LY712" s="286"/>
      <c r="LZ712" s="286"/>
      <c r="MA712" s="286"/>
      <c r="MB712" s="286"/>
      <c r="MC712" s="286"/>
      <c r="MD712" s="286"/>
      <c r="ME712" s="286"/>
      <c r="MF712" s="286"/>
      <c r="MG712" s="286"/>
      <c r="MH712" s="286"/>
      <c r="MI712" s="286"/>
      <c r="MJ712" s="286"/>
      <c r="MK712" s="286"/>
      <c r="ML712" s="286"/>
      <c r="MM712" s="286"/>
      <c r="MN712" s="286"/>
      <c r="MO712" s="286"/>
      <c r="MP712" s="286"/>
      <c r="MQ712" s="286"/>
      <c r="MR712" s="286"/>
      <c r="MS712" s="286"/>
      <c r="MT712" s="286"/>
      <c r="MU712" s="286"/>
      <c r="MV712" s="286"/>
      <c r="MW712" s="286"/>
      <c r="MX712" s="286"/>
      <c r="MY712" s="286"/>
      <c r="MZ712" s="286"/>
      <c r="NA712" s="286"/>
      <c r="NB712" s="286"/>
      <c r="NC712" s="286"/>
      <c r="ND712" s="286"/>
      <c r="NE712" s="286"/>
      <c r="NF712" s="286"/>
      <c r="NG712" s="286"/>
      <c r="NH712" s="286"/>
      <c r="NI712" s="286"/>
      <c r="NJ712" s="286"/>
      <c r="NK712" s="286"/>
      <c r="NL712" s="286"/>
      <c r="NM712" s="286"/>
      <c r="NN712" s="286"/>
      <c r="NO712" s="286"/>
      <c r="NP712" s="286"/>
      <c r="NQ712" s="286"/>
      <c r="NR712" s="286"/>
      <c r="NS712" s="286"/>
      <c r="NT712" s="286"/>
      <c r="NU712" s="286"/>
      <c r="NV712" s="286"/>
      <c r="NW712" s="286"/>
      <c r="NX712" s="286"/>
      <c r="NY712" s="286"/>
      <c r="NZ712" s="286"/>
      <c r="OA712" s="286"/>
      <c r="OB712" s="286"/>
      <c r="OC712" s="286"/>
      <c r="OD712" s="286"/>
      <c r="OE712" s="286"/>
      <c r="OF712" s="286"/>
      <c r="OG712" s="286"/>
      <c r="OH712" s="286"/>
      <c r="OI712" s="286"/>
      <c r="OJ712" s="286"/>
      <c r="OK712" s="286"/>
      <c r="OL712" s="286"/>
      <c r="OM712" s="286"/>
      <c r="ON712" s="286"/>
      <c r="OO712" s="286"/>
      <c r="OP712" s="286"/>
      <c r="OQ712" s="286"/>
      <c r="OR712" s="286"/>
      <c r="OS712" s="286"/>
      <c r="OT712" s="286"/>
      <c r="OU712" s="286"/>
      <c r="OV712" s="286"/>
      <c r="OW712" s="286"/>
      <c r="OX712" s="286"/>
      <c r="OY712" s="286"/>
      <c r="OZ712" s="286"/>
      <c r="PA712" s="286"/>
      <c r="PB712" s="286"/>
      <c r="PC712" s="286"/>
      <c r="PD712" s="286"/>
      <c r="PE712" s="286"/>
      <c r="PF712" s="286"/>
      <c r="PG712" s="286"/>
      <c r="PH712" s="286"/>
      <c r="PI712" s="286"/>
      <c r="PJ712" s="286"/>
      <c r="PK712" s="286"/>
      <c r="PL712" s="286"/>
      <c r="PM712" s="286"/>
      <c r="PN712" s="286"/>
      <c r="PO712" s="286"/>
      <c r="PP712" s="286"/>
      <c r="PQ712" s="286"/>
      <c r="PR712" s="286"/>
      <c r="PS712" s="286"/>
      <c r="PT712" s="286"/>
      <c r="PU712" s="286"/>
      <c r="PV712" s="286"/>
      <c r="PW712" s="286"/>
      <c r="PX712" s="286"/>
      <c r="PY712" s="286"/>
      <c r="PZ712" s="286"/>
      <c r="QA712" s="286"/>
      <c r="QB712" s="286"/>
      <c r="QC712" s="286"/>
      <c r="QD712" s="286"/>
      <c r="QE712" s="286"/>
      <c r="QF712" s="286"/>
      <c r="QG712" s="286"/>
      <c r="QH712" s="286"/>
      <c r="QI712" s="286"/>
      <c r="QJ712" s="286"/>
      <c r="QK712" s="286"/>
      <c r="QL712" s="286"/>
      <c r="QM712" s="286"/>
      <c r="QN712" s="286"/>
      <c r="QO712" s="286"/>
      <c r="QP712" s="286"/>
      <c r="QQ712" s="286"/>
      <c r="QR712" s="286"/>
      <c r="QS712" s="286"/>
      <c r="QT712" s="286"/>
      <c r="QU712" s="286"/>
      <c r="QV712" s="286"/>
      <c r="QW712" s="286"/>
      <c r="QX712" s="286"/>
      <c r="QY712" s="286"/>
      <c r="QZ712" s="286"/>
      <c r="RA712" s="286"/>
      <c r="RB712" s="286"/>
      <c r="RC712" s="286"/>
      <c r="RD712" s="286"/>
      <c r="RE712" s="286"/>
      <c r="RF712" s="286"/>
      <c r="RG712" s="286"/>
      <c r="RH712" s="286"/>
      <c r="RI712" s="286"/>
      <c r="RJ712" s="286"/>
      <c r="RK712" s="286"/>
      <c r="RL712" s="286"/>
      <c r="RM712" s="286"/>
      <c r="RN712" s="286"/>
      <c r="RO712" s="286"/>
      <c r="RP712" s="286"/>
      <c r="RQ712" s="286"/>
      <c r="RR712" s="286"/>
      <c r="RS712" s="286"/>
      <c r="RT712" s="286"/>
      <c r="RU712" s="286"/>
      <c r="RV712" s="286"/>
      <c r="RW712" s="286"/>
      <c r="RX712" s="286"/>
      <c r="RY712" s="286"/>
      <c r="RZ712" s="286"/>
      <c r="SA712" s="286"/>
      <c r="SB712" s="286"/>
      <c r="SC712" s="286"/>
      <c r="SD712" s="286"/>
      <c r="SE712" s="286"/>
      <c r="SF712" s="286"/>
      <c r="SG712" s="286"/>
      <c r="SH712" s="286"/>
      <c r="SI712" s="286"/>
      <c r="SJ712" s="286"/>
      <c r="SK712" s="286"/>
      <c r="SL712" s="286"/>
      <c r="SM712" s="286"/>
      <c r="SN712" s="286"/>
      <c r="SO712" s="286"/>
      <c r="SP712" s="286"/>
      <c r="SQ712" s="286"/>
      <c r="SR712" s="286"/>
      <c r="SS712" s="286"/>
      <c r="ST712" s="286"/>
      <c r="SU712" s="286"/>
      <c r="SV712" s="286"/>
      <c r="SW712" s="286"/>
      <c r="SX712" s="286"/>
      <c r="SY712" s="286"/>
      <c r="SZ712" s="286"/>
      <c r="TA712" s="286"/>
      <c r="TB712" s="286"/>
      <c r="TC712" s="286"/>
      <c r="TD712" s="286"/>
      <c r="TE712" s="286"/>
      <c r="TF712" s="286"/>
      <c r="TG712" s="286"/>
      <c r="TH712" s="286"/>
      <c r="TI712" s="286"/>
      <c r="TJ712" s="286"/>
      <c r="TK712" s="286"/>
      <c r="TL712" s="286"/>
      <c r="TM712" s="286"/>
      <c r="TN712" s="286"/>
      <c r="TO712" s="286"/>
      <c r="TP712" s="286"/>
      <c r="TQ712" s="286"/>
      <c r="TR712" s="286"/>
      <c r="TS712" s="286"/>
      <c r="TT712" s="286"/>
      <c r="TU712" s="286"/>
      <c r="TV712" s="286"/>
      <c r="TW712" s="286"/>
      <c r="TX712" s="286"/>
      <c r="TY712" s="286"/>
      <c r="TZ712" s="286"/>
      <c r="UA712" s="286"/>
      <c r="UB712" s="286"/>
      <c r="UC712" s="286"/>
      <c r="UD712" s="286"/>
      <c r="UE712" s="286"/>
      <c r="UF712" s="286"/>
      <c r="UG712" s="286"/>
      <c r="UH712" s="286"/>
      <c r="UI712" s="286"/>
      <c r="UJ712" s="286"/>
      <c r="UK712" s="286"/>
      <c r="UL712" s="286"/>
      <c r="UM712" s="286"/>
      <c r="UN712" s="286"/>
      <c r="UO712" s="286"/>
      <c r="UP712" s="286"/>
      <c r="UQ712" s="286"/>
      <c r="UR712" s="286"/>
      <c r="US712" s="286"/>
      <c r="UT712" s="286"/>
      <c r="UU712" s="286"/>
      <c r="UV712" s="286"/>
      <c r="UW712" s="286"/>
      <c r="UX712" s="286"/>
      <c r="UY712" s="286"/>
      <c r="UZ712" s="286"/>
      <c r="VA712" s="286"/>
      <c r="VB712" s="286"/>
      <c r="VC712" s="286"/>
      <c r="VD712" s="286"/>
      <c r="VE712" s="286"/>
      <c r="VF712" s="286"/>
      <c r="VG712" s="286"/>
      <c r="VH712" s="286"/>
      <c r="VI712" s="286"/>
      <c r="VJ712" s="286"/>
      <c r="VK712" s="286"/>
      <c r="VL712" s="286"/>
      <c r="VM712" s="286"/>
      <c r="VN712" s="286"/>
      <c r="VO712" s="286"/>
      <c r="VP712" s="286"/>
      <c r="VQ712" s="286"/>
      <c r="VR712" s="286"/>
      <c r="VS712" s="286"/>
      <c r="VT712" s="286"/>
      <c r="VU712" s="286"/>
      <c r="VV712" s="286"/>
      <c r="VW712" s="286"/>
      <c r="VX712" s="286"/>
      <c r="VY712" s="286"/>
      <c r="VZ712" s="286"/>
      <c r="WA712" s="286"/>
      <c r="WB712" s="286"/>
      <c r="WC712" s="286"/>
    </row>
    <row r="713" spans="1:601" s="285" customFormat="1" ht="53.25" customHeight="1">
      <c r="A713" s="1073"/>
      <c r="B713" s="680"/>
      <c r="C713" s="669"/>
      <c r="D713" s="671"/>
      <c r="E713" s="654" t="s">
        <v>1453</v>
      </c>
      <c r="F713" s="646" t="s">
        <v>60</v>
      </c>
      <c r="G713" s="657">
        <v>39448</v>
      </c>
      <c r="H713" s="657" t="s">
        <v>31</v>
      </c>
      <c r="I713" s="315" t="s">
        <v>501</v>
      </c>
      <c r="J713" s="315" t="s">
        <v>351</v>
      </c>
      <c r="K713" s="315" t="s">
        <v>1452</v>
      </c>
      <c r="L713" s="315" t="s">
        <v>36</v>
      </c>
      <c r="M713" s="288">
        <v>5364220</v>
      </c>
      <c r="N713" s="288">
        <v>5358153.7</v>
      </c>
      <c r="O713" s="288">
        <v>5777900</v>
      </c>
      <c r="P713" s="292">
        <v>6009000</v>
      </c>
      <c r="Q713" s="288">
        <v>6249400</v>
      </c>
      <c r="R713" s="288">
        <v>6249400</v>
      </c>
      <c r="S713" s="530">
        <v>3</v>
      </c>
      <c r="BA713" s="286"/>
      <c r="BB713" s="286"/>
      <c r="BC713" s="286"/>
      <c r="BD713" s="286"/>
      <c r="BE713" s="286"/>
      <c r="BF713" s="286"/>
      <c r="BG713" s="286"/>
      <c r="BH713" s="286"/>
      <c r="BI713" s="286"/>
      <c r="BJ713" s="286"/>
      <c r="BK713" s="286"/>
      <c r="BL713" s="286"/>
      <c r="BM713" s="286"/>
      <c r="BN713" s="286"/>
      <c r="BO713" s="286"/>
      <c r="BP713" s="286"/>
      <c r="BQ713" s="286"/>
      <c r="BR713" s="286"/>
      <c r="BS713" s="286"/>
      <c r="BT713" s="286"/>
      <c r="BU713" s="286"/>
      <c r="BV713" s="286"/>
      <c r="BW713" s="286"/>
      <c r="BX713" s="286"/>
      <c r="BY713" s="286"/>
      <c r="BZ713" s="286"/>
      <c r="CA713" s="286"/>
      <c r="CB713" s="286"/>
      <c r="CC713" s="286"/>
      <c r="CD713" s="286"/>
      <c r="CE713" s="286"/>
      <c r="CF713" s="286"/>
      <c r="CG713" s="286"/>
      <c r="CH713" s="286"/>
      <c r="CI713" s="286"/>
      <c r="CJ713" s="286"/>
      <c r="CK713" s="286"/>
      <c r="CL713" s="286"/>
      <c r="CM713" s="286"/>
      <c r="CN713" s="286"/>
      <c r="CO713" s="286"/>
      <c r="CP713" s="286"/>
      <c r="CQ713" s="286"/>
      <c r="CR713" s="286"/>
      <c r="CS713" s="286"/>
      <c r="CT713" s="286"/>
      <c r="CU713" s="286"/>
      <c r="CV713" s="286"/>
      <c r="CW713" s="286"/>
      <c r="CX713" s="286"/>
      <c r="CY713" s="286"/>
      <c r="CZ713" s="286"/>
      <c r="DA713" s="286"/>
      <c r="DB713" s="286"/>
      <c r="DC713" s="286"/>
      <c r="DD713" s="286"/>
      <c r="DE713" s="286"/>
      <c r="DF713" s="286"/>
      <c r="DG713" s="286"/>
      <c r="DH713" s="286"/>
      <c r="DI713" s="286"/>
      <c r="DJ713" s="286"/>
      <c r="DK713" s="286"/>
      <c r="DL713" s="286"/>
      <c r="DM713" s="286"/>
      <c r="DN713" s="286"/>
      <c r="DO713" s="286"/>
      <c r="DP713" s="286"/>
      <c r="DQ713" s="286"/>
      <c r="DR713" s="286"/>
      <c r="DS713" s="286"/>
      <c r="DT713" s="286"/>
      <c r="DU713" s="286"/>
      <c r="DV713" s="286"/>
      <c r="DW713" s="286"/>
      <c r="DX713" s="286"/>
      <c r="DY713" s="286"/>
      <c r="DZ713" s="286"/>
      <c r="EA713" s="286"/>
      <c r="EB713" s="286"/>
      <c r="EC713" s="286"/>
      <c r="ED713" s="286"/>
      <c r="EE713" s="286"/>
      <c r="EF713" s="286"/>
      <c r="EG713" s="286"/>
      <c r="EH713" s="286"/>
      <c r="EI713" s="286"/>
      <c r="EJ713" s="286"/>
      <c r="EK713" s="286"/>
      <c r="EL713" s="286"/>
      <c r="EM713" s="286"/>
      <c r="EN713" s="286"/>
      <c r="EO713" s="286"/>
      <c r="EP713" s="286"/>
      <c r="EQ713" s="286"/>
      <c r="ER713" s="286"/>
      <c r="ES713" s="286"/>
      <c r="ET713" s="286"/>
      <c r="EU713" s="286"/>
      <c r="EV713" s="286"/>
      <c r="EW713" s="286"/>
      <c r="EX713" s="286"/>
      <c r="EY713" s="286"/>
      <c r="EZ713" s="286"/>
      <c r="FA713" s="286"/>
      <c r="FB713" s="286"/>
      <c r="FC713" s="286"/>
      <c r="FD713" s="286"/>
      <c r="FE713" s="286"/>
      <c r="FF713" s="286"/>
      <c r="FG713" s="286"/>
      <c r="FH713" s="286"/>
      <c r="FI713" s="286"/>
      <c r="FJ713" s="286"/>
      <c r="FK713" s="286"/>
      <c r="FL713" s="286"/>
      <c r="FM713" s="286"/>
      <c r="FN713" s="286"/>
      <c r="FO713" s="286"/>
      <c r="FP713" s="286"/>
      <c r="FQ713" s="286"/>
      <c r="FR713" s="286"/>
      <c r="FS713" s="286"/>
      <c r="FT713" s="286"/>
      <c r="FU713" s="286"/>
      <c r="FV713" s="286"/>
      <c r="FW713" s="286"/>
      <c r="FX713" s="286"/>
      <c r="FY713" s="286"/>
      <c r="FZ713" s="286"/>
      <c r="GA713" s="286"/>
      <c r="GB713" s="286"/>
      <c r="GC713" s="286"/>
      <c r="GD713" s="286"/>
      <c r="GE713" s="286"/>
      <c r="GF713" s="286"/>
      <c r="GG713" s="286"/>
      <c r="GH713" s="286"/>
      <c r="GI713" s="286"/>
      <c r="GJ713" s="286"/>
      <c r="GK713" s="286"/>
      <c r="GL713" s="286"/>
      <c r="GM713" s="286"/>
      <c r="GN713" s="286"/>
      <c r="GO713" s="286"/>
      <c r="GP713" s="286"/>
      <c r="GQ713" s="286"/>
      <c r="GR713" s="286"/>
      <c r="GS713" s="286"/>
      <c r="GT713" s="286"/>
      <c r="GU713" s="286"/>
      <c r="GV713" s="286"/>
      <c r="GW713" s="286"/>
      <c r="GX713" s="286"/>
      <c r="GY713" s="286"/>
      <c r="GZ713" s="286"/>
      <c r="HA713" s="286"/>
      <c r="HB713" s="286"/>
      <c r="HC713" s="286"/>
      <c r="HD713" s="286"/>
      <c r="HE713" s="286"/>
      <c r="HF713" s="286"/>
      <c r="HG713" s="286"/>
      <c r="HH713" s="286"/>
      <c r="HI713" s="286"/>
      <c r="HJ713" s="286"/>
      <c r="HK713" s="286"/>
      <c r="HL713" s="286"/>
      <c r="HM713" s="286"/>
      <c r="HN713" s="286"/>
      <c r="HO713" s="286"/>
      <c r="HP713" s="286"/>
      <c r="HQ713" s="286"/>
      <c r="HR713" s="286"/>
      <c r="HS713" s="286"/>
      <c r="HT713" s="286"/>
      <c r="HU713" s="286"/>
      <c r="HV713" s="286"/>
      <c r="HW713" s="286"/>
      <c r="HX713" s="286"/>
      <c r="HY713" s="286"/>
      <c r="HZ713" s="286"/>
      <c r="IA713" s="286"/>
      <c r="IB713" s="286"/>
      <c r="IC713" s="286"/>
      <c r="ID713" s="286"/>
      <c r="IE713" s="286"/>
      <c r="IF713" s="286"/>
      <c r="IG713" s="286"/>
      <c r="IH713" s="286"/>
      <c r="II713" s="286"/>
      <c r="IJ713" s="286"/>
      <c r="IK713" s="286"/>
      <c r="IL713" s="286"/>
      <c r="IM713" s="286"/>
      <c r="IN713" s="286"/>
      <c r="IO713" s="286"/>
      <c r="IP713" s="286"/>
      <c r="IQ713" s="286"/>
      <c r="IR713" s="286"/>
      <c r="IS713" s="286"/>
      <c r="IT713" s="286"/>
      <c r="IU713" s="286"/>
      <c r="IV713" s="286"/>
      <c r="IW713" s="286"/>
      <c r="IX713" s="286"/>
      <c r="IY713" s="286"/>
      <c r="IZ713" s="286"/>
      <c r="JA713" s="286"/>
      <c r="JB713" s="286"/>
      <c r="JC713" s="286"/>
      <c r="JD713" s="286"/>
      <c r="JE713" s="286"/>
      <c r="JF713" s="286"/>
      <c r="JG713" s="286"/>
      <c r="JH713" s="286"/>
      <c r="JI713" s="286"/>
      <c r="JJ713" s="286"/>
      <c r="JK713" s="286"/>
      <c r="JL713" s="286"/>
      <c r="JM713" s="286"/>
      <c r="JN713" s="286"/>
      <c r="JO713" s="286"/>
      <c r="JP713" s="286"/>
      <c r="JQ713" s="286"/>
      <c r="JR713" s="286"/>
      <c r="JS713" s="286"/>
      <c r="JT713" s="286"/>
      <c r="JU713" s="286"/>
      <c r="JV713" s="286"/>
      <c r="JW713" s="286"/>
      <c r="JX713" s="286"/>
      <c r="JY713" s="286"/>
      <c r="JZ713" s="286"/>
      <c r="KA713" s="286"/>
      <c r="KB713" s="286"/>
      <c r="KC713" s="286"/>
      <c r="KD713" s="286"/>
      <c r="KE713" s="286"/>
      <c r="KF713" s="286"/>
      <c r="KG713" s="286"/>
      <c r="KH713" s="286"/>
      <c r="KI713" s="286"/>
      <c r="KJ713" s="286"/>
      <c r="KK713" s="286"/>
      <c r="KL713" s="286"/>
      <c r="KM713" s="286"/>
      <c r="KN713" s="286"/>
      <c r="KO713" s="286"/>
      <c r="KP713" s="286"/>
      <c r="KQ713" s="286"/>
      <c r="KR713" s="286"/>
      <c r="KS713" s="286"/>
      <c r="KT713" s="286"/>
      <c r="KU713" s="286"/>
      <c r="KV713" s="286"/>
      <c r="KW713" s="286"/>
      <c r="KX713" s="286"/>
      <c r="KY713" s="286"/>
      <c r="KZ713" s="286"/>
      <c r="LA713" s="286"/>
      <c r="LB713" s="286"/>
      <c r="LC713" s="286"/>
      <c r="LD713" s="286"/>
      <c r="LE713" s="286"/>
      <c r="LF713" s="286"/>
      <c r="LG713" s="286"/>
      <c r="LH713" s="286"/>
      <c r="LI713" s="286"/>
      <c r="LJ713" s="286"/>
      <c r="LK713" s="286"/>
      <c r="LL713" s="286"/>
      <c r="LM713" s="286"/>
      <c r="LN713" s="286"/>
      <c r="LO713" s="286"/>
      <c r="LP713" s="286"/>
      <c r="LQ713" s="286"/>
      <c r="LR713" s="286"/>
      <c r="LS713" s="286"/>
      <c r="LT713" s="286"/>
      <c r="LU713" s="286"/>
      <c r="LV713" s="286"/>
      <c r="LW713" s="286"/>
      <c r="LX713" s="286"/>
      <c r="LY713" s="286"/>
      <c r="LZ713" s="286"/>
      <c r="MA713" s="286"/>
      <c r="MB713" s="286"/>
      <c r="MC713" s="286"/>
      <c r="MD713" s="286"/>
      <c r="ME713" s="286"/>
      <c r="MF713" s="286"/>
      <c r="MG713" s="286"/>
      <c r="MH713" s="286"/>
      <c r="MI713" s="286"/>
      <c r="MJ713" s="286"/>
      <c r="MK713" s="286"/>
      <c r="ML713" s="286"/>
      <c r="MM713" s="286"/>
      <c r="MN713" s="286"/>
      <c r="MO713" s="286"/>
      <c r="MP713" s="286"/>
      <c r="MQ713" s="286"/>
      <c r="MR713" s="286"/>
      <c r="MS713" s="286"/>
      <c r="MT713" s="286"/>
      <c r="MU713" s="286"/>
      <c r="MV713" s="286"/>
      <c r="MW713" s="286"/>
      <c r="MX713" s="286"/>
      <c r="MY713" s="286"/>
      <c r="MZ713" s="286"/>
      <c r="NA713" s="286"/>
      <c r="NB713" s="286"/>
      <c r="NC713" s="286"/>
      <c r="ND713" s="286"/>
      <c r="NE713" s="286"/>
      <c r="NF713" s="286"/>
      <c r="NG713" s="286"/>
      <c r="NH713" s="286"/>
      <c r="NI713" s="286"/>
      <c r="NJ713" s="286"/>
      <c r="NK713" s="286"/>
      <c r="NL713" s="286"/>
      <c r="NM713" s="286"/>
      <c r="NN713" s="286"/>
      <c r="NO713" s="286"/>
      <c r="NP713" s="286"/>
      <c r="NQ713" s="286"/>
      <c r="NR713" s="286"/>
      <c r="NS713" s="286"/>
      <c r="NT713" s="286"/>
      <c r="NU713" s="286"/>
      <c r="NV713" s="286"/>
      <c r="NW713" s="286"/>
      <c r="NX713" s="286"/>
      <c r="NY713" s="286"/>
      <c r="NZ713" s="286"/>
      <c r="OA713" s="286"/>
      <c r="OB713" s="286"/>
      <c r="OC713" s="286"/>
      <c r="OD713" s="286"/>
      <c r="OE713" s="286"/>
      <c r="OF713" s="286"/>
      <c r="OG713" s="286"/>
      <c r="OH713" s="286"/>
      <c r="OI713" s="286"/>
      <c r="OJ713" s="286"/>
      <c r="OK713" s="286"/>
      <c r="OL713" s="286"/>
      <c r="OM713" s="286"/>
      <c r="ON713" s="286"/>
      <c r="OO713" s="286"/>
      <c r="OP713" s="286"/>
      <c r="OQ713" s="286"/>
      <c r="OR713" s="286"/>
      <c r="OS713" s="286"/>
      <c r="OT713" s="286"/>
      <c r="OU713" s="286"/>
      <c r="OV713" s="286"/>
      <c r="OW713" s="286"/>
      <c r="OX713" s="286"/>
      <c r="OY713" s="286"/>
      <c r="OZ713" s="286"/>
      <c r="PA713" s="286"/>
      <c r="PB713" s="286"/>
      <c r="PC713" s="286"/>
      <c r="PD713" s="286"/>
      <c r="PE713" s="286"/>
      <c r="PF713" s="286"/>
      <c r="PG713" s="286"/>
      <c r="PH713" s="286"/>
      <c r="PI713" s="286"/>
      <c r="PJ713" s="286"/>
      <c r="PK713" s="286"/>
      <c r="PL713" s="286"/>
      <c r="PM713" s="286"/>
      <c r="PN713" s="286"/>
      <c r="PO713" s="286"/>
      <c r="PP713" s="286"/>
      <c r="PQ713" s="286"/>
      <c r="PR713" s="286"/>
      <c r="PS713" s="286"/>
      <c r="PT713" s="286"/>
      <c r="PU713" s="286"/>
      <c r="PV713" s="286"/>
      <c r="PW713" s="286"/>
      <c r="PX713" s="286"/>
      <c r="PY713" s="286"/>
      <c r="PZ713" s="286"/>
      <c r="QA713" s="286"/>
      <c r="QB713" s="286"/>
      <c r="QC713" s="286"/>
      <c r="QD713" s="286"/>
      <c r="QE713" s="286"/>
      <c r="QF713" s="286"/>
      <c r="QG713" s="286"/>
      <c r="QH713" s="286"/>
      <c r="QI713" s="286"/>
      <c r="QJ713" s="286"/>
      <c r="QK713" s="286"/>
      <c r="QL713" s="286"/>
      <c r="QM713" s="286"/>
      <c r="QN713" s="286"/>
      <c r="QO713" s="286"/>
      <c r="QP713" s="286"/>
      <c r="QQ713" s="286"/>
      <c r="QR713" s="286"/>
      <c r="QS713" s="286"/>
      <c r="QT713" s="286"/>
      <c r="QU713" s="286"/>
      <c r="QV713" s="286"/>
      <c r="QW713" s="286"/>
      <c r="QX713" s="286"/>
      <c r="QY713" s="286"/>
      <c r="QZ713" s="286"/>
      <c r="RA713" s="286"/>
      <c r="RB713" s="286"/>
      <c r="RC713" s="286"/>
      <c r="RD713" s="286"/>
      <c r="RE713" s="286"/>
      <c r="RF713" s="286"/>
      <c r="RG713" s="286"/>
      <c r="RH713" s="286"/>
      <c r="RI713" s="286"/>
      <c r="RJ713" s="286"/>
      <c r="RK713" s="286"/>
      <c r="RL713" s="286"/>
      <c r="RM713" s="286"/>
      <c r="RN713" s="286"/>
      <c r="RO713" s="286"/>
      <c r="RP713" s="286"/>
      <c r="RQ713" s="286"/>
      <c r="RR713" s="286"/>
      <c r="RS713" s="286"/>
      <c r="RT713" s="286"/>
      <c r="RU713" s="286"/>
      <c r="RV713" s="286"/>
      <c r="RW713" s="286"/>
      <c r="RX713" s="286"/>
      <c r="RY713" s="286"/>
      <c r="RZ713" s="286"/>
      <c r="SA713" s="286"/>
      <c r="SB713" s="286"/>
      <c r="SC713" s="286"/>
      <c r="SD713" s="286"/>
      <c r="SE713" s="286"/>
      <c r="SF713" s="286"/>
      <c r="SG713" s="286"/>
      <c r="SH713" s="286"/>
      <c r="SI713" s="286"/>
      <c r="SJ713" s="286"/>
      <c r="SK713" s="286"/>
      <c r="SL713" s="286"/>
      <c r="SM713" s="286"/>
      <c r="SN713" s="286"/>
      <c r="SO713" s="286"/>
      <c r="SP713" s="286"/>
      <c r="SQ713" s="286"/>
      <c r="SR713" s="286"/>
      <c r="SS713" s="286"/>
      <c r="ST713" s="286"/>
      <c r="SU713" s="286"/>
      <c r="SV713" s="286"/>
      <c r="SW713" s="286"/>
      <c r="SX713" s="286"/>
      <c r="SY713" s="286"/>
      <c r="SZ713" s="286"/>
      <c r="TA713" s="286"/>
      <c r="TB713" s="286"/>
      <c r="TC713" s="286"/>
      <c r="TD713" s="286"/>
      <c r="TE713" s="286"/>
      <c r="TF713" s="286"/>
      <c r="TG713" s="286"/>
      <c r="TH713" s="286"/>
      <c r="TI713" s="286"/>
      <c r="TJ713" s="286"/>
      <c r="TK713" s="286"/>
      <c r="TL713" s="286"/>
      <c r="TM713" s="286"/>
      <c r="TN713" s="286"/>
      <c r="TO713" s="286"/>
      <c r="TP713" s="286"/>
      <c r="TQ713" s="286"/>
      <c r="TR713" s="286"/>
      <c r="TS713" s="286"/>
      <c r="TT713" s="286"/>
      <c r="TU713" s="286"/>
      <c r="TV713" s="286"/>
      <c r="TW713" s="286"/>
      <c r="TX713" s="286"/>
      <c r="TY713" s="286"/>
      <c r="TZ713" s="286"/>
      <c r="UA713" s="286"/>
      <c r="UB713" s="286"/>
      <c r="UC713" s="286"/>
      <c r="UD713" s="286"/>
      <c r="UE713" s="286"/>
      <c r="UF713" s="286"/>
      <c r="UG713" s="286"/>
      <c r="UH713" s="286"/>
      <c r="UI713" s="286"/>
      <c r="UJ713" s="286"/>
      <c r="UK713" s="286"/>
      <c r="UL713" s="286"/>
      <c r="UM713" s="286"/>
      <c r="UN713" s="286"/>
      <c r="UO713" s="286"/>
      <c r="UP713" s="286"/>
      <c r="UQ713" s="286"/>
      <c r="UR713" s="286"/>
      <c r="US713" s="286"/>
      <c r="UT713" s="286"/>
      <c r="UU713" s="286"/>
      <c r="UV713" s="286"/>
      <c r="UW713" s="286"/>
      <c r="UX713" s="286"/>
      <c r="UY713" s="286"/>
      <c r="UZ713" s="286"/>
      <c r="VA713" s="286"/>
      <c r="VB713" s="286"/>
      <c r="VC713" s="286"/>
      <c r="VD713" s="286"/>
      <c r="VE713" s="286"/>
      <c r="VF713" s="286"/>
      <c r="VG713" s="286"/>
      <c r="VH713" s="286"/>
      <c r="VI713" s="286"/>
      <c r="VJ713" s="286"/>
      <c r="VK713" s="286"/>
      <c r="VL713" s="286"/>
      <c r="VM713" s="286"/>
      <c r="VN713" s="286"/>
      <c r="VO713" s="286"/>
      <c r="VP713" s="286"/>
      <c r="VQ713" s="286"/>
      <c r="VR713" s="286"/>
      <c r="VS713" s="286"/>
      <c r="VT713" s="286"/>
      <c r="VU713" s="286"/>
      <c r="VV713" s="286"/>
      <c r="VW713" s="286"/>
      <c r="VX713" s="286"/>
      <c r="VY713" s="286"/>
      <c r="VZ713" s="286"/>
      <c r="WA713" s="286"/>
      <c r="WB713" s="286"/>
      <c r="WC713" s="286"/>
    </row>
    <row r="714" spans="1:601" s="285" customFormat="1" ht="32.25" customHeight="1">
      <c r="A714" s="1073"/>
      <c r="B714" s="680"/>
      <c r="C714" s="669"/>
      <c r="D714" s="671"/>
      <c r="E714" s="673"/>
      <c r="F714" s="647"/>
      <c r="G714" s="674"/>
      <c r="H714" s="674"/>
      <c r="I714" s="315" t="s">
        <v>501</v>
      </c>
      <c r="J714" s="315" t="s">
        <v>351</v>
      </c>
      <c r="K714" s="315" t="s">
        <v>1452</v>
      </c>
      <c r="L714" s="315" t="s">
        <v>37</v>
      </c>
      <c r="M714" s="288">
        <v>1610800</v>
      </c>
      <c r="N714" s="288">
        <v>1608973.46</v>
      </c>
      <c r="O714" s="288">
        <v>1745000</v>
      </c>
      <c r="P714" s="292">
        <v>1814800</v>
      </c>
      <c r="Q714" s="288">
        <v>1887400</v>
      </c>
      <c r="R714" s="288">
        <v>1887400</v>
      </c>
      <c r="S714" s="530">
        <v>3</v>
      </c>
      <c r="BA714" s="286"/>
      <c r="BB714" s="286"/>
      <c r="BC714" s="286"/>
      <c r="BD714" s="286"/>
      <c r="BE714" s="286"/>
      <c r="BF714" s="286"/>
      <c r="BG714" s="286"/>
      <c r="BH714" s="286"/>
      <c r="BI714" s="286"/>
      <c r="BJ714" s="286"/>
      <c r="BK714" s="286"/>
      <c r="BL714" s="286"/>
      <c r="BM714" s="286"/>
      <c r="BN714" s="286"/>
      <c r="BO714" s="286"/>
      <c r="BP714" s="286"/>
      <c r="BQ714" s="286"/>
      <c r="BR714" s="286"/>
      <c r="BS714" s="286"/>
      <c r="BT714" s="286"/>
      <c r="BU714" s="286"/>
      <c r="BV714" s="286"/>
      <c r="BW714" s="286"/>
      <c r="BX714" s="286"/>
      <c r="BY714" s="286"/>
      <c r="BZ714" s="286"/>
      <c r="CA714" s="286"/>
      <c r="CB714" s="286"/>
      <c r="CC714" s="286"/>
      <c r="CD714" s="286"/>
      <c r="CE714" s="286"/>
      <c r="CF714" s="286"/>
      <c r="CG714" s="286"/>
      <c r="CH714" s="286"/>
      <c r="CI714" s="286"/>
      <c r="CJ714" s="286"/>
      <c r="CK714" s="286"/>
      <c r="CL714" s="286"/>
      <c r="CM714" s="286"/>
      <c r="CN714" s="286"/>
      <c r="CO714" s="286"/>
      <c r="CP714" s="286"/>
      <c r="CQ714" s="286"/>
      <c r="CR714" s="286"/>
      <c r="CS714" s="286"/>
      <c r="CT714" s="286"/>
      <c r="CU714" s="286"/>
      <c r="CV714" s="286"/>
      <c r="CW714" s="286"/>
      <c r="CX714" s="286"/>
      <c r="CY714" s="286"/>
      <c r="CZ714" s="286"/>
      <c r="DA714" s="286"/>
      <c r="DB714" s="286"/>
      <c r="DC714" s="286"/>
      <c r="DD714" s="286"/>
      <c r="DE714" s="286"/>
      <c r="DF714" s="286"/>
      <c r="DG714" s="286"/>
      <c r="DH714" s="286"/>
      <c r="DI714" s="286"/>
      <c r="DJ714" s="286"/>
      <c r="DK714" s="286"/>
      <c r="DL714" s="286"/>
      <c r="DM714" s="286"/>
      <c r="DN714" s="286"/>
      <c r="DO714" s="286"/>
      <c r="DP714" s="286"/>
      <c r="DQ714" s="286"/>
      <c r="DR714" s="286"/>
      <c r="DS714" s="286"/>
      <c r="DT714" s="286"/>
      <c r="DU714" s="286"/>
      <c r="DV714" s="286"/>
      <c r="DW714" s="286"/>
      <c r="DX714" s="286"/>
      <c r="DY714" s="286"/>
      <c r="DZ714" s="286"/>
      <c r="EA714" s="286"/>
      <c r="EB714" s="286"/>
      <c r="EC714" s="286"/>
      <c r="ED714" s="286"/>
      <c r="EE714" s="286"/>
      <c r="EF714" s="286"/>
      <c r="EG714" s="286"/>
      <c r="EH714" s="286"/>
      <c r="EI714" s="286"/>
      <c r="EJ714" s="286"/>
      <c r="EK714" s="286"/>
      <c r="EL714" s="286"/>
      <c r="EM714" s="286"/>
      <c r="EN714" s="286"/>
      <c r="EO714" s="286"/>
      <c r="EP714" s="286"/>
      <c r="EQ714" s="286"/>
      <c r="ER714" s="286"/>
      <c r="ES714" s="286"/>
      <c r="ET714" s="286"/>
      <c r="EU714" s="286"/>
      <c r="EV714" s="286"/>
      <c r="EW714" s="286"/>
      <c r="EX714" s="286"/>
      <c r="EY714" s="286"/>
      <c r="EZ714" s="286"/>
      <c r="FA714" s="286"/>
      <c r="FB714" s="286"/>
      <c r="FC714" s="286"/>
      <c r="FD714" s="286"/>
      <c r="FE714" s="286"/>
      <c r="FF714" s="286"/>
      <c r="FG714" s="286"/>
      <c r="FH714" s="286"/>
      <c r="FI714" s="286"/>
      <c r="FJ714" s="286"/>
      <c r="FK714" s="286"/>
      <c r="FL714" s="286"/>
      <c r="FM714" s="286"/>
      <c r="FN714" s="286"/>
      <c r="FO714" s="286"/>
      <c r="FP714" s="286"/>
      <c r="FQ714" s="286"/>
      <c r="FR714" s="286"/>
      <c r="FS714" s="286"/>
      <c r="FT714" s="286"/>
      <c r="FU714" s="286"/>
      <c r="FV714" s="286"/>
      <c r="FW714" s="286"/>
      <c r="FX714" s="286"/>
      <c r="FY714" s="286"/>
      <c r="FZ714" s="286"/>
      <c r="GA714" s="286"/>
      <c r="GB714" s="286"/>
      <c r="GC714" s="286"/>
      <c r="GD714" s="286"/>
      <c r="GE714" s="286"/>
      <c r="GF714" s="286"/>
      <c r="GG714" s="286"/>
      <c r="GH714" s="286"/>
      <c r="GI714" s="286"/>
      <c r="GJ714" s="286"/>
      <c r="GK714" s="286"/>
      <c r="GL714" s="286"/>
      <c r="GM714" s="286"/>
      <c r="GN714" s="286"/>
      <c r="GO714" s="286"/>
      <c r="GP714" s="286"/>
      <c r="GQ714" s="286"/>
      <c r="GR714" s="286"/>
      <c r="GS714" s="286"/>
      <c r="GT714" s="286"/>
      <c r="GU714" s="286"/>
      <c r="GV714" s="286"/>
      <c r="GW714" s="286"/>
      <c r="GX714" s="286"/>
      <c r="GY714" s="286"/>
      <c r="GZ714" s="286"/>
      <c r="HA714" s="286"/>
      <c r="HB714" s="286"/>
      <c r="HC714" s="286"/>
      <c r="HD714" s="286"/>
      <c r="HE714" s="286"/>
      <c r="HF714" s="286"/>
      <c r="HG714" s="286"/>
      <c r="HH714" s="286"/>
      <c r="HI714" s="286"/>
      <c r="HJ714" s="286"/>
      <c r="HK714" s="286"/>
      <c r="HL714" s="286"/>
      <c r="HM714" s="286"/>
      <c r="HN714" s="286"/>
      <c r="HO714" s="286"/>
      <c r="HP714" s="286"/>
      <c r="HQ714" s="286"/>
      <c r="HR714" s="286"/>
      <c r="HS714" s="286"/>
      <c r="HT714" s="286"/>
      <c r="HU714" s="286"/>
      <c r="HV714" s="286"/>
      <c r="HW714" s="286"/>
      <c r="HX714" s="286"/>
      <c r="HY714" s="286"/>
      <c r="HZ714" s="286"/>
      <c r="IA714" s="286"/>
      <c r="IB714" s="286"/>
      <c r="IC714" s="286"/>
      <c r="ID714" s="286"/>
      <c r="IE714" s="286"/>
      <c r="IF714" s="286"/>
      <c r="IG714" s="286"/>
      <c r="IH714" s="286"/>
      <c r="II714" s="286"/>
      <c r="IJ714" s="286"/>
      <c r="IK714" s="286"/>
      <c r="IL714" s="286"/>
      <c r="IM714" s="286"/>
      <c r="IN714" s="286"/>
      <c r="IO714" s="286"/>
      <c r="IP714" s="286"/>
      <c r="IQ714" s="286"/>
      <c r="IR714" s="286"/>
      <c r="IS714" s="286"/>
      <c r="IT714" s="286"/>
      <c r="IU714" s="286"/>
      <c r="IV714" s="286"/>
      <c r="IW714" s="286"/>
      <c r="IX714" s="286"/>
      <c r="IY714" s="286"/>
      <c r="IZ714" s="286"/>
      <c r="JA714" s="286"/>
      <c r="JB714" s="286"/>
      <c r="JC714" s="286"/>
      <c r="JD714" s="286"/>
      <c r="JE714" s="286"/>
      <c r="JF714" s="286"/>
      <c r="JG714" s="286"/>
      <c r="JH714" s="286"/>
      <c r="JI714" s="286"/>
      <c r="JJ714" s="286"/>
      <c r="JK714" s="286"/>
      <c r="JL714" s="286"/>
      <c r="JM714" s="286"/>
      <c r="JN714" s="286"/>
      <c r="JO714" s="286"/>
      <c r="JP714" s="286"/>
      <c r="JQ714" s="286"/>
      <c r="JR714" s="286"/>
      <c r="JS714" s="286"/>
      <c r="JT714" s="286"/>
      <c r="JU714" s="286"/>
      <c r="JV714" s="286"/>
      <c r="JW714" s="286"/>
      <c r="JX714" s="286"/>
      <c r="JY714" s="286"/>
      <c r="JZ714" s="286"/>
      <c r="KA714" s="286"/>
      <c r="KB714" s="286"/>
      <c r="KC714" s="286"/>
      <c r="KD714" s="286"/>
      <c r="KE714" s="286"/>
      <c r="KF714" s="286"/>
      <c r="KG714" s="286"/>
      <c r="KH714" s="286"/>
      <c r="KI714" s="286"/>
      <c r="KJ714" s="286"/>
      <c r="KK714" s="286"/>
      <c r="KL714" s="286"/>
      <c r="KM714" s="286"/>
      <c r="KN714" s="286"/>
      <c r="KO714" s="286"/>
      <c r="KP714" s="286"/>
      <c r="KQ714" s="286"/>
      <c r="KR714" s="286"/>
      <c r="KS714" s="286"/>
      <c r="KT714" s="286"/>
      <c r="KU714" s="286"/>
      <c r="KV714" s="286"/>
      <c r="KW714" s="286"/>
      <c r="KX714" s="286"/>
      <c r="KY714" s="286"/>
      <c r="KZ714" s="286"/>
      <c r="LA714" s="286"/>
      <c r="LB714" s="286"/>
      <c r="LC714" s="286"/>
      <c r="LD714" s="286"/>
      <c r="LE714" s="286"/>
      <c r="LF714" s="286"/>
      <c r="LG714" s="286"/>
      <c r="LH714" s="286"/>
      <c r="LI714" s="286"/>
      <c r="LJ714" s="286"/>
      <c r="LK714" s="286"/>
      <c r="LL714" s="286"/>
      <c r="LM714" s="286"/>
      <c r="LN714" s="286"/>
      <c r="LO714" s="286"/>
      <c r="LP714" s="286"/>
      <c r="LQ714" s="286"/>
      <c r="LR714" s="286"/>
      <c r="LS714" s="286"/>
      <c r="LT714" s="286"/>
      <c r="LU714" s="286"/>
      <c r="LV714" s="286"/>
      <c r="LW714" s="286"/>
      <c r="LX714" s="286"/>
      <c r="LY714" s="286"/>
      <c r="LZ714" s="286"/>
      <c r="MA714" s="286"/>
      <c r="MB714" s="286"/>
      <c r="MC714" s="286"/>
      <c r="MD714" s="286"/>
      <c r="ME714" s="286"/>
      <c r="MF714" s="286"/>
      <c r="MG714" s="286"/>
      <c r="MH714" s="286"/>
      <c r="MI714" s="286"/>
      <c r="MJ714" s="286"/>
      <c r="MK714" s="286"/>
      <c r="ML714" s="286"/>
      <c r="MM714" s="286"/>
      <c r="MN714" s="286"/>
      <c r="MO714" s="286"/>
      <c r="MP714" s="286"/>
      <c r="MQ714" s="286"/>
      <c r="MR714" s="286"/>
      <c r="MS714" s="286"/>
      <c r="MT714" s="286"/>
      <c r="MU714" s="286"/>
      <c r="MV714" s="286"/>
      <c r="MW714" s="286"/>
      <c r="MX714" s="286"/>
      <c r="MY714" s="286"/>
      <c r="MZ714" s="286"/>
      <c r="NA714" s="286"/>
      <c r="NB714" s="286"/>
      <c r="NC714" s="286"/>
      <c r="ND714" s="286"/>
      <c r="NE714" s="286"/>
      <c r="NF714" s="286"/>
      <c r="NG714" s="286"/>
      <c r="NH714" s="286"/>
      <c r="NI714" s="286"/>
      <c r="NJ714" s="286"/>
      <c r="NK714" s="286"/>
      <c r="NL714" s="286"/>
      <c r="NM714" s="286"/>
      <c r="NN714" s="286"/>
      <c r="NO714" s="286"/>
      <c r="NP714" s="286"/>
      <c r="NQ714" s="286"/>
      <c r="NR714" s="286"/>
      <c r="NS714" s="286"/>
      <c r="NT714" s="286"/>
      <c r="NU714" s="286"/>
      <c r="NV714" s="286"/>
      <c r="NW714" s="286"/>
      <c r="NX714" s="286"/>
      <c r="NY714" s="286"/>
      <c r="NZ714" s="286"/>
      <c r="OA714" s="286"/>
      <c r="OB714" s="286"/>
      <c r="OC714" s="286"/>
      <c r="OD714" s="286"/>
      <c r="OE714" s="286"/>
      <c r="OF714" s="286"/>
      <c r="OG714" s="286"/>
      <c r="OH714" s="286"/>
      <c r="OI714" s="286"/>
      <c r="OJ714" s="286"/>
      <c r="OK714" s="286"/>
      <c r="OL714" s="286"/>
      <c r="OM714" s="286"/>
      <c r="ON714" s="286"/>
      <c r="OO714" s="286"/>
      <c r="OP714" s="286"/>
      <c r="OQ714" s="286"/>
      <c r="OR714" s="286"/>
      <c r="OS714" s="286"/>
      <c r="OT714" s="286"/>
      <c r="OU714" s="286"/>
      <c r="OV714" s="286"/>
      <c r="OW714" s="286"/>
      <c r="OX714" s="286"/>
      <c r="OY714" s="286"/>
      <c r="OZ714" s="286"/>
      <c r="PA714" s="286"/>
      <c r="PB714" s="286"/>
      <c r="PC714" s="286"/>
      <c r="PD714" s="286"/>
      <c r="PE714" s="286"/>
      <c r="PF714" s="286"/>
      <c r="PG714" s="286"/>
      <c r="PH714" s="286"/>
      <c r="PI714" s="286"/>
      <c r="PJ714" s="286"/>
      <c r="PK714" s="286"/>
      <c r="PL714" s="286"/>
      <c r="PM714" s="286"/>
      <c r="PN714" s="286"/>
      <c r="PO714" s="286"/>
      <c r="PP714" s="286"/>
      <c r="PQ714" s="286"/>
      <c r="PR714" s="286"/>
      <c r="PS714" s="286"/>
      <c r="PT714" s="286"/>
      <c r="PU714" s="286"/>
      <c r="PV714" s="286"/>
      <c r="PW714" s="286"/>
      <c r="PX714" s="286"/>
      <c r="PY714" s="286"/>
      <c r="PZ714" s="286"/>
      <c r="QA714" s="286"/>
      <c r="QB714" s="286"/>
      <c r="QC714" s="286"/>
      <c r="QD714" s="286"/>
      <c r="QE714" s="286"/>
      <c r="QF714" s="286"/>
      <c r="QG714" s="286"/>
      <c r="QH714" s="286"/>
      <c r="QI714" s="286"/>
      <c r="QJ714" s="286"/>
      <c r="QK714" s="286"/>
      <c r="QL714" s="286"/>
      <c r="QM714" s="286"/>
      <c r="QN714" s="286"/>
      <c r="QO714" s="286"/>
      <c r="QP714" s="286"/>
      <c r="QQ714" s="286"/>
      <c r="QR714" s="286"/>
      <c r="QS714" s="286"/>
      <c r="QT714" s="286"/>
      <c r="QU714" s="286"/>
      <c r="QV714" s="286"/>
      <c r="QW714" s="286"/>
      <c r="QX714" s="286"/>
      <c r="QY714" s="286"/>
      <c r="QZ714" s="286"/>
      <c r="RA714" s="286"/>
      <c r="RB714" s="286"/>
      <c r="RC714" s="286"/>
      <c r="RD714" s="286"/>
      <c r="RE714" s="286"/>
      <c r="RF714" s="286"/>
      <c r="RG714" s="286"/>
      <c r="RH714" s="286"/>
      <c r="RI714" s="286"/>
      <c r="RJ714" s="286"/>
      <c r="RK714" s="286"/>
      <c r="RL714" s="286"/>
      <c r="RM714" s="286"/>
      <c r="RN714" s="286"/>
      <c r="RO714" s="286"/>
      <c r="RP714" s="286"/>
      <c r="RQ714" s="286"/>
      <c r="RR714" s="286"/>
      <c r="RS714" s="286"/>
      <c r="RT714" s="286"/>
      <c r="RU714" s="286"/>
      <c r="RV714" s="286"/>
      <c r="RW714" s="286"/>
      <c r="RX714" s="286"/>
      <c r="RY714" s="286"/>
      <c r="RZ714" s="286"/>
      <c r="SA714" s="286"/>
      <c r="SB714" s="286"/>
      <c r="SC714" s="286"/>
      <c r="SD714" s="286"/>
      <c r="SE714" s="286"/>
      <c r="SF714" s="286"/>
      <c r="SG714" s="286"/>
      <c r="SH714" s="286"/>
      <c r="SI714" s="286"/>
      <c r="SJ714" s="286"/>
      <c r="SK714" s="286"/>
      <c r="SL714" s="286"/>
      <c r="SM714" s="286"/>
      <c r="SN714" s="286"/>
      <c r="SO714" s="286"/>
      <c r="SP714" s="286"/>
      <c r="SQ714" s="286"/>
      <c r="SR714" s="286"/>
      <c r="SS714" s="286"/>
      <c r="ST714" s="286"/>
      <c r="SU714" s="286"/>
      <c r="SV714" s="286"/>
      <c r="SW714" s="286"/>
      <c r="SX714" s="286"/>
      <c r="SY714" s="286"/>
      <c r="SZ714" s="286"/>
      <c r="TA714" s="286"/>
      <c r="TB714" s="286"/>
      <c r="TC714" s="286"/>
      <c r="TD714" s="286"/>
      <c r="TE714" s="286"/>
      <c r="TF714" s="286"/>
      <c r="TG714" s="286"/>
      <c r="TH714" s="286"/>
      <c r="TI714" s="286"/>
      <c r="TJ714" s="286"/>
      <c r="TK714" s="286"/>
      <c r="TL714" s="286"/>
      <c r="TM714" s="286"/>
      <c r="TN714" s="286"/>
      <c r="TO714" s="286"/>
      <c r="TP714" s="286"/>
      <c r="TQ714" s="286"/>
      <c r="TR714" s="286"/>
      <c r="TS714" s="286"/>
      <c r="TT714" s="286"/>
      <c r="TU714" s="286"/>
      <c r="TV714" s="286"/>
      <c r="TW714" s="286"/>
      <c r="TX714" s="286"/>
      <c r="TY714" s="286"/>
      <c r="TZ714" s="286"/>
      <c r="UA714" s="286"/>
      <c r="UB714" s="286"/>
      <c r="UC714" s="286"/>
      <c r="UD714" s="286"/>
      <c r="UE714" s="286"/>
      <c r="UF714" s="286"/>
      <c r="UG714" s="286"/>
      <c r="UH714" s="286"/>
      <c r="UI714" s="286"/>
      <c r="UJ714" s="286"/>
      <c r="UK714" s="286"/>
      <c r="UL714" s="286"/>
      <c r="UM714" s="286"/>
      <c r="UN714" s="286"/>
      <c r="UO714" s="286"/>
      <c r="UP714" s="286"/>
      <c r="UQ714" s="286"/>
      <c r="UR714" s="286"/>
      <c r="US714" s="286"/>
      <c r="UT714" s="286"/>
      <c r="UU714" s="286"/>
      <c r="UV714" s="286"/>
      <c r="UW714" s="286"/>
      <c r="UX714" s="286"/>
      <c r="UY714" s="286"/>
      <c r="UZ714" s="286"/>
      <c r="VA714" s="286"/>
      <c r="VB714" s="286"/>
      <c r="VC714" s="286"/>
      <c r="VD714" s="286"/>
      <c r="VE714" s="286"/>
      <c r="VF714" s="286"/>
      <c r="VG714" s="286"/>
      <c r="VH714" s="286"/>
      <c r="VI714" s="286"/>
      <c r="VJ714" s="286"/>
      <c r="VK714" s="286"/>
      <c r="VL714" s="286"/>
      <c r="VM714" s="286"/>
      <c r="VN714" s="286"/>
      <c r="VO714" s="286"/>
      <c r="VP714" s="286"/>
      <c r="VQ714" s="286"/>
      <c r="VR714" s="286"/>
      <c r="VS714" s="286"/>
      <c r="VT714" s="286"/>
      <c r="VU714" s="286"/>
      <c r="VV714" s="286"/>
      <c r="VW714" s="286"/>
      <c r="VX714" s="286"/>
      <c r="VY714" s="286"/>
      <c r="VZ714" s="286"/>
      <c r="WA714" s="286"/>
      <c r="WB714" s="286"/>
      <c r="WC714" s="286"/>
    </row>
    <row r="715" spans="1:601" s="285" customFormat="1" ht="32.25" customHeight="1">
      <c r="A715" s="1073"/>
      <c r="B715" s="681"/>
      <c r="C715" s="651"/>
      <c r="D715" s="653"/>
      <c r="E715" s="655"/>
      <c r="F715" s="656"/>
      <c r="G715" s="658"/>
      <c r="H715" s="658"/>
      <c r="I715" s="315" t="s">
        <v>501</v>
      </c>
      <c r="J715" s="315" t="s">
        <v>351</v>
      </c>
      <c r="K715" s="315" t="s">
        <v>1452</v>
      </c>
      <c r="L715" s="315" t="s">
        <v>66</v>
      </c>
      <c r="M715" s="288">
        <v>50880</v>
      </c>
      <c r="N715" s="288">
        <v>50880</v>
      </c>
      <c r="O715" s="288">
        <v>0</v>
      </c>
      <c r="P715" s="292"/>
      <c r="Q715" s="288"/>
      <c r="R715" s="288"/>
      <c r="S715" s="530">
        <v>3</v>
      </c>
      <c r="BA715" s="286"/>
      <c r="BB715" s="286"/>
      <c r="BC715" s="286"/>
      <c r="BD715" s="286"/>
      <c r="BE715" s="286"/>
      <c r="BF715" s="286"/>
      <c r="BG715" s="286"/>
      <c r="BH715" s="286"/>
      <c r="BI715" s="286"/>
      <c r="BJ715" s="286"/>
      <c r="BK715" s="286"/>
      <c r="BL715" s="286"/>
      <c r="BM715" s="286"/>
      <c r="BN715" s="286"/>
      <c r="BO715" s="286"/>
      <c r="BP715" s="286"/>
      <c r="BQ715" s="286"/>
      <c r="BR715" s="286"/>
      <c r="BS715" s="286"/>
      <c r="BT715" s="286"/>
      <c r="BU715" s="286"/>
      <c r="BV715" s="286"/>
      <c r="BW715" s="286"/>
      <c r="BX715" s="286"/>
      <c r="BY715" s="286"/>
      <c r="BZ715" s="286"/>
      <c r="CA715" s="286"/>
      <c r="CB715" s="286"/>
      <c r="CC715" s="286"/>
      <c r="CD715" s="286"/>
      <c r="CE715" s="286"/>
      <c r="CF715" s="286"/>
      <c r="CG715" s="286"/>
      <c r="CH715" s="286"/>
      <c r="CI715" s="286"/>
      <c r="CJ715" s="286"/>
      <c r="CK715" s="286"/>
      <c r="CL715" s="286"/>
      <c r="CM715" s="286"/>
      <c r="CN715" s="286"/>
      <c r="CO715" s="286"/>
      <c r="CP715" s="286"/>
      <c r="CQ715" s="286"/>
      <c r="CR715" s="286"/>
      <c r="CS715" s="286"/>
      <c r="CT715" s="286"/>
      <c r="CU715" s="286"/>
      <c r="CV715" s="286"/>
      <c r="CW715" s="286"/>
      <c r="CX715" s="286"/>
      <c r="CY715" s="286"/>
      <c r="CZ715" s="286"/>
      <c r="DA715" s="286"/>
      <c r="DB715" s="286"/>
      <c r="DC715" s="286"/>
      <c r="DD715" s="286"/>
      <c r="DE715" s="286"/>
      <c r="DF715" s="286"/>
      <c r="DG715" s="286"/>
      <c r="DH715" s="286"/>
      <c r="DI715" s="286"/>
      <c r="DJ715" s="286"/>
      <c r="DK715" s="286"/>
      <c r="DL715" s="286"/>
      <c r="DM715" s="286"/>
      <c r="DN715" s="286"/>
      <c r="DO715" s="286"/>
      <c r="DP715" s="286"/>
      <c r="DQ715" s="286"/>
      <c r="DR715" s="286"/>
      <c r="DS715" s="286"/>
      <c r="DT715" s="286"/>
      <c r="DU715" s="286"/>
      <c r="DV715" s="286"/>
      <c r="DW715" s="286"/>
      <c r="DX715" s="286"/>
      <c r="DY715" s="286"/>
      <c r="DZ715" s="286"/>
      <c r="EA715" s="286"/>
      <c r="EB715" s="286"/>
      <c r="EC715" s="286"/>
      <c r="ED715" s="286"/>
      <c r="EE715" s="286"/>
      <c r="EF715" s="286"/>
      <c r="EG715" s="286"/>
      <c r="EH715" s="286"/>
      <c r="EI715" s="286"/>
      <c r="EJ715" s="286"/>
      <c r="EK715" s="286"/>
      <c r="EL715" s="286"/>
      <c r="EM715" s="286"/>
      <c r="EN715" s="286"/>
      <c r="EO715" s="286"/>
      <c r="EP715" s="286"/>
      <c r="EQ715" s="286"/>
      <c r="ER715" s="286"/>
      <c r="ES715" s="286"/>
      <c r="ET715" s="286"/>
      <c r="EU715" s="286"/>
      <c r="EV715" s="286"/>
      <c r="EW715" s="286"/>
      <c r="EX715" s="286"/>
      <c r="EY715" s="286"/>
      <c r="EZ715" s="286"/>
      <c r="FA715" s="286"/>
      <c r="FB715" s="286"/>
      <c r="FC715" s="286"/>
      <c r="FD715" s="286"/>
      <c r="FE715" s="286"/>
      <c r="FF715" s="286"/>
      <c r="FG715" s="286"/>
      <c r="FH715" s="286"/>
      <c r="FI715" s="286"/>
      <c r="FJ715" s="286"/>
      <c r="FK715" s="286"/>
      <c r="FL715" s="286"/>
      <c r="FM715" s="286"/>
      <c r="FN715" s="286"/>
      <c r="FO715" s="286"/>
      <c r="FP715" s="286"/>
      <c r="FQ715" s="286"/>
      <c r="FR715" s="286"/>
      <c r="FS715" s="286"/>
      <c r="FT715" s="286"/>
      <c r="FU715" s="286"/>
      <c r="FV715" s="286"/>
      <c r="FW715" s="286"/>
      <c r="FX715" s="286"/>
      <c r="FY715" s="286"/>
      <c r="FZ715" s="286"/>
      <c r="GA715" s="286"/>
      <c r="GB715" s="286"/>
      <c r="GC715" s="286"/>
      <c r="GD715" s="286"/>
      <c r="GE715" s="286"/>
      <c r="GF715" s="286"/>
      <c r="GG715" s="286"/>
      <c r="GH715" s="286"/>
      <c r="GI715" s="286"/>
      <c r="GJ715" s="286"/>
      <c r="GK715" s="286"/>
      <c r="GL715" s="286"/>
      <c r="GM715" s="286"/>
      <c r="GN715" s="286"/>
      <c r="GO715" s="286"/>
      <c r="GP715" s="286"/>
      <c r="GQ715" s="286"/>
      <c r="GR715" s="286"/>
      <c r="GS715" s="286"/>
      <c r="GT715" s="286"/>
      <c r="GU715" s="286"/>
      <c r="GV715" s="286"/>
      <c r="GW715" s="286"/>
      <c r="GX715" s="286"/>
      <c r="GY715" s="286"/>
      <c r="GZ715" s="286"/>
      <c r="HA715" s="286"/>
      <c r="HB715" s="286"/>
      <c r="HC715" s="286"/>
      <c r="HD715" s="286"/>
      <c r="HE715" s="286"/>
      <c r="HF715" s="286"/>
      <c r="HG715" s="286"/>
      <c r="HH715" s="286"/>
      <c r="HI715" s="286"/>
      <c r="HJ715" s="286"/>
      <c r="HK715" s="286"/>
      <c r="HL715" s="286"/>
      <c r="HM715" s="286"/>
      <c r="HN715" s="286"/>
      <c r="HO715" s="286"/>
      <c r="HP715" s="286"/>
      <c r="HQ715" s="286"/>
      <c r="HR715" s="286"/>
      <c r="HS715" s="286"/>
      <c r="HT715" s="286"/>
      <c r="HU715" s="286"/>
      <c r="HV715" s="286"/>
      <c r="HW715" s="286"/>
      <c r="HX715" s="286"/>
      <c r="HY715" s="286"/>
      <c r="HZ715" s="286"/>
      <c r="IA715" s="286"/>
      <c r="IB715" s="286"/>
      <c r="IC715" s="286"/>
      <c r="ID715" s="286"/>
      <c r="IE715" s="286"/>
      <c r="IF715" s="286"/>
      <c r="IG715" s="286"/>
      <c r="IH715" s="286"/>
      <c r="II715" s="286"/>
      <c r="IJ715" s="286"/>
      <c r="IK715" s="286"/>
      <c r="IL715" s="286"/>
      <c r="IM715" s="286"/>
      <c r="IN715" s="286"/>
      <c r="IO715" s="286"/>
      <c r="IP715" s="286"/>
      <c r="IQ715" s="286"/>
      <c r="IR715" s="286"/>
      <c r="IS715" s="286"/>
      <c r="IT715" s="286"/>
      <c r="IU715" s="286"/>
      <c r="IV715" s="286"/>
      <c r="IW715" s="286"/>
      <c r="IX715" s="286"/>
      <c r="IY715" s="286"/>
      <c r="IZ715" s="286"/>
      <c r="JA715" s="286"/>
      <c r="JB715" s="286"/>
      <c r="JC715" s="286"/>
      <c r="JD715" s="286"/>
      <c r="JE715" s="286"/>
      <c r="JF715" s="286"/>
      <c r="JG715" s="286"/>
      <c r="JH715" s="286"/>
      <c r="JI715" s="286"/>
      <c r="JJ715" s="286"/>
      <c r="JK715" s="286"/>
      <c r="JL715" s="286"/>
      <c r="JM715" s="286"/>
      <c r="JN715" s="286"/>
      <c r="JO715" s="286"/>
      <c r="JP715" s="286"/>
      <c r="JQ715" s="286"/>
      <c r="JR715" s="286"/>
      <c r="JS715" s="286"/>
      <c r="JT715" s="286"/>
      <c r="JU715" s="286"/>
      <c r="JV715" s="286"/>
      <c r="JW715" s="286"/>
      <c r="JX715" s="286"/>
      <c r="JY715" s="286"/>
      <c r="JZ715" s="286"/>
      <c r="KA715" s="286"/>
      <c r="KB715" s="286"/>
      <c r="KC715" s="286"/>
      <c r="KD715" s="286"/>
      <c r="KE715" s="286"/>
      <c r="KF715" s="286"/>
      <c r="KG715" s="286"/>
      <c r="KH715" s="286"/>
      <c r="KI715" s="286"/>
      <c r="KJ715" s="286"/>
      <c r="KK715" s="286"/>
      <c r="KL715" s="286"/>
      <c r="KM715" s="286"/>
      <c r="KN715" s="286"/>
      <c r="KO715" s="286"/>
      <c r="KP715" s="286"/>
      <c r="KQ715" s="286"/>
      <c r="KR715" s="286"/>
      <c r="KS715" s="286"/>
      <c r="KT715" s="286"/>
      <c r="KU715" s="286"/>
      <c r="KV715" s="286"/>
      <c r="KW715" s="286"/>
      <c r="KX715" s="286"/>
      <c r="KY715" s="286"/>
      <c r="KZ715" s="286"/>
      <c r="LA715" s="286"/>
      <c r="LB715" s="286"/>
      <c r="LC715" s="286"/>
      <c r="LD715" s="286"/>
      <c r="LE715" s="286"/>
      <c r="LF715" s="286"/>
      <c r="LG715" s="286"/>
      <c r="LH715" s="286"/>
      <c r="LI715" s="286"/>
      <c r="LJ715" s="286"/>
      <c r="LK715" s="286"/>
      <c r="LL715" s="286"/>
      <c r="LM715" s="286"/>
      <c r="LN715" s="286"/>
      <c r="LO715" s="286"/>
      <c r="LP715" s="286"/>
      <c r="LQ715" s="286"/>
      <c r="LR715" s="286"/>
      <c r="LS715" s="286"/>
      <c r="LT715" s="286"/>
      <c r="LU715" s="286"/>
      <c r="LV715" s="286"/>
      <c r="LW715" s="286"/>
      <c r="LX715" s="286"/>
      <c r="LY715" s="286"/>
      <c r="LZ715" s="286"/>
      <c r="MA715" s="286"/>
      <c r="MB715" s="286"/>
      <c r="MC715" s="286"/>
      <c r="MD715" s="286"/>
      <c r="ME715" s="286"/>
      <c r="MF715" s="286"/>
      <c r="MG715" s="286"/>
      <c r="MH715" s="286"/>
      <c r="MI715" s="286"/>
      <c r="MJ715" s="286"/>
      <c r="MK715" s="286"/>
      <c r="ML715" s="286"/>
      <c r="MM715" s="286"/>
      <c r="MN715" s="286"/>
      <c r="MO715" s="286"/>
      <c r="MP715" s="286"/>
      <c r="MQ715" s="286"/>
      <c r="MR715" s="286"/>
      <c r="MS715" s="286"/>
      <c r="MT715" s="286"/>
      <c r="MU715" s="286"/>
      <c r="MV715" s="286"/>
      <c r="MW715" s="286"/>
      <c r="MX715" s="286"/>
      <c r="MY715" s="286"/>
      <c r="MZ715" s="286"/>
      <c r="NA715" s="286"/>
      <c r="NB715" s="286"/>
      <c r="NC715" s="286"/>
      <c r="ND715" s="286"/>
      <c r="NE715" s="286"/>
      <c r="NF715" s="286"/>
      <c r="NG715" s="286"/>
      <c r="NH715" s="286"/>
      <c r="NI715" s="286"/>
      <c r="NJ715" s="286"/>
      <c r="NK715" s="286"/>
      <c r="NL715" s="286"/>
      <c r="NM715" s="286"/>
      <c r="NN715" s="286"/>
      <c r="NO715" s="286"/>
      <c r="NP715" s="286"/>
      <c r="NQ715" s="286"/>
      <c r="NR715" s="286"/>
      <c r="NS715" s="286"/>
      <c r="NT715" s="286"/>
      <c r="NU715" s="286"/>
      <c r="NV715" s="286"/>
      <c r="NW715" s="286"/>
      <c r="NX715" s="286"/>
      <c r="NY715" s="286"/>
      <c r="NZ715" s="286"/>
      <c r="OA715" s="286"/>
      <c r="OB715" s="286"/>
      <c r="OC715" s="286"/>
      <c r="OD715" s="286"/>
      <c r="OE715" s="286"/>
      <c r="OF715" s="286"/>
      <c r="OG715" s="286"/>
      <c r="OH715" s="286"/>
      <c r="OI715" s="286"/>
      <c r="OJ715" s="286"/>
      <c r="OK715" s="286"/>
      <c r="OL715" s="286"/>
      <c r="OM715" s="286"/>
      <c r="ON715" s="286"/>
      <c r="OO715" s="286"/>
      <c r="OP715" s="286"/>
      <c r="OQ715" s="286"/>
      <c r="OR715" s="286"/>
      <c r="OS715" s="286"/>
      <c r="OT715" s="286"/>
      <c r="OU715" s="286"/>
      <c r="OV715" s="286"/>
      <c r="OW715" s="286"/>
      <c r="OX715" s="286"/>
      <c r="OY715" s="286"/>
      <c r="OZ715" s="286"/>
      <c r="PA715" s="286"/>
      <c r="PB715" s="286"/>
      <c r="PC715" s="286"/>
      <c r="PD715" s="286"/>
      <c r="PE715" s="286"/>
      <c r="PF715" s="286"/>
      <c r="PG715" s="286"/>
      <c r="PH715" s="286"/>
      <c r="PI715" s="286"/>
      <c r="PJ715" s="286"/>
      <c r="PK715" s="286"/>
      <c r="PL715" s="286"/>
      <c r="PM715" s="286"/>
      <c r="PN715" s="286"/>
      <c r="PO715" s="286"/>
      <c r="PP715" s="286"/>
      <c r="PQ715" s="286"/>
      <c r="PR715" s="286"/>
      <c r="PS715" s="286"/>
      <c r="PT715" s="286"/>
      <c r="PU715" s="286"/>
      <c r="PV715" s="286"/>
      <c r="PW715" s="286"/>
      <c r="PX715" s="286"/>
      <c r="PY715" s="286"/>
      <c r="PZ715" s="286"/>
      <c r="QA715" s="286"/>
      <c r="QB715" s="286"/>
      <c r="QC715" s="286"/>
      <c r="QD715" s="286"/>
      <c r="QE715" s="286"/>
      <c r="QF715" s="286"/>
      <c r="QG715" s="286"/>
      <c r="QH715" s="286"/>
      <c r="QI715" s="286"/>
      <c r="QJ715" s="286"/>
      <c r="QK715" s="286"/>
      <c r="QL715" s="286"/>
      <c r="QM715" s="286"/>
      <c r="QN715" s="286"/>
      <c r="QO715" s="286"/>
      <c r="QP715" s="286"/>
      <c r="QQ715" s="286"/>
      <c r="QR715" s="286"/>
      <c r="QS715" s="286"/>
      <c r="QT715" s="286"/>
      <c r="QU715" s="286"/>
      <c r="QV715" s="286"/>
      <c r="QW715" s="286"/>
      <c r="QX715" s="286"/>
      <c r="QY715" s="286"/>
      <c r="QZ715" s="286"/>
      <c r="RA715" s="286"/>
      <c r="RB715" s="286"/>
      <c r="RC715" s="286"/>
      <c r="RD715" s="286"/>
      <c r="RE715" s="286"/>
      <c r="RF715" s="286"/>
      <c r="RG715" s="286"/>
      <c r="RH715" s="286"/>
      <c r="RI715" s="286"/>
      <c r="RJ715" s="286"/>
      <c r="RK715" s="286"/>
      <c r="RL715" s="286"/>
      <c r="RM715" s="286"/>
      <c r="RN715" s="286"/>
      <c r="RO715" s="286"/>
      <c r="RP715" s="286"/>
      <c r="RQ715" s="286"/>
      <c r="RR715" s="286"/>
      <c r="RS715" s="286"/>
      <c r="RT715" s="286"/>
      <c r="RU715" s="286"/>
      <c r="RV715" s="286"/>
      <c r="RW715" s="286"/>
      <c r="RX715" s="286"/>
      <c r="RY715" s="286"/>
      <c r="RZ715" s="286"/>
      <c r="SA715" s="286"/>
      <c r="SB715" s="286"/>
      <c r="SC715" s="286"/>
      <c r="SD715" s="286"/>
      <c r="SE715" s="286"/>
      <c r="SF715" s="286"/>
      <c r="SG715" s="286"/>
      <c r="SH715" s="286"/>
      <c r="SI715" s="286"/>
      <c r="SJ715" s="286"/>
      <c r="SK715" s="286"/>
      <c r="SL715" s="286"/>
      <c r="SM715" s="286"/>
      <c r="SN715" s="286"/>
      <c r="SO715" s="286"/>
      <c r="SP715" s="286"/>
      <c r="SQ715" s="286"/>
      <c r="SR715" s="286"/>
      <c r="SS715" s="286"/>
      <c r="ST715" s="286"/>
      <c r="SU715" s="286"/>
      <c r="SV715" s="286"/>
      <c r="SW715" s="286"/>
      <c r="SX715" s="286"/>
      <c r="SY715" s="286"/>
      <c r="SZ715" s="286"/>
      <c r="TA715" s="286"/>
      <c r="TB715" s="286"/>
      <c r="TC715" s="286"/>
      <c r="TD715" s="286"/>
      <c r="TE715" s="286"/>
      <c r="TF715" s="286"/>
      <c r="TG715" s="286"/>
      <c r="TH715" s="286"/>
      <c r="TI715" s="286"/>
      <c r="TJ715" s="286"/>
      <c r="TK715" s="286"/>
      <c r="TL715" s="286"/>
      <c r="TM715" s="286"/>
      <c r="TN715" s="286"/>
      <c r="TO715" s="286"/>
      <c r="TP715" s="286"/>
      <c r="TQ715" s="286"/>
      <c r="TR715" s="286"/>
      <c r="TS715" s="286"/>
      <c r="TT715" s="286"/>
      <c r="TU715" s="286"/>
      <c r="TV715" s="286"/>
      <c r="TW715" s="286"/>
      <c r="TX715" s="286"/>
      <c r="TY715" s="286"/>
      <c r="TZ715" s="286"/>
      <c r="UA715" s="286"/>
      <c r="UB715" s="286"/>
      <c r="UC715" s="286"/>
      <c r="UD715" s="286"/>
      <c r="UE715" s="286"/>
      <c r="UF715" s="286"/>
      <c r="UG715" s="286"/>
      <c r="UH715" s="286"/>
      <c r="UI715" s="286"/>
      <c r="UJ715" s="286"/>
      <c r="UK715" s="286"/>
      <c r="UL715" s="286"/>
      <c r="UM715" s="286"/>
      <c r="UN715" s="286"/>
      <c r="UO715" s="286"/>
      <c r="UP715" s="286"/>
      <c r="UQ715" s="286"/>
      <c r="UR715" s="286"/>
      <c r="US715" s="286"/>
      <c r="UT715" s="286"/>
      <c r="UU715" s="286"/>
      <c r="UV715" s="286"/>
      <c r="UW715" s="286"/>
      <c r="UX715" s="286"/>
      <c r="UY715" s="286"/>
      <c r="UZ715" s="286"/>
      <c r="VA715" s="286"/>
      <c r="VB715" s="286"/>
      <c r="VC715" s="286"/>
      <c r="VD715" s="286"/>
      <c r="VE715" s="286"/>
      <c r="VF715" s="286"/>
      <c r="VG715" s="286"/>
      <c r="VH715" s="286"/>
      <c r="VI715" s="286"/>
      <c r="VJ715" s="286"/>
      <c r="VK715" s="286"/>
      <c r="VL715" s="286"/>
      <c r="VM715" s="286"/>
      <c r="VN715" s="286"/>
      <c r="VO715" s="286"/>
      <c r="VP715" s="286"/>
      <c r="VQ715" s="286"/>
      <c r="VR715" s="286"/>
      <c r="VS715" s="286"/>
      <c r="VT715" s="286"/>
      <c r="VU715" s="286"/>
      <c r="VV715" s="286"/>
      <c r="VW715" s="286"/>
      <c r="VX715" s="286"/>
      <c r="VY715" s="286"/>
      <c r="VZ715" s="286"/>
      <c r="WA715" s="286"/>
      <c r="WB715" s="286"/>
      <c r="WC715" s="286"/>
    </row>
    <row r="716" spans="1:601" s="291" customFormat="1" ht="114" customHeight="1">
      <c r="A716" s="1073"/>
      <c r="B716" s="670" t="s">
        <v>1454</v>
      </c>
      <c r="C716" s="650" t="s">
        <v>1455</v>
      </c>
      <c r="D716" s="652" t="s">
        <v>1456</v>
      </c>
      <c r="E716" s="293" t="s">
        <v>1457</v>
      </c>
      <c r="F716" s="457" t="s">
        <v>60</v>
      </c>
      <c r="G716" s="458">
        <v>40864</v>
      </c>
      <c r="H716" s="460" t="s">
        <v>31</v>
      </c>
      <c r="I716" s="386" t="s">
        <v>501</v>
      </c>
      <c r="J716" s="386" t="s">
        <v>351</v>
      </c>
      <c r="K716" s="461" t="s">
        <v>1458</v>
      </c>
      <c r="L716" s="386" t="s">
        <v>35</v>
      </c>
      <c r="M716" s="284">
        <f>SUM(M717:M723)</f>
        <v>25611660</v>
      </c>
      <c r="N716" s="284">
        <f>SUM(N717:N723)</f>
        <v>25149214.110000003</v>
      </c>
      <c r="O716" s="284">
        <f>SUM(O717:O723)</f>
        <v>29749200</v>
      </c>
      <c r="P716" s="284">
        <f t="shared" ref="P716:R716" si="123">SUM(P717:P723)</f>
        <v>30357700</v>
      </c>
      <c r="Q716" s="284">
        <f t="shared" si="123"/>
        <v>31506200</v>
      </c>
      <c r="R716" s="284">
        <f t="shared" si="123"/>
        <v>31506200</v>
      </c>
      <c r="S716" s="527"/>
      <c r="T716" s="285"/>
      <c r="U716" s="285"/>
      <c r="V716" s="285"/>
      <c r="W716" s="285"/>
      <c r="X716" s="285"/>
      <c r="Y716" s="285"/>
      <c r="Z716" s="285"/>
      <c r="AA716" s="285"/>
      <c r="AB716" s="285"/>
      <c r="AC716" s="285"/>
      <c r="AD716" s="285"/>
      <c r="AE716" s="285"/>
      <c r="AF716" s="285"/>
      <c r="AG716" s="285"/>
      <c r="AH716" s="285"/>
      <c r="AI716" s="285"/>
      <c r="AJ716" s="285"/>
      <c r="AK716" s="285"/>
      <c r="AL716" s="285"/>
      <c r="AM716" s="285"/>
      <c r="AN716" s="285"/>
      <c r="AO716" s="285"/>
      <c r="AP716" s="285"/>
      <c r="AQ716" s="285"/>
      <c r="AR716" s="285"/>
      <c r="AS716" s="285"/>
      <c r="AT716" s="285"/>
      <c r="AU716" s="285"/>
      <c r="AV716" s="285"/>
      <c r="AW716" s="285"/>
      <c r="AX716" s="285"/>
      <c r="AY716" s="285"/>
      <c r="AZ716" s="285"/>
      <c r="BA716" s="286"/>
      <c r="BB716" s="286"/>
      <c r="BC716" s="286"/>
      <c r="BD716" s="286"/>
      <c r="BE716" s="286"/>
      <c r="BF716" s="286"/>
      <c r="BG716" s="286"/>
      <c r="BH716" s="286"/>
      <c r="BI716" s="286"/>
      <c r="BJ716" s="286"/>
      <c r="BK716" s="286"/>
      <c r="BL716" s="286"/>
      <c r="BM716" s="286"/>
      <c r="BN716" s="286"/>
      <c r="BO716" s="286"/>
      <c r="BP716" s="286"/>
      <c r="BQ716" s="286"/>
      <c r="BR716" s="286"/>
      <c r="BS716" s="286"/>
      <c r="BT716" s="286"/>
      <c r="BU716" s="286"/>
      <c r="BV716" s="286"/>
      <c r="BW716" s="286"/>
      <c r="BX716" s="286"/>
      <c r="BY716" s="286"/>
      <c r="BZ716" s="286"/>
      <c r="CA716" s="286"/>
      <c r="CB716" s="286"/>
      <c r="CC716" s="286"/>
      <c r="CD716" s="286"/>
      <c r="CE716" s="286"/>
      <c r="CF716" s="286"/>
      <c r="CG716" s="286"/>
      <c r="CH716" s="286"/>
      <c r="CI716" s="286"/>
      <c r="CJ716" s="286"/>
      <c r="CK716" s="286"/>
      <c r="CL716" s="286"/>
      <c r="CM716" s="286"/>
      <c r="CN716" s="286"/>
      <c r="CO716" s="286"/>
      <c r="CP716" s="286"/>
      <c r="CQ716" s="286"/>
      <c r="CR716" s="286"/>
      <c r="CS716" s="286"/>
      <c r="CT716" s="286"/>
      <c r="CU716" s="286"/>
      <c r="CV716" s="286"/>
      <c r="CW716" s="286"/>
      <c r="CX716" s="286"/>
      <c r="CY716" s="286"/>
      <c r="CZ716" s="286"/>
      <c r="DA716" s="286"/>
      <c r="DB716" s="286"/>
      <c r="DC716" s="286"/>
      <c r="DD716" s="286"/>
      <c r="DE716" s="286"/>
      <c r="DF716" s="286"/>
      <c r="DG716" s="286"/>
      <c r="DH716" s="286"/>
      <c r="DI716" s="286"/>
      <c r="DJ716" s="286"/>
      <c r="DK716" s="286"/>
      <c r="DL716" s="286"/>
      <c r="DM716" s="286"/>
      <c r="DN716" s="286"/>
      <c r="DO716" s="286"/>
      <c r="DP716" s="286"/>
      <c r="DQ716" s="286"/>
      <c r="DR716" s="286"/>
      <c r="DS716" s="286"/>
      <c r="DT716" s="286"/>
      <c r="DU716" s="286"/>
      <c r="DV716" s="286"/>
      <c r="DW716" s="286"/>
      <c r="DX716" s="286"/>
      <c r="DY716" s="286"/>
      <c r="DZ716" s="286"/>
      <c r="EA716" s="286"/>
      <c r="EB716" s="286"/>
      <c r="EC716" s="286"/>
      <c r="ED716" s="286"/>
      <c r="EE716" s="286"/>
      <c r="EF716" s="286"/>
      <c r="EG716" s="286"/>
      <c r="EH716" s="286"/>
      <c r="EI716" s="286"/>
      <c r="EJ716" s="286"/>
      <c r="EK716" s="286"/>
      <c r="EL716" s="286"/>
      <c r="EM716" s="286"/>
      <c r="EN716" s="286"/>
      <c r="EO716" s="286"/>
      <c r="EP716" s="286"/>
      <c r="EQ716" s="286"/>
      <c r="ER716" s="286"/>
      <c r="ES716" s="286"/>
      <c r="ET716" s="286"/>
      <c r="EU716" s="286"/>
      <c r="EV716" s="286"/>
      <c r="EW716" s="286"/>
      <c r="EX716" s="286"/>
      <c r="EY716" s="286"/>
      <c r="EZ716" s="286"/>
      <c r="FA716" s="286"/>
      <c r="FB716" s="286"/>
      <c r="FC716" s="286"/>
      <c r="FD716" s="286"/>
      <c r="FE716" s="286"/>
      <c r="FF716" s="286"/>
      <c r="FG716" s="286"/>
      <c r="FH716" s="286"/>
      <c r="FI716" s="286"/>
      <c r="FJ716" s="286"/>
      <c r="FK716" s="286"/>
      <c r="FL716" s="286"/>
      <c r="FM716" s="286"/>
      <c r="FN716" s="286"/>
      <c r="FO716" s="286"/>
      <c r="FP716" s="286"/>
      <c r="FQ716" s="286"/>
      <c r="FR716" s="286"/>
      <c r="FS716" s="286"/>
      <c r="FT716" s="286"/>
      <c r="FU716" s="286"/>
      <c r="FV716" s="286"/>
      <c r="FW716" s="286"/>
      <c r="FX716" s="286"/>
      <c r="FY716" s="286"/>
      <c r="FZ716" s="286"/>
      <c r="GA716" s="286"/>
      <c r="GB716" s="286"/>
      <c r="GC716" s="286"/>
      <c r="GD716" s="286"/>
      <c r="GE716" s="286"/>
      <c r="GF716" s="286"/>
      <c r="GG716" s="286"/>
      <c r="GH716" s="286"/>
      <c r="GI716" s="286"/>
      <c r="GJ716" s="286"/>
      <c r="GK716" s="286"/>
      <c r="GL716" s="286"/>
      <c r="GM716" s="286"/>
      <c r="GN716" s="286"/>
      <c r="GO716" s="286"/>
      <c r="GP716" s="286"/>
      <c r="GQ716" s="286"/>
      <c r="GR716" s="286"/>
      <c r="GS716" s="286"/>
      <c r="GT716" s="286"/>
      <c r="GU716" s="286"/>
      <c r="GV716" s="286"/>
      <c r="GW716" s="286"/>
      <c r="GX716" s="286"/>
      <c r="GY716" s="286"/>
      <c r="GZ716" s="286"/>
      <c r="HA716" s="286"/>
      <c r="HB716" s="286"/>
      <c r="HC716" s="286"/>
      <c r="HD716" s="286"/>
      <c r="HE716" s="286"/>
      <c r="HF716" s="286"/>
      <c r="HG716" s="286"/>
      <c r="HH716" s="286"/>
      <c r="HI716" s="286"/>
      <c r="HJ716" s="286"/>
      <c r="HK716" s="286"/>
      <c r="HL716" s="286"/>
      <c r="HM716" s="286"/>
      <c r="HN716" s="286"/>
      <c r="HO716" s="286"/>
      <c r="HP716" s="286"/>
      <c r="HQ716" s="286"/>
      <c r="HR716" s="286"/>
      <c r="HS716" s="286"/>
      <c r="HT716" s="286"/>
      <c r="HU716" s="286"/>
      <c r="HV716" s="286"/>
      <c r="HW716" s="286"/>
      <c r="HX716" s="286"/>
      <c r="HY716" s="286"/>
      <c r="HZ716" s="286"/>
      <c r="IA716" s="286"/>
      <c r="IB716" s="286"/>
      <c r="IC716" s="286"/>
      <c r="ID716" s="286"/>
      <c r="IE716" s="286"/>
      <c r="IF716" s="286"/>
      <c r="IG716" s="286"/>
      <c r="IH716" s="286"/>
      <c r="II716" s="286"/>
      <c r="IJ716" s="286"/>
      <c r="IK716" s="286"/>
      <c r="IL716" s="286"/>
      <c r="IM716" s="286"/>
      <c r="IN716" s="286"/>
      <c r="IO716" s="286"/>
      <c r="IP716" s="286"/>
      <c r="IQ716" s="286"/>
      <c r="IR716" s="286"/>
      <c r="IS716" s="286"/>
      <c r="IT716" s="286"/>
      <c r="IU716" s="286"/>
      <c r="IV716" s="286"/>
      <c r="IW716" s="286"/>
      <c r="IX716" s="286"/>
      <c r="IY716" s="286"/>
      <c r="IZ716" s="286"/>
      <c r="JA716" s="286"/>
      <c r="JB716" s="286"/>
      <c r="JC716" s="286"/>
      <c r="JD716" s="286"/>
      <c r="JE716" s="286"/>
      <c r="JF716" s="286"/>
      <c r="JG716" s="286"/>
      <c r="JH716" s="286"/>
      <c r="JI716" s="286"/>
      <c r="JJ716" s="286"/>
      <c r="JK716" s="286"/>
      <c r="JL716" s="286"/>
      <c r="JM716" s="286"/>
      <c r="JN716" s="286"/>
      <c r="JO716" s="286"/>
      <c r="JP716" s="286"/>
      <c r="JQ716" s="286"/>
      <c r="JR716" s="286"/>
      <c r="JS716" s="286"/>
      <c r="JT716" s="286"/>
      <c r="JU716" s="286"/>
      <c r="JV716" s="286"/>
      <c r="JW716" s="286"/>
      <c r="JX716" s="286"/>
      <c r="JY716" s="286"/>
      <c r="JZ716" s="286"/>
      <c r="KA716" s="286"/>
      <c r="KB716" s="286"/>
      <c r="KC716" s="286"/>
      <c r="KD716" s="286"/>
      <c r="KE716" s="286"/>
      <c r="KF716" s="286"/>
      <c r="KG716" s="286"/>
      <c r="KH716" s="286"/>
      <c r="KI716" s="286"/>
      <c r="KJ716" s="286"/>
      <c r="KK716" s="286"/>
      <c r="KL716" s="286"/>
      <c r="KM716" s="286"/>
      <c r="KN716" s="286"/>
      <c r="KO716" s="286"/>
      <c r="KP716" s="286"/>
      <c r="KQ716" s="286"/>
      <c r="KR716" s="286"/>
      <c r="KS716" s="286"/>
      <c r="KT716" s="286"/>
      <c r="KU716" s="286"/>
      <c r="KV716" s="286"/>
      <c r="KW716" s="286"/>
      <c r="KX716" s="286"/>
      <c r="KY716" s="286"/>
      <c r="KZ716" s="286"/>
      <c r="LA716" s="286"/>
      <c r="LB716" s="286"/>
      <c r="LC716" s="286"/>
      <c r="LD716" s="286"/>
      <c r="LE716" s="286"/>
      <c r="LF716" s="286"/>
      <c r="LG716" s="286"/>
      <c r="LH716" s="286"/>
      <c r="LI716" s="286"/>
      <c r="LJ716" s="286"/>
      <c r="LK716" s="286"/>
      <c r="LL716" s="286"/>
      <c r="LM716" s="286"/>
      <c r="LN716" s="286"/>
      <c r="LO716" s="286"/>
      <c r="LP716" s="286"/>
      <c r="LQ716" s="286"/>
      <c r="LR716" s="286"/>
      <c r="LS716" s="286"/>
      <c r="LT716" s="286"/>
      <c r="LU716" s="286"/>
      <c r="LV716" s="286"/>
      <c r="LW716" s="286"/>
      <c r="LX716" s="286"/>
      <c r="LY716" s="286"/>
      <c r="LZ716" s="286"/>
      <c r="MA716" s="286"/>
      <c r="MB716" s="286"/>
      <c r="MC716" s="286"/>
      <c r="MD716" s="286"/>
      <c r="ME716" s="286"/>
      <c r="MF716" s="286"/>
      <c r="MG716" s="286"/>
      <c r="MH716" s="286"/>
      <c r="MI716" s="286"/>
      <c r="MJ716" s="286"/>
      <c r="MK716" s="286"/>
      <c r="ML716" s="286"/>
      <c r="MM716" s="286"/>
      <c r="MN716" s="286"/>
      <c r="MO716" s="286"/>
      <c r="MP716" s="286"/>
      <c r="MQ716" s="286"/>
      <c r="MR716" s="286"/>
      <c r="MS716" s="286"/>
      <c r="MT716" s="286"/>
      <c r="MU716" s="286"/>
      <c r="MV716" s="286"/>
      <c r="MW716" s="286"/>
      <c r="MX716" s="286"/>
      <c r="MY716" s="286"/>
      <c r="MZ716" s="286"/>
      <c r="NA716" s="286"/>
      <c r="NB716" s="286"/>
      <c r="NC716" s="286"/>
      <c r="ND716" s="286"/>
      <c r="NE716" s="286"/>
      <c r="NF716" s="286"/>
      <c r="NG716" s="286"/>
      <c r="NH716" s="286"/>
      <c r="NI716" s="286"/>
      <c r="NJ716" s="286"/>
      <c r="NK716" s="286"/>
      <c r="NL716" s="286"/>
      <c r="NM716" s="286"/>
      <c r="NN716" s="286"/>
      <c r="NO716" s="286"/>
      <c r="NP716" s="286"/>
      <c r="NQ716" s="286"/>
      <c r="NR716" s="286"/>
      <c r="NS716" s="286"/>
      <c r="NT716" s="286"/>
      <c r="NU716" s="286"/>
      <c r="NV716" s="286"/>
      <c r="NW716" s="286"/>
      <c r="NX716" s="286"/>
      <c r="NY716" s="286"/>
      <c r="NZ716" s="286"/>
      <c r="OA716" s="286"/>
      <c r="OB716" s="286"/>
      <c r="OC716" s="286"/>
      <c r="OD716" s="286"/>
      <c r="OE716" s="286"/>
      <c r="OF716" s="286"/>
      <c r="OG716" s="286"/>
      <c r="OH716" s="286"/>
      <c r="OI716" s="286"/>
      <c r="OJ716" s="286"/>
      <c r="OK716" s="286"/>
      <c r="OL716" s="286"/>
      <c r="OM716" s="286"/>
      <c r="ON716" s="286"/>
      <c r="OO716" s="286"/>
      <c r="OP716" s="286"/>
      <c r="OQ716" s="286"/>
      <c r="OR716" s="286"/>
      <c r="OS716" s="286"/>
      <c r="OT716" s="286"/>
      <c r="OU716" s="286"/>
      <c r="OV716" s="286"/>
      <c r="OW716" s="286"/>
      <c r="OX716" s="286"/>
      <c r="OY716" s="286"/>
      <c r="OZ716" s="286"/>
      <c r="PA716" s="286"/>
      <c r="PB716" s="286"/>
      <c r="PC716" s="286"/>
      <c r="PD716" s="286"/>
      <c r="PE716" s="286"/>
      <c r="PF716" s="286"/>
      <c r="PG716" s="286"/>
      <c r="PH716" s="286"/>
      <c r="PI716" s="286"/>
      <c r="PJ716" s="286"/>
      <c r="PK716" s="286"/>
      <c r="PL716" s="286"/>
      <c r="PM716" s="286"/>
      <c r="PN716" s="286"/>
      <c r="PO716" s="286"/>
      <c r="PP716" s="286"/>
      <c r="PQ716" s="286"/>
      <c r="PR716" s="286"/>
      <c r="PS716" s="286"/>
      <c r="PT716" s="286"/>
      <c r="PU716" s="286"/>
      <c r="PV716" s="286"/>
      <c r="PW716" s="286"/>
      <c r="PX716" s="286"/>
      <c r="PY716" s="286"/>
      <c r="PZ716" s="286"/>
      <c r="QA716" s="286"/>
      <c r="QB716" s="286"/>
      <c r="QC716" s="286"/>
      <c r="QD716" s="286"/>
      <c r="QE716" s="286"/>
      <c r="QF716" s="286"/>
      <c r="QG716" s="286"/>
      <c r="QH716" s="286"/>
      <c r="QI716" s="286"/>
      <c r="QJ716" s="286"/>
      <c r="QK716" s="286"/>
      <c r="QL716" s="286"/>
      <c r="QM716" s="286"/>
      <c r="QN716" s="286"/>
      <c r="QO716" s="286"/>
      <c r="QP716" s="286"/>
      <c r="QQ716" s="286"/>
      <c r="QR716" s="286"/>
      <c r="QS716" s="286"/>
      <c r="QT716" s="286"/>
      <c r="QU716" s="286"/>
      <c r="QV716" s="286"/>
      <c r="QW716" s="286"/>
      <c r="QX716" s="286"/>
      <c r="QY716" s="286"/>
      <c r="QZ716" s="286"/>
      <c r="RA716" s="286"/>
      <c r="RB716" s="286"/>
      <c r="RC716" s="286"/>
      <c r="RD716" s="286"/>
      <c r="RE716" s="286"/>
      <c r="RF716" s="286"/>
      <c r="RG716" s="286"/>
      <c r="RH716" s="286"/>
      <c r="RI716" s="286"/>
      <c r="RJ716" s="286"/>
      <c r="RK716" s="286"/>
      <c r="RL716" s="286"/>
      <c r="RM716" s="286"/>
      <c r="RN716" s="286"/>
      <c r="RO716" s="286"/>
      <c r="RP716" s="286"/>
      <c r="RQ716" s="286"/>
      <c r="RR716" s="286"/>
      <c r="RS716" s="286"/>
      <c r="RT716" s="286"/>
      <c r="RU716" s="286"/>
      <c r="RV716" s="286"/>
      <c r="RW716" s="286"/>
      <c r="RX716" s="286"/>
      <c r="RY716" s="286"/>
      <c r="RZ716" s="286"/>
      <c r="SA716" s="286"/>
      <c r="SB716" s="286"/>
      <c r="SC716" s="286"/>
      <c r="SD716" s="286"/>
      <c r="SE716" s="286"/>
      <c r="SF716" s="286"/>
      <c r="SG716" s="286"/>
      <c r="SH716" s="286"/>
      <c r="SI716" s="286"/>
      <c r="SJ716" s="286"/>
      <c r="SK716" s="286"/>
      <c r="SL716" s="286"/>
      <c r="SM716" s="286"/>
      <c r="SN716" s="286"/>
      <c r="SO716" s="286"/>
      <c r="SP716" s="286"/>
      <c r="SQ716" s="286"/>
      <c r="SR716" s="286"/>
      <c r="SS716" s="286"/>
      <c r="ST716" s="286"/>
      <c r="SU716" s="286"/>
      <c r="SV716" s="286"/>
      <c r="SW716" s="286"/>
      <c r="SX716" s="286"/>
      <c r="SY716" s="286"/>
      <c r="SZ716" s="286"/>
      <c r="TA716" s="286"/>
      <c r="TB716" s="286"/>
      <c r="TC716" s="286"/>
      <c r="TD716" s="286"/>
      <c r="TE716" s="286"/>
      <c r="TF716" s="286"/>
      <c r="TG716" s="286"/>
      <c r="TH716" s="286"/>
      <c r="TI716" s="286"/>
      <c r="TJ716" s="286"/>
      <c r="TK716" s="286"/>
      <c r="TL716" s="286"/>
      <c r="TM716" s="286"/>
      <c r="TN716" s="286"/>
      <c r="TO716" s="286"/>
      <c r="TP716" s="286"/>
      <c r="TQ716" s="286"/>
      <c r="TR716" s="286"/>
      <c r="TS716" s="286"/>
      <c r="TT716" s="286"/>
      <c r="TU716" s="286"/>
      <c r="TV716" s="286"/>
      <c r="TW716" s="286"/>
      <c r="TX716" s="286"/>
      <c r="TY716" s="286"/>
      <c r="TZ716" s="286"/>
      <c r="UA716" s="286"/>
      <c r="UB716" s="286"/>
      <c r="UC716" s="286"/>
      <c r="UD716" s="286"/>
      <c r="UE716" s="286"/>
      <c r="UF716" s="286"/>
      <c r="UG716" s="286"/>
      <c r="UH716" s="286"/>
      <c r="UI716" s="286"/>
      <c r="UJ716" s="286"/>
      <c r="UK716" s="286"/>
      <c r="UL716" s="286"/>
      <c r="UM716" s="286"/>
      <c r="UN716" s="286"/>
      <c r="UO716" s="286"/>
      <c r="UP716" s="286"/>
      <c r="UQ716" s="286"/>
      <c r="UR716" s="286"/>
      <c r="US716" s="286"/>
      <c r="UT716" s="286"/>
      <c r="UU716" s="286"/>
      <c r="UV716" s="286"/>
      <c r="UW716" s="286"/>
      <c r="UX716" s="286"/>
      <c r="UY716" s="286"/>
      <c r="UZ716" s="286"/>
      <c r="VA716" s="286"/>
      <c r="VB716" s="286"/>
      <c r="VC716" s="286"/>
      <c r="VD716" s="286"/>
      <c r="VE716" s="286"/>
      <c r="VF716" s="286"/>
      <c r="VG716" s="286"/>
      <c r="VH716" s="286"/>
      <c r="VI716" s="286"/>
      <c r="VJ716" s="286"/>
      <c r="VK716" s="286"/>
      <c r="VL716" s="286"/>
      <c r="VM716" s="286"/>
      <c r="VN716" s="286"/>
      <c r="VO716" s="286"/>
      <c r="VP716" s="286"/>
      <c r="VQ716" s="286"/>
      <c r="VR716" s="286"/>
      <c r="VS716" s="286"/>
      <c r="VT716" s="286"/>
      <c r="VU716" s="286"/>
      <c r="VV716" s="286"/>
      <c r="VW716" s="286"/>
      <c r="VX716" s="286"/>
      <c r="VY716" s="286"/>
      <c r="VZ716" s="286"/>
      <c r="WA716" s="286"/>
      <c r="WB716" s="286"/>
      <c r="WC716" s="286"/>
    </row>
    <row r="717" spans="1:601" s="285" customFormat="1" ht="35.25" customHeight="1">
      <c r="A717" s="1073"/>
      <c r="B717" s="680"/>
      <c r="C717" s="669"/>
      <c r="D717" s="671"/>
      <c r="E717" s="673" t="s">
        <v>1459</v>
      </c>
      <c r="F717" s="646" t="s">
        <v>60</v>
      </c>
      <c r="G717" s="657">
        <v>43466</v>
      </c>
      <c r="H717" s="646" t="s">
        <v>1026</v>
      </c>
      <c r="I717" s="315" t="s">
        <v>501</v>
      </c>
      <c r="J717" s="315" t="s">
        <v>351</v>
      </c>
      <c r="K717" s="462" t="s">
        <v>1458</v>
      </c>
      <c r="L717" s="315" t="s">
        <v>182</v>
      </c>
      <c r="M717" s="288">
        <v>18304150</v>
      </c>
      <c r="N717" s="288">
        <v>18162701.690000001</v>
      </c>
      <c r="O717" s="288">
        <v>21295700</v>
      </c>
      <c r="P717" s="292">
        <v>21751400</v>
      </c>
      <c r="Q717" s="288">
        <v>22621500</v>
      </c>
      <c r="R717" s="288">
        <v>22621500</v>
      </c>
      <c r="S717" s="530">
        <v>3</v>
      </c>
      <c r="BA717" s="286"/>
      <c r="BB717" s="286"/>
      <c r="BC717" s="286"/>
      <c r="BD717" s="286"/>
      <c r="BE717" s="286"/>
      <c r="BF717" s="286"/>
      <c r="BG717" s="286"/>
      <c r="BH717" s="286"/>
      <c r="BI717" s="286"/>
      <c r="BJ717" s="286"/>
      <c r="BK717" s="286"/>
      <c r="BL717" s="286"/>
      <c r="BM717" s="286"/>
      <c r="BN717" s="286"/>
      <c r="BO717" s="286"/>
      <c r="BP717" s="286"/>
      <c r="BQ717" s="286"/>
      <c r="BR717" s="286"/>
      <c r="BS717" s="286"/>
      <c r="BT717" s="286"/>
      <c r="BU717" s="286"/>
      <c r="BV717" s="286"/>
      <c r="BW717" s="286"/>
      <c r="BX717" s="286"/>
      <c r="BY717" s="286"/>
      <c r="BZ717" s="286"/>
      <c r="CA717" s="286"/>
      <c r="CB717" s="286"/>
      <c r="CC717" s="286"/>
      <c r="CD717" s="286"/>
      <c r="CE717" s="286"/>
      <c r="CF717" s="286"/>
      <c r="CG717" s="286"/>
      <c r="CH717" s="286"/>
      <c r="CI717" s="286"/>
      <c r="CJ717" s="286"/>
      <c r="CK717" s="286"/>
      <c r="CL717" s="286"/>
      <c r="CM717" s="286"/>
      <c r="CN717" s="286"/>
      <c r="CO717" s="286"/>
      <c r="CP717" s="286"/>
      <c r="CQ717" s="286"/>
      <c r="CR717" s="286"/>
      <c r="CS717" s="286"/>
      <c r="CT717" s="286"/>
      <c r="CU717" s="286"/>
      <c r="CV717" s="286"/>
      <c r="CW717" s="286"/>
      <c r="CX717" s="286"/>
      <c r="CY717" s="286"/>
      <c r="CZ717" s="286"/>
      <c r="DA717" s="286"/>
      <c r="DB717" s="286"/>
      <c r="DC717" s="286"/>
      <c r="DD717" s="286"/>
      <c r="DE717" s="286"/>
      <c r="DF717" s="286"/>
      <c r="DG717" s="286"/>
      <c r="DH717" s="286"/>
      <c r="DI717" s="286"/>
      <c r="DJ717" s="286"/>
      <c r="DK717" s="286"/>
      <c r="DL717" s="286"/>
      <c r="DM717" s="286"/>
      <c r="DN717" s="286"/>
      <c r="DO717" s="286"/>
      <c r="DP717" s="286"/>
      <c r="DQ717" s="286"/>
      <c r="DR717" s="286"/>
      <c r="DS717" s="286"/>
      <c r="DT717" s="286"/>
      <c r="DU717" s="286"/>
      <c r="DV717" s="286"/>
      <c r="DW717" s="286"/>
      <c r="DX717" s="286"/>
      <c r="DY717" s="286"/>
      <c r="DZ717" s="286"/>
      <c r="EA717" s="286"/>
      <c r="EB717" s="286"/>
      <c r="EC717" s="286"/>
      <c r="ED717" s="286"/>
      <c r="EE717" s="286"/>
      <c r="EF717" s="286"/>
      <c r="EG717" s="286"/>
      <c r="EH717" s="286"/>
      <c r="EI717" s="286"/>
      <c r="EJ717" s="286"/>
      <c r="EK717" s="286"/>
      <c r="EL717" s="286"/>
      <c r="EM717" s="286"/>
      <c r="EN717" s="286"/>
      <c r="EO717" s="286"/>
      <c r="EP717" s="286"/>
      <c r="EQ717" s="286"/>
      <c r="ER717" s="286"/>
      <c r="ES717" s="286"/>
      <c r="ET717" s="286"/>
      <c r="EU717" s="286"/>
      <c r="EV717" s="286"/>
      <c r="EW717" s="286"/>
      <c r="EX717" s="286"/>
      <c r="EY717" s="286"/>
      <c r="EZ717" s="286"/>
      <c r="FA717" s="286"/>
      <c r="FB717" s="286"/>
      <c r="FC717" s="286"/>
      <c r="FD717" s="286"/>
      <c r="FE717" s="286"/>
      <c r="FF717" s="286"/>
      <c r="FG717" s="286"/>
      <c r="FH717" s="286"/>
      <c r="FI717" s="286"/>
      <c r="FJ717" s="286"/>
      <c r="FK717" s="286"/>
      <c r="FL717" s="286"/>
      <c r="FM717" s="286"/>
      <c r="FN717" s="286"/>
      <c r="FO717" s="286"/>
      <c r="FP717" s="286"/>
      <c r="FQ717" s="286"/>
      <c r="FR717" s="286"/>
      <c r="FS717" s="286"/>
      <c r="FT717" s="286"/>
      <c r="FU717" s="286"/>
      <c r="FV717" s="286"/>
      <c r="FW717" s="286"/>
      <c r="FX717" s="286"/>
      <c r="FY717" s="286"/>
      <c r="FZ717" s="286"/>
      <c r="GA717" s="286"/>
      <c r="GB717" s="286"/>
      <c r="GC717" s="286"/>
      <c r="GD717" s="286"/>
      <c r="GE717" s="286"/>
      <c r="GF717" s="286"/>
      <c r="GG717" s="286"/>
      <c r="GH717" s="286"/>
      <c r="GI717" s="286"/>
      <c r="GJ717" s="286"/>
      <c r="GK717" s="286"/>
      <c r="GL717" s="286"/>
      <c r="GM717" s="286"/>
      <c r="GN717" s="286"/>
      <c r="GO717" s="286"/>
      <c r="GP717" s="286"/>
      <c r="GQ717" s="286"/>
      <c r="GR717" s="286"/>
      <c r="GS717" s="286"/>
      <c r="GT717" s="286"/>
      <c r="GU717" s="286"/>
      <c r="GV717" s="286"/>
      <c r="GW717" s="286"/>
      <c r="GX717" s="286"/>
      <c r="GY717" s="286"/>
      <c r="GZ717" s="286"/>
      <c r="HA717" s="286"/>
      <c r="HB717" s="286"/>
      <c r="HC717" s="286"/>
      <c r="HD717" s="286"/>
      <c r="HE717" s="286"/>
      <c r="HF717" s="286"/>
      <c r="HG717" s="286"/>
      <c r="HH717" s="286"/>
      <c r="HI717" s="286"/>
      <c r="HJ717" s="286"/>
      <c r="HK717" s="286"/>
      <c r="HL717" s="286"/>
      <c r="HM717" s="286"/>
      <c r="HN717" s="286"/>
      <c r="HO717" s="286"/>
      <c r="HP717" s="286"/>
      <c r="HQ717" s="286"/>
      <c r="HR717" s="286"/>
      <c r="HS717" s="286"/>
      <c r="HT717" s="286"/>
      <c r="HU717" s="286"/>
      <c r="HV717" s="286"/>
      <c r="HW717" s="286"/>
      <c r="HX717" s="286"/>
      <c r="HY717" s="286"/>
      <c r="HZ717" s="286"/>
      <c r="IA717" s="286"/>
      <c r="IB717" s="286"/>
      <c r="IC717" s="286"/>
      <c r="ID717" s="286"/>
      <c r="IE717" s="286"/>
      <c r="IF717" s="286"/>
      <c r="IG717" s="286"/>
      <c r="IH717" s="286"/>
      <c r="II717" s="286"/>
      <c r="IJ717" s="286"/>
      <c r="IK717" s="286"/>
      <c r="IL717" s="286"/>
      <c r="IM717" s="286"/>
      <c r="IN717" s="286"/>
      <c r="IO717" s="286"/>
      <c r="IP717" s="286"/>
      <c r="IQ717" s="286"/>
      <c r="IR717" s="286"/>
      <c r="IS717" s="286"/>
      <c r="IT717" s="286"/>
      <c r="IU717" s="286"/>
      <c r="IV717" s="286"/>
      <c r="IW717" s="286"/>
      <c r="IX717" s="286"/>
      <c r="IY717" s="286"/>
      <c r="IZ717" s="286"/>
      <c r="JA717" s="286"/>
      <c r="JB717" s="286"/>
      <c r="JC717" s="286"/>
      <c r="JD717" s="286"/>
      <c r="JE717" s="286"/>
      <c r="JF717" s="286"/>
      <c r="JG717" s="286"/>
      <c r="JH717" s="286"/>
      <c r="JI717" s="286"/>
      <c r="JJ717" s="286"/>
      <c r="JK717" s="286"/>
      <c r="JL717" s="286"/>
      <c r="JM717" s="286"/>
      <c r="JN717" s="286"/>
      <c r="JO717" s="286"/>
      <c r="JP717" s="286"/>
      <c r="JQ717" s="286"/>
      <c r="JR717" s="286"/>
      <c r="JS717" s="286"/>
      <c r="JT717" s="286"/>
      <c r="JU717" s="286"/>
      <c r="JV717" s="286"/>
      <c r="JW717" s="286"/>
      <c r="JX717" s="286"/>
      <c r="JY717" s="286"/>
      <c r="JZ717" s="286"/>
      <c r="KA717" s="286"/>
      <c r="KB717" s="286"/>
      <c r="KC717" s="286"/>
      <c r="KD717" s="286"/>
      <c r="KE717" s="286"/>
      <c r="KF717" s="286"/>
      <c r="KG717" s="286"/>
      <c r="KH717" s="286"/>
      <c r="KI717" s="286"/>
      <c r="KJ717" s="286"/>
      <c r="KK717" s="286"/>
      <c r="KL717" s="286"/>
      <c r="KM717" s="286"/>
      <c r="KN717" s="286"/>
      <c r="KO717" s="286"/>
      <c r="KP717" s="286"/>
      <c r="KQ717" s="286"/>
      <c r="KR717" s="286"/>
      <c r="KS717" s="286"/>
      <c r="KT717" s="286"/>
      <c r="KU717" s="286"/>
      <c r="KV717" s="286"/>
      <c r="KW717" s="286"/>
      <c r="KX717" s="286"/>
      <c r="KY717" s="286"/>
      <c r="KZ717" s="286"/>
      <c r="LA717" s="286"/>
      <c r="LB717" s="286"/>
      <c r="LC717" s="286"/>
      <c r="LD717" s="286"/>
      <c r="LE717" s="286"/>
      <c r="LF717" s="286"/>
      <c r="LG717" s="286"/>
      <c r="LH717" s="286"/>
      <c r="LI717" s="286"/>
      <c r="LJ717" s="286"/>
      <c r="LK717" s="286"/>
      <c r="LL717" s="286"/>
      <c r="LM717" s="286"/>
      <c r="LN717" s="286"/>
      <c r="LO717" s="286"/>
      <c r="LP717" s="286"/>
      <c r="LQ717" s="286"/>
      <c r="LR717" s="286"/>
      <c r="LS717" s="286"/>
      <c r="LT717" s="286"/>
      <c r="LU717" s="286"/>
      <c r="LV717" s="286"/>
      <c r="LW717" s="286"/>
      <c r="LX717" s="286"/>
      <c r="LY717" s="286"/>
      <c r="LZ717" s="286"/>
      <c r="MA717" s="286"/>
      <c r="MB717" s="286"/>
      <c r="MC717" s="286"/>
      <c r="MD717" s="286"/>
      <c r="ME717" s="286"/>
      <c r="MF717" s="286"/>
      <c r="MG717" s="286"/>
      <c r="MH717" s="286"/>
      <c r="MI717" s="286"/>
      <c r="MJ717" s="286"/>
      <c r="MK717" s="286"/>
      <c r="ML717" s="286"/>
      <c r="MM717" s="286"/>
      <c r="MN717" s="286"/>
      <c r="MO717" s="286"/>
      <c r="MP717" s="286"/>
      <c r="MQ717" s="286"/>
      <c r="MR717" s="286"/>
      <c r="MS717" s="286"/>
      <c r="MT717" s="286"/>
      <c r="MU717" s="286"/>
      <c r="MV717" s="286"/>
      <c r="MW717" s="286"/>
      <c r="MX717" s="286"/>
      <c r="MY717" s="286"/>
      <c r="MZ717" s="286"/>
      <c r="NA717" s="286"/>
      <c r="NB717" s="286"/>
      <c r="NC717" s="286"/>
      <c r="ND717" s="286"/>
      <c r="NE717" s="286"/>
      <c r="NF717" s="286"/>
      <c r="NG717" s="286"/>
      <c r="NH717" s="286"/>
      <c r="NI717" s="286"/>
      <c r="NJ717" s="286"/>
      <c r="NK717" s="286"/>
      <c r="NL717" s="286"/>
      <c r="NM717" s="286"/>
      <c r="NN717" s="286"/>
      <c r="NO717" s="286"/>
      <c r="NP717" s="286"/>
      <c r="NQ717" s="286"/>
      <c r="NR717" s="286"/>
      <c r="NS717" s="286"/>
      <c r="NT717" s="286"/>
      <c r="NU717" s="286"/>
      <c r="NV717" s="286"/>
      <c r="NW717" s="286"/>
      <c r="NX717" s="286"/>
      <c r="NY717" s="286"/>
      <c r="NZ717" s="286"/>
      <c r="OA717" s="286"/>
      <c r="OB717" s="286"/>
      <c r="OC717" s="286"/>
      <c r="OD717" s="286"/>
      <c r="OE717" s="286"/>
      <c r="OF717" s="286"/>
      <c r="OG717" s="286"/>
      <c r="OH717" s="286"/>
      <c r="OI717" s="286"/>
      <c r="OJ717" s="286"/>
      <c r="OK717" s="286"/>
      <c r="OL717" s="286"/>
      <c r="OM717" s="286"/>
      <c r="ON717" s="286"/>
      <c r="OO717" s="286"/>
      <c r="OP717" s="286"/>
      <c r="OQ717" s="286"/>
      <c r="OR717" s="286"/>
      <c r="OS717" s="286"/>
      <c r="OT717" s="286"/>
      <c r="OU717" s="286"/>
      <c r="OV717" s="286"/>
      <c r="OW717" s="286"/>
      <c r="OX717" s="286"/>
      <c r="OY717" s="286"/>
      <c r="OZ717" s="286"/>
      <c r="PA717" s="286"/>
      <c r="PB717" s="286"/>
      <c r="PC717" s="286"/>
      <c r="PD717" s="286"/>
      <c r="PE717" s="286"/>
      <c r="PF717" s="286"/>
      <c r="PG717" s="286"/>
      <c r="PH717" s="286"/>
      <c r="PI717" s="286"/>
      <c r="PJ717" s="286"/>
      <c r="PK717" s="286"/>
      <c r="PL717" s="286"/>
      <c r="PM717" s="286"/>
      <c r="PN717" s="286"/>
      <c r="PO717" s="286"/>
      <c r="PP717" s="286"/>
      <c r="PQ717" s="286"/>
      <c r="PR717" s="286"/>
      <c r="PS717" s="286"/>
      <c r="PT717" s="286"/>
      <c r="PU717" s="286"/>
      <c r="PV717" s="286"/>
      <c r="PW717" s="286"/>
      <c r="PX717" s="286"/>
      <c r="PY717" s="286"/>
      <c r="PZ717" s="286"/>
      <c r="QA717" s="286"/>
      <c r="QB717" s="286"/>
      <c r="QC717" s="286"/>
      <c r="QD717" s="286"/>
      <c r="QE717" s="286"/>
      <c r="QF717" s="286"/>
      <c r="QG717" s="286"/>
      <c r="QH717" s="286"/>
      <c r="QI717" s="286"/>
      <c r="QJ717" s="286"/>
      <c r="QK717" s="286"/>
      <c r="QL717" s="286"/>
      <c r="QM717" s="286"/>
      <c r="QN717" s="286"/>
      <c r="QO717" s="286"/>
      <c r="QP717" s="286"/>
      <c r="QQ717" s="286"/>
      <c r="QR717" s="286"/>
      <c r="QS717" s="286"/>
      <c r="QT717" s="286"/>
      <c r="QU717" s="286"/>
      <c r="QV717" s="286"/>
      <c r="QW717" s="286"/>
      <c r="QX717" s="286"/>
      <c r="QY717" s="286"/>
      <c r="QZ717" s="286"/>
      <c r="RA717" s="286"/>
      <c r="RB717" s="286"/>
      <c r="RC717" s="286"/>
      <c r="RD717" s="286"/>
      <c r="RE717" s="286"/>
      <c r="RF717" s="286"/>
      <c r="RG717" s="286"/>
      <c r="RH717" s="286"/>
      <c r="RI717" s="286"/>
      <c r="RJ717" s="286"/>
      <c r="RK717" s="286"/>
      <c r="RL717" s="286"/>
      <c r="RM717" s="286"/>
      <c r="RN717" s="286"/>
      <c r="RO717" s="286"/>
      <c r="RP717" s="286"/>
      <c r="RQ717" s="286"/>
      <c r="RR717" s="286"/>
      <c r="RS717" s="286"/>
      <c r="RT717" s="286"/>
      <c r="RU717" s="286"/>
      <c r="RV717" s="286"/>
      <c r="RW717" s="286"/>
      <c r="RX717" s="286"/>
      <c r="RY717" s="286"/>
      <c r="RZ717" s="286"/>
      <c r="SA717" s="286"/>
      <c r="SB717" s="286"/>
      <c r="SC717" s="286"/>
      <c r="SD717" s="286"/>
      <c r="SE717" s="286"/>
      <c r="SF717" s="286"/>
      <c r="SG717" s="286"/>
      <c r="SH717" s="286"/>
      <c r="SI717" s="286"/>
      <c r="SJ717" s="286"/>
      <c r="SK717" s="286"/>
      <c r="SL717" s="286"/>
      <c r="SM717" s="286"/>
      <c r="SN717" s="286"/>
      <c r="SO717" s="286"/>
      <c r="SP717" s="286"/>
      <c r="SQ717" s="286"/>
      <c r="SR717" s="286"/>
      <c r="SS717" s="286"/>
      <c r="ST717" s="286"/>
      <c r="SU717" s="286"/>
      <c r="SV717" s="286"/>
      <c r="SW717" s="286"/>
      <c r="SX717" s="286"/>
      <c r="SY717" s="286"/>
      <c r="SZ717" s="286"/>
      <c r="TA717" s="286"/>
      <c r="TB717" s="286"/>
      <c r="TC717" s="286"/>
      <c r="TD717" s="286"/>
      <c r="TE717" s="286"/>
      <c r="TF717" s="286"/>
      <c r="TG717" s="286"/>
      <c r="TH717" s="286"/>
      <c r="TI717" s="286"/>
      <c r="TJ717" s="286"/>
      <c r="TK717" s="286"/>
      <c r="TL717" s="286"/>
      <c r="TM717" s="286"/>
      <c r="TN717" s="286"/>
      <c r="TO717" s="286"/>
      <c r="TP717" s="286"/>
      <c r="TQ717" s="286"/>
      <c r="TR717" s="286"/>
      <c r="TS717" s="286"/>
      <c r="TT717" s="286"/>
      <c r="TU717" s="286"/>
      <c r="TV717" s="286"/>
      <c r="TW717" s="286"/>
      <c r="TX717" s="286"/>
      <c r="TY717" s="286"/>
      <c r="TZ717" s="286"/>
      <c r="UA717" s="286"/>
      <c r="UB717" s="286"/>
      <c r="UC717" s="286"/>
      <c r="UD717" s="286"/>
      <c r="UE717" s="286"/>
      <c r="UF717" s="286"/>
      <c r="UG717" s="286"/>
      <c r="UH717" s="286"/>
      <c r="UI717" s="286"/>
      <c r="UJ717" s="286"/>
      <c r="UK717" s="286"/>
      <c r="UL717" s="286"/>
      <c r="UM717" s="286"/>
      <c r="UN717" s="286"/>
      <c r="UO717" s="286"/>
      <c r="UP717" s="286"/>
      <c r="UQ717" s="286"/>
      <c r="UR717" s="286"/>
      <c r="US717" s="286"/>
      <c r="UT717" s="286"/>
      <c r="UU717" s="286"/>
      <c r="UV717" s="286"/>
      <c r="UW717" s="286"/>
      <c r="UX717" s="286"/>
      <c r="UY717" s="286"/>
      <c r="UZ717" s="286"/>
      <c r="VA717" s="286"/>
      <c r="VB717" s="286"/>
      <c r="VC717" s="286"/>
      <c r="VD717" s="286"/>
      <c r="VE717" s="286"/>
      <c r="VF717" s="286"/>
      <c r="VG717" s="286"/>
      <c r="VH717" s="286"/>
      <c r="VI717" s="286"/>
      <c r="VJ717" s="286"/>
      <c r="VK717" s="286"/>
      <c r="VL717" s="286"/>
      <c r="VM717" s="286"/>
      <c r="VN717" s="286"/>
      <c r="VO717" s="286"/>
      <c r="VP717" s="286"/>
      <c r="VQ717" s="286"/>
      <c r="VR717" s="286"/>
      <c r="VS717" s="286"/>
      <c r="VT717" s="286"/>
      <c r="VU717" s="286"/>
      <c r="VV717" s="286"/>
      <c r="VW717" s="286"/>
      <c r="VX717" s="286"/>
      <c r="VY717" s="286"/>
      <c r="VZ717" s="286"/>
      <c r="WA717" s="286"/>
      <c r="WB717" s="286"/>
      <c r="WC717" s="286"/>
    </row>
    <row r="718" spans="1:601" s="285" customFormat="1" ht="15">
      <c r="A718" s="1073"/>
      <c r="B718" s="680"/>
      <c r="C718" s="669"/>
      <c r="D718" s="671"/>
      <c r="E718" s="673"/>
      <c r="F718" s="647"/>
      <c r="G718" s="674"/>
      <c r="H718" s="647"/>
      <c r="I718" s="315" t="s">
        <v>501</v>
      </c>
      <c r="J718" s="315" t="s">
        <v>351</v>
      </c>
      <c r="K718" s="462" t="s">
        <v>1458</v>
      </c>
      <c r="L718" s="315" t="s">
        <v>183</v>
      </c>
      <c r="M718" s="288">
        <v>5464750</v>
      </c>
      <c r="N718" s="288">
        <v>5415450.71</v>
      </c>
      <c r="O718" s="288">
        <v>6431300</v>
      </c>
      <c r="P718" s="292">
        <v>6569000</v>
      </c>
      <c r="Q718" s="288">
        <v>6831800</v>
      </c>
      <c r="R718" s="288">
        <v>6831800</v>
      </c>
      <c r="S718" s="530">
        <v>3</v>
      </c>
      <c r="BA718" s="286"/>
      <c r="BB718" s="286"/>
      <c r="BC718" s="286"/>
      <c r="BD718" s="286"/>
      <c r="BE718" s="286"/>
      <c r="BF718" s="286"/>
      <c r="BG718" s="286"/>
      <c r="BH718" s="286"/>
      <c r="BI718" s="286"/>
      <c r="BJ718" s="286"/>
      <c r="BK718" s="286"/>
      <c r="BL718" s="286"/>
      <c r="BM718" s="286"/>
      <c r="BN718" s="286"/>
      <c r="BO718" s="286"/>
      <c r="BP718" s="286"/>
      <c r="BQ718" s="286"/>
      <c r="BR718" s="286"/>
      <c r="BS718" s="286"/>
      <c r="BT718" s="286"/>
      <c r="BU718" s="286"/>
      <c r="BV718" s="286"/>
      <c r="BW718" s="286"/>
      <c r="BX718" s="286"/>
      <c r="BY718" s="286"/>
      <c r="BZ718" s="286"/>
      <c r="CA718" s="286"/>
      <c r="CB718" s="286"/>
      <c r="CC718" s="286"/>
      <c r="CD718" s="286"/>
      <c r="CE718" s="286"/>
      <c r="CF718" s="286"/>
      <c r="CG718" s="286"/>
      <c r="CH718" s="286"/>
      <c r="CI718" s="286"/>
      <c r="CJ718" s="286"/>
      <c r="CK718" s="286"/>
      <c r="CL718" s="286"/>
      <c r="CM718" s="286"/>
      <c r="CN718" s="286"/>
      <c r="CO718" s="286"/>
      <c r="CP718" s="286"/>
      <c r="CQ718" s="286"/>
      <c r="CR718" s="286"/>
      <c r="CS718" s="286"/>
      <c r="CT718" s="286"/>
      <c r="CU718" s="286"/>
      <c r="CV718" s="286"/>
      <c r="CW718" s="286"/>
      <c r="CX718" s="286"/>
      <c r="CY718" s="286"/>
      <c r="CZ718" s="286"/>
      <c r="DA718" s="286"/>
      <c r="DB718" s="286"/>
      <c r="DC718" s="286"/>
      <c r="DD718" s="286"/>
      <c r="DE718" s="286"/>
      <c r="DF718" s="286"/>
      <c r="DG718" s="286"/>
      <c r="DH718" s="286"/>
      <c r="DI718" s="286"/>
      <c r="DJ718" s="286"/>
      <c r="DK718" s="286"/>
      <c r="DL718" s="286"/>
      <c r="DM718" s="286"/>
      <c r="DN718" s="286"/>
      <c r="DO718" s="286"/>
      <c r="DP718" s="286"/>
      <c r="DQ718" s="286"/>
      <c r="DR718" s="286"/>
      <c r="DS718" s="286"/>
      <c r="DT718" s="286"/>
      <c r="DU718" s="286"/>
      <c r="DV718" s="286"/>
      <c r="DW718" s="286"/>
      <c r="DX718" s="286"/>
      <c r="DY718" s="286"/>
      <c r="DZ718" s="286"/>
      <c r="EA718" s="286"/>
      <c r="EB718" s="286"/>
      <c r="EC718" s="286"/>
      <c r="ED718" s="286"/>
      <c r="EE718" s="286"/>
      <c r="EF718" s="286"/>
      <c r="EG718" s="286"/>
      <c r="EH718" s="286"/>
      <c r="EI718" s="286"/>
      <c r="EJ718" s="286"/>
      <c r="EK718" s="286"/>
      <c r="EL718" s="286"/>
      <c r="EM718" s="286"/>
      <c r="EN718" s="286"/>
      <c r="EO718" s="286"/>
      <c r="EP718" s="286"/>
      <c r="EQ718" s="286"/>
      <c r="ER718" s="286"/>
      <c r="ES718" s="286"/>
      <c r="ET718" s="286"/>
      <c r="EU718" s="286"/>
      <c r="EV718" s="286"/>
      <c r="EW718" s="286"/>
      <c r="EX718" s="286"/>
      <c r="EY718" s="286"/>
      <c r="EZ718" s="286"/>
      <c r="FA718" s="286"/>
      <c r="FB718" s="286"/>
      <c r="FC718" s="286"/>
      <c r="FD718" s="286"/>
      <c r="FE718" s="286"/>
      <c r="FF718" s="286"/>
      <c r="FG718" s="286"/>
      <c r="FH718" s="286"/>
      <c r="FI718" s="286"/>
      <c r="FJ718" s="286"/>
      <c r="FK718" s="286"/>
      <c r="FL718" s="286"/>
      <c r="FM718" s="286"/>
      <c r="FN718" s="286"/>
      <c r="FO718" s="286"/>
      <c r="FP718" s="286"/>
      <c r="FQ718" s="286"/>
      <c r="FR718" s="286"/>
      <c r="FS718" s="286"/>
      <c r="FT718" s="286"/>
      <c r="FU718" s="286"/>
      <c r="FV718" s="286"/>
      <c r="FW718" s="286"/>
      <c r="FX718" s="286"/>
      <c r="FY718" s="286"/>
      <c r="FZ718" s="286"/>
      <c r="GA718" s="286"/>
      <c r="GB718" s="286"/>
      <c r="GC718" s="286"/>
      <c r="GD718" s="286"/>
      <c r="GE718" s="286"/>
      <c r="GF718" s="286"/>
      <c r="GG718" s="286"/>
      <c r="GH718" s="286"/>
      <c r="GI718" s="286"/>
      <c r="GJ718" s="286"/>
      <c r="GK718" s="286"/>
      <c r="GL718" s="286"/>
      <c r="GM718" s="286"/>
      <c r="GN718" s="286"/>
      <c r="GO718" s="286"/>
      <c r="GP718" s="286"/>
      <c r="GQ718" s="286"/>
      <c r="GR718" s="286"/>
      <c r="GS718" s="286"/>
      <c r="GT718" s="286"/>
      <c r="GU718" s="286"/>
      <c r="GV718" s="286"/>
      <c r="GW718" s="286"/>
      <c r="GX718" s="286"/>
      <c r="GY718" s="286"/>
      <c r="GZ718" s="286"/>
      <c r="HA718" s="286"/>
      <c r="HB718" s="286"/>
      <c r="HC718" s="286"/>
      <c r="HD718" s="286"/>
      <c r="HE718" s="286"/>
      <c r="HF718" s="286"/>
      <c r="HG718" s="286"/>
      <c r="HH718" s="286"/>
      <c r="HI718" s="286"/>
      <c r="HJ718" s="286"/>
      <c r="HK718" s="286"/>
      <c r="HL718" s="286"/>
      <c r="HM718" s="286"/>
      <c r="HN718" s="286"/>
      <c r="HO718" s="286"/>
      <c r="HP718" s="286"/>
      <c r="HQ718" s="286"/>
      <c r="HR718" s="286"/>
      <c r="HS718" s="286"/>
      <c r="HT718" s="286"/>
      <c r="HU718" s="286"/>
      <c r="HV718" s="286"/>
      <c r="HW718" s="286"/>
      <c r="HX718" s="286"/>
      <c r="HY718" s="286"/>
      <c r="HZ718" s="286"/>
      <c r="IA718" s="286"/>
      <c r="IB718" s="286"/>
      <c r="IC718" s="286"/>
      <c r="ID718" s="286"/>
      <c r="IE718" s="286"/>
      <c r="IF718" s="286"/>
      <c r="IG718" s="286"/>
      <c r="IH718" s="286"/>
      <c r="II718" s="286"/>
      <c r="IJ718" s="286"/>
      <c r="IK718" s="286"/>
      <c r="IL718" s="286"/>
      <c r="IM718" s="286"/>
      <c r="IN718" s="286"/>
      <c r="IO718" s="286"/>
      <c r="IP718" s="286"/>
      <c r="IQ718" s="286"/>
      <c r="IR718" s="286"/>
      <c r="IS718" s="286"/>
      <c r="IT718" s="286"/>
      <c r="IU718" s="286"/>
      <c r="IV718" s="286"/>
      <c r="IW718" s="286"/>
      <c r="IX718" s="286"/>
      <c r="IY718" s="286"/>
      <c r="IZ718" s="286"/>
      <c r="JA718" s="286"/>
      <c r="JB718" s="286"/>
      <c r="JC718" s="286"/>
      <c r="JD718" s="286"/>
      <c r="JE718" s="286"/>
      <c r="JF718" s="286"/>
      <c r="JG718" s="286"/>
      <c r="JH718" s="286"/>
      <c r="JI718" s="286"/>
      <c r="JJ718" s="286"/>
      <c r="JK718" s="286"/>
      <c r="JL718" s="286"/>
      <c r="JM718" s="286"/>
      <c r="JN718" s="286"/>
      <c r="JO718" s="286"/>
      <c r="JP718" s="286"/>
      <c r="JQ718" s="286"/>
      <c r="JR718" s="286"/>
      <c r="JS718" s="286"/>
      <c r="JT718" s="286"/>
      <c r="JU718" s="286"/>
      <c r="JV718" s="286"/>
      <c r="JW718" s="286"/>
      <c r="JX718" s="286"/>
      <c r="JY718" s="286"/>
      <c r="JZ718" s="286"/>
      <c r="KA718" s="286"/>
      <c r="KB718" s="286"/>
      <c r="KC718" s="286"/>
      <c r="KD718" s="286"/>
      <c r="KE718" s="286"/>
      <c r="KF718" s="286"/>
      <c r="KG718" s="286"/>
      <c r="KH718" s="286"/>
      <c r="KI718" s="286"/>
      <c r="KJ718" s="286"/>
      <c r="KK718" s="286"/>
      <c r="KL718" s="286"/>
      <c r="KM718" s="286"/>
      <c r="KN718" s="286"/>
      <c r="KO718" s="286"/>
      <c r="KP718" s="286"/>
      <c r="KQ718" s="286"/>
      <c r="KR718" s="286"/>
      <c r="KS718" s="286"/>
      <c r="KT718" s="286"/>
      <c r="KU718" s="286"/>
      <c r="KV718" s="286"/>
      <c r="KW718" s="286"/>
      <c r="KX718" s="286"/>
      <c r="KY718" s="286"/>
      <c r="KZ718" s="286"/>
      <c r="LA718" s="286"/>
      <c r="LB718" s="286"/>
      <c r="LC718" s="286"/>
      <c r="LD718" s="286"/>
      <c r="LE718" s="286"/>
      <c r="LF718" s="286"/>
      <c r="LG718" s="286"/>
      <c r="LH718" s="286"/>
      <c r="LI718" s="286"/>
      <c r="LJ718" s="286"/>
      <c r="LK718" s="286"/>
      <c r="LL718" s="286"/>
      <c r="LM718" s="286"/>
      <c r="LN718" s="286"/>
      <c r="LO718" s="286"/>
      <c r="LP718" s="286"/>
      <c r="LQ718" s="286"/>
      <c r="LR718" s="286"/>
      <c r="LS718" s="286"/>
      <c r="LT718" s="286"/>
      <c r="LU718" s="286"/>
      <c r="LV718" s="286"/>
      <c r="LW718" s="286"/>
      <c r="LX718" s="286"/>
      <c r="LY718" s="286"/>
      <c r="LZ718" s="286"/>
      <c r="MA718" s="286"/>
      <c r="MB718" s="286"/>
      <c r="MC718" s="286"/>
      <c r="MD718" s="286"/>
      <c r="ME718" s="286"/>
      <c r="MF718" s="286"/>
      <c r="MG718" s="286"/>
      <c r="MH718" s="286"/>
      <c r="MI718" s="286"/>
      <c r="MJ718" s="286"/>
      <c r="MK718" s="286"/>
      <c r="ML718" s="286"/>
      <c r="MM718" s="286"/>
      <c r="MN718" s="286"/>
      <c r="MO718" s="286"/>
      <c r="MP718" s="286"/>
      <c r="MQ718" s="286"/>
      <c r="MR718" s="286"/>
      <c r="MS718" s="286"/>
      <c r="MT718" s="286"/>
      <c r="MU718" s="286"/>
      <c r="MV718" s="286"/>
      <c r="MW718" s="286"/>
      <c r="MX718" s="286"/>
      <c r="MY718" s="286"/>
      <c r="MZ718" s="286"/>
      <c r="NA718" s="286"/>
      <c r="NB718" s="286"/>
      <c r="NC718" s="286"/>
      <c r="ND718" s="286"/>
      <c r="NE718" s="286"/>
      <c r="NF718" s="286"/>
      <c r="NG718" s="286"/>
      <c r="NH718" s="286"/>
      <c r="NI718" s="286"/>
      <c r="NJ718" s="286"/>
      <c r="NK718" s="286"/>
      <c r="NL718" s="286"/>
      <c r="NM718" s="286"/>
      <c r="NN718" s="286"/>
      <c r="NO718" s="286"/>
      <c r="NP718" s="286"/>
      <c r="NQ718" s="286"/>
      <c r="NR718" s="286"/>
      <c r="NS718" s="286"/>
      <c r="NT718" s="286"/>
      <c r="NU718" s="286"/>
      <c r="NV718" s="286"/>
      <c r="NW718" s="286"/>
      <c r="NX718" s="286"/>
      <c r="NY718" s="286"/>
      <c r="NZ718" s="286"/>
      <c r="OA718" s="286"/>
      <c r="OB718" s="286"/>
      <c r="OC718" s="286"/>
      <c r="OD718" s="286"/>
      <c r="OE718" s="286"/>
      <c r="OF718" s="286"/>
      <c r="OG718" s="286"/>
      <c r="OH718" s="286"/>
      <c r="OI718" s="286"/>
      <c r="OJ718" s="286"/>
      <c r="OK718" s="286"/>
      <c r="OL718" s="286"/>
      <c r="OM718" s="286"/>
      <c r="ON718" s="286"/>
      <c r="OO718" s="286"/>
      <c r="OP718" s="286"/>
      <c r="OQ718" s="286"/>
      <c r="OR718" s="286"/>
      <c r="OS718" s="286"/>
      <c r="OT718" s="286"/>
      <c r="OU718" s="286"/>
      <c r="OV718" s="286"/>
      <c r="OW718" s="286"/>
      <c r="OX718" s="286"/>
      <c r="OY718" s="286"/>
      <c r="OZ718" s="286"/>
      <c r="PA718" s="286"/>
      <c r="PB718" s="286"/>
      <c r="PC718" s="286"/>
      <c r="PD718" s="286"/>
      <c r="PE718" s="286"/>
      <c r="PF718" s="286"/>
      <c r="PG718" s="286"/>
      <c r="PH718" s="286"/>
      <c r="PI718" s="286"/>
      <c r="PJ718" s="286"/>
      <c r="PK718" s="286"/>
      <c r="PL718" s="286"/>
      <c r="PM718" s="286"/>
      <c r="PN718" s="286"/>
      <c r="PO718" s="286"/>
      <c r="PP718" s="286"/>
      <c r="PQ718" s="286"/>
      <c r="PR718" s="286"/>
      <c r="PS718" s="286"/>
      <c r="PT718" s="286"/>
      <c r="PU718" s="286"/>
      <c r="PV718" s="286"/>
      <c r="PW718" s="286"/>
      <c r="PX718" s="286"/>
      <c r="PY718" s="286"/>
      <c r="PZ718" s="286"/>
      <c r="QA718" s="286"/>
      <c r="QB718" s="286"/>
      <c r="QC718" s="286"/>
      <c r="QD718" s="286"/>
      <c r="QE718" s="286"/>
      <c r="QF718" s="286"/>
      <c r="QG718" s="286"/>
      <c r="QH718" s="286"/>
      <c r="QI718" s="286"/>
      <c r="QJ718" s="286"/>
      <c r="QK718" s="286"/>
      <c r="QL718" s="286"/>
      <c r="QM718" s="286"/>
      <c r="QN718" s="286"/>
      <c r="QO718" s="286"/>
      <c r="QP718" s="286"/>
      <c r="QQ718" s="286"/>
      <c r="QR718" s="286"/>
      <c r="QS718" s="286"/>
      <c r="QT718" s="286"/>
      <c r="QU718" s="286"/>
      <c r="QV718" s="286"/>
      <c r="QW718" s="286"/>
      <c r="QX718" s="286"/>
      <c r="QY718" s="286"/>
      <c r="QZ718" s="286"/>
      <c r="RA718" s="286"/>
      <c r="RB718" s="286"/>
      <c r="RC718" s="286"/>
      <c r="RD718" s="286"/>
      <c r="RE718" s="286"/>
      <c r="RF718" s="286"/>
      <c r="RG718" s="286"/>
      <c r="RH718" s="286"/>
      <c r="RI718" s="286"/>
      <c r="RJ718" s="286"/>
      <c r="RK718" s="286"/>
      <c r="RL718" s="286"/>
      <c r="RM718" s="286"/>
      <c r="RN718" s="286"/>
      <c r="RO718" s="286"/>
      <c r="RP718" s="286"/>
      <c r="RQ718" s="286"/>
      <c r="RR718" s="286"/>
      <c r="RS718" s="286"/>
      <c r="RT718" s="286"/>
      <c r="RU718" s="286"/>
      <c r="RV718" s="286"/>
      <c r="RW718" s="286"/>
      <c r="RX718" s="286"/>
      <c r="RY718" s="286"/>
      <c r="RZ718" s="286"/>
      <c r="SA718" s="286"/>
      <c r="SB718" s="286"/>
      <c r="SC718" s="286"/>
      <c r="SD718" s="286"/>
      <c r="SE718" s="286"/>
      <c r="SF718" s="286"/>
      <c r="SG718" s="286"/>
      <c r="SH718" s="286"/>
      <c r="SI718" s="286"/>
      <c r="SJ718" s="286"/>
      <c r="SK718" s="286"/>
      <c r="SL718" s="286"/>
      <c r="SM718" s="286"/>
      <c r="SN718" s="286"/>
      <c r="SO718" s="286"/>
      <c r="SP718" s="286"/>
      <c r="SQ718" s="286"/>
      <c r="SR718" s="286"/>
      <c r="SS718" s="286"/>
      <c r="ST718" s="286"/>
      <c r="SU718" s="286"/>
      <c r="SV718" s="286"/>
      <c r="SW718" s="286"/>
      <c r="SX718" s="286"/>
      <c r="SY718" s="286"/>
      <c r="SZ718" s="286"/>
      <c r="TA718" s="286"/>
      <c r="TB718" s="286"/>
      <c r="TC718" s="286"/>
      <c r="TD718" s="286"/>
      <c r="TE718" s="286"/>
      <c r="TF718" s="286"/>
      <c r="TG718" s="286"/>
      <c r="TH718" s="286"/>
      <c r="TI718" s="286"/>
      <c r="TJ718" s="286"/>
      <c r="TK718" s="286"/>
      <c r="TL718" s="286"/>
      <c r="TM718" s="286"/>
      <c r="TN718" s="286"/>
      <c r="TO718" s="286"/>
      <c r="TP718" s="286"/>
      <c r="TQ718" s="286"/>
      <c r="TR718" s="286"/>
      <c r="TS718" s="286"/>
      <c r="TT718" s="286"/>
      <c r="TU718" s="286"/>
      <c r="TV718" s="286"/>
      <c r="TW718" s="286"/>
      <c r="TX718" s="286"/>
      <c r="TY718" s="286"/>
      <c r="TZ718" s="286"/>
      <c r="UA718" s="286"/>
      <c r="UB718" s="286"/>
      <c r="UC718" s="286"/>
      <c r="UD718" s="286"/>
      <c r="UE718" s="286"/>
      <c r="UF718" s="286"/>
      <c r="UG718" s="286"/>
      <c r="UH718" s="286"/>
      <c r="UI718" s="286"/>
      <c r="UJ718" s="286"/>
      <c r="UK718" s="286"/>
      <c r="UL718" s="286"/>
      <c r="UM718" s="286"/>
      <c r="UN718" s="286"/>
      <c r="UO718" s="286"/>
      <c r="UP718" s="286"/>
      <c r="UQ718" s="286"/>
      <c r="UR718" s="286"/>
      <c r="US718" s="286"/>
      <c r="UT718" s="286"/>
      <c r="UU718" s="286"/>
      <c r="UV718" s="286"/>
      <c r="UW718" s="286"/>
      <c r="UX718" s="286"/>
      <c r="UY718" s="286"/>
      <c r="UZ718" s="286"/>
      <c r="VA718" s="286"/>
      <c r="VB718" s="286"/>
      <c r="VC718" s="286"/>
      <c r="VD718" s="286"/>
      <c r="VE718" s="286"/>
      <c r="VF718" s="286"/>
      <c r="VG718" s="286"/>
      <c r="VH718" s="286"/>
      <c r="VI718" s="286"/>
      <c r="VJ718" s="286"/>
      <c r="VK718" s="286"/>
      <c r="VL718" s="286"/>
      <c r="VM718" s="286"/>
      <c r="VN718" s="286"/>
      <c r="VO718" s="286"/>
      <c r="VP718" s="286"/>
      <c r="VQ718" s="286"/>
      <c r="VR718" s="286"/>
      <c r="VS718" s="286"/>
      <c r="VT718" s="286"/>
      <c r="VU718" s="286"/>
      <c r="VV718" s="286"/>
      <c r="VW718" s="286"/>
      <c r="VX718" s="286"/>
      <c r="VY718" s="286"/>
      <c r="VZ718" s="286"/>
      <c r="WA718" s="286"/>
      <c r="WB718" s="286"/>
      <c r="WC718" s="286"/>
    </row>
    <row r="719" spans="1:601" s="285" customFormat="1" ht="15">
      <c r="A719" s="1073"/>
      <c r="B719" s="680"/>
      <c r="C719" s="669"/>
      <c r="D719" s="671"/>
      <c r="E719" s="673"/>
      <c r="F719" s="647"/>
      <c r="G719" s="674"/>
      <c r="H719" s="647"/>
      <c r="I719" s="315" t="s">
        <v>501</v>
      </c>
      <c r="J719" s="315" t="s">
        <v>351</v>
      </c>
      <c r="K719" s="462" t="s">
        <v>1458</v>
      </c>
      <c r="L719" s="383" t="s">
        <v>43</v>
      </c>
      <c r="M719" s="288">
        <v>1514900</v>
      </c>
      <c r="N719" s="288">
        <v>1359461.03</v>
      </c>
      <c r="O719" s="288">
        <v>1676200</v>
      </c>
      <c r="P719" s="292">
        <v>1678100</v>
      </c>
      <c r="Q719" s="288">
        <v>1680100</v>
      </c>
      <c r="R719" s="288">
        <v>1680100</v>
      </c>
      <c r="S719" s="530">
        <v>3</v>
      </c>
      <c r="BA719" s="286"/>
      <c r="BB719" s="286"/>
      <c r="BC719" s="286"/>
      <c r="BD719" s="286"/>
      <c r="BE719" s="286"/>
      <c r="BF719" s="286"/>
      <c r="BG719" s="286"/>
      <c r="BH719" s="286"/>
      <c r="BI719" s="286"/>
      <c r="BJ719" s="286"/>
      <c r="BK719" s="286"/>
      <c r="BL719" s="286"/>
      <c r="BM719" s="286"/>
      <c r="BN719" s="286"/>
      <c r="BO719" s="286"/>
      <c r="BP719" s="286"/>
      <c r="BQ719" s="286"/>
      <c r="BR719" s="286"/>
      <c r="BS719" s="286"/>
      <c r="BT719" s="286"/>
      <c r="BU719" s="286"/>
      <c r="BV719" s="286"/>
      <c r="BW719" s="286"/>
      <c r="BX719" s="286"/>
      <c r="BY719" s="286"/>
      <c r="BZ719" s="286"/>
      <c r="CA719" s="286"/>
      <c r="CB719" s="286"/>
      <c r="CC719" s="286"/>
      <c r="CD719" s="286"/>
      <c r="CE719" s="286"/>
      <c r="CF719" s="286"/>
      <c r="CG719" s="286"/>
      <c r="CH719" s="286"/>
      <c r="CI719" s="286"/>
      <c r="CJ719" s="286"/>
      <c r="CK719" s="286"/>
      <c r="CL719" s="286"/>
      <c r="CM719" s="286"/>
      <c r="CN719" s="286"/>
      <c r="CO719" s="286"/>
      <c r="CP719" s="286"/>
      <c r="CQ719" s="286"/>
      <c r="CR719" s="286"/>
      <c r="CS719" s="286"/>
      <c r="CT719" s="286"/>
      <c r="CU719" s="286"/>
      <c r="CV719" s="286"/>
      <c r="CW719" s="286"/>
      <c r="CX719" s="286"/>
      <c r="CY719" s="286"/>
      <c r="CZ719" s="286"/>
      <c r="DA719" s="286"/>
      <c r="DB719" s="286"/>
      <c r="DC719" s="286"/>
      <c r="DD719" s="286"/>
      <c r="DE719" s="286"/>
      <c r="DF719" s="286"/>
      <c r="DG719" s="286"/>
      <c r="DH719" s="286"/>
      <c r="DI719" s="286"/>
      <c r="DJ719" s="286"/>
      <c r="DK719" s="286"/>
      <c r="DL719" s="286"/>
      <c r="DM719" s="286"/>
      <c r="DN719" s="286"/>
      <c r="DO719" s="286"/>
      <c r="DP719" s="286"/>
      <c r="DQ719" s="286"/>
      <c r="DR719" s="286"/>
      <c r="DS719" s="286"/>
      <c r="DT719" s="286"/>
      <c r="DU719" s="286"/>
      <c r="DV719" s="286"/>
      <c r="DW719" s="286"/>
      <c r="DX719" s="286"/>
      <c r="DY719" s="286"/>
      <c r="DZ719" s="286"/>
      <c r="EA719" s="286"/>
      <c r="EB719" s="286"/>
      <c r="EC719" s="286"/>
      <c r="ED719" s="286"/>
      <c r="EE719" s="286"/>
      <c r="EF719" s="286"/>
      <c r="EG719" s="286"/>
      <c r="EH719" s="286"/>
      <c r="EI719" s="286"/>
      <c r="EJ719" s="286"/>
      <c r="EK719" s="286"/>
      <c r="EL719" s="286"/>
      <c r="EM719" s="286"/>
      <c r="EN719" s="286"/>
      <c r="EO719" s="286"/>
      <c r="EP719" s="286"/>
      <c r="EQ719" s="286"/>
      <c r="ER719" s="286"/>
      <c r="ES719" s="286"/>
      <c r="ET719" s="286"/>
      <c r="EU719" s="286"/>
      <c r="EV719" s="286"/>
      <c r="EW719" s="286"/>
      <c r="EX719" s="286"/>
      <c r="EY719" s="286"/>
      <c r="EZ719" s="286"/>
      <c r="FA719" s="286"/>
      <c r="FB719" s="286"/>
      <c r="FC719" s="286"/>
      <c r="FD719" s="286"/>
      <c r="FE719" s="286"/>
      <c r="FF719" s="286"/>
      <c r="FG719" s="286"/>
      <c r="FH719" s="286"/>
      <c r="FI719" s="286"/>
      <c r="FJ719" s="286"/>
      <c r="FK719" s="286"/>
      <c r="FL719" s="286"/>
      <c r="FM719" s="286"/>
      <c r="FN719" s="286"/>
      <c r="FO719" s="286"/>
      <c r="FP719" s="286"/>
      <c r="FQ719" s="286"/>
      <c r="FR719" s="286"/>
      <c r="FS719" s="286"/>
      <c r="FT719" s="286"/>
      <c r="FU719" s="286"/>
      <c r="FV719" s="286"/>
      <c r="FW719" s="286"/>
      <c r="FX719" s="286"/>
      <c r="FY719" s="286"/>
      <c r="FZ719" s="286"/>
      <c r="GA719" s="286"/>
      <c r="GB719" s="286"/>
      <c r="GC719" s="286"/>
      <c r="GD719" s="286"/>
      <c r="GE719" s="286"/>
      <c r="GF719" s="286"/>
      <c r="GG719" s="286"/>
      <c r="GH719" s="286"/>
      <c r="GI719" s="286"/>
      <c r="GJ719" s="286"/>
      <c r="GK719" s="286"/>
      <c r="GL719" s="286"/>
      <c r="GM719" s="286"/>
      <c r="GN719" s="286"/>
      <c r="GO719" s="286"/>
      <c r="GP719" s="286"/>
      <c r="GQ719" s="286"/>
      <c r="GR719" s="286"/>
      <c r="GS719" s="286"/>
      <c r="GT719" s="286"/>
      <c r="GU719" s="286"/>
      <c r="GV719" s="286"/>
      <c r="GW719" s="286"/>
      <c r="GX719" s="286"/>
      <c r="GY719" s="286"/>
      <c r="GZ719" s="286"/>
      <c r="HA719" s="286"/>
      <c r="HB719" s="286"/>
      <c r="HC719" s="286"/>
      <c r="HD719" s="286"/>
      <c r="HE719" s="286"/>
      <c r="HF719" s="286"/>
      <c r="HG719" s="286"/>
      <c r="HH719" s="286"/>
      <c r="HI719" s="286"/>
      <c r="HJ719" s="286"/>
      <c r="HK719" s="286"/>
      <c r="HL719" s="286"/>
      <c r="HM719" s="286"/>
      <c r="HN719" s="286"/>
      <c r="HO719" s="286"/>
      <c r="HP719" s="286"/>
      <c r="HQ719" s="286"/>
      <c r="HR719" s="286"/>
      <c r="HS719" s="286"/>
      <c r="HT719" s="286"/>
      <c r="HU719" s="286"/>
      <c r="HV719" s="286"/>
      <c r="HW719" s="286"/>
      <c r="HX719" s="286"/>
      <c r="HY719" s="286"/>
      <c r="HZ719" s="286"/>
      <c r="IA719" s="286"/>
      <c r="IB719" s="286"/>
      <c r="IC719" s="286"/>
      <c r="ID719" s="286"/>
      <c r="IE719" s="286"/>
      <c r="IF719" s="286"/>
      <c r="IG719" s="286"/>
      <c r="IH719" s="286"/>
      <c r="II719" s="286"/>
      <c r="IJ719" s="286"/>
      <c r="IK719" s="286"/>
      <c r="IL719" s="286"/>
      <c r="IM719" s="286"/>
      <c r="IN719" s="286"/>
      <c r="IO719" s="286"/>
      <c r="IP719" s="286"/>
      <c r="IQ719" s="286"/>
      <c r="IR719" s="286"/>
      <c r="IS719" s="286"/>
      <c r="IT719" s="286"/>
      <c r="IU719" s="286"/>
      <c r="IV719" s="286"/>
      <c r="IW719" s="286"/>
      <c r="IX719" s="286"/>
      <c r="IY719" s="286"/>
      <c r="IZ719" s="286"/>
      <c r="JA719" s="286"/>
      <c r="JB719" s="286"/>
      <c r="JC719" s="286"/>
      <c r="JD719" s="286"/>
      <c r="JE719" s="286"/>
      <c r="JF719" s="286"/>
      <c r="JG719" s="286"/>
      <c r="JH719" s="286"/>
      <c r="JI719" s="286"/>
      <c r="JJ719" s="286"/>
      <c r="JK719" s="286"/>
      <c r="JL719" s="286"/>
      <c r="JM719" s="286"/>
      <c r="JN719" s="286"/>
      <c r="JO719" s="286"/>
      <c r="JP719" s="286"/>
      <c r="JQ719" s="286"/>
      <c r="JR719" s="286"/>
      <c r="JS719" s="286"/>
      <c r="JT719" s="286"/>
      <c r="JU719" s="286"/>
      <c r="JV719" s="286"/>
      <c r="JW719" s="286"/>
      <c r="JX719" s="286"/>
      <c r="JY719" s="286"/>
      <c r="JZ719" s="286"/>
      <c r="KA719" s="286"/>
      <c r="KB719" s="286"/>
      <c r="KC719" s="286"/>
      <c r="KD719" s="286"/>
      <c r="KE719" s="286"/>
      <c r="KF719" s="286"/>
      <c r="KG719" s="286"/>
      <c r="KH719" s="286"/>
      <c r="KI719" s="286"/>
      <c r="KJ719" s="286"/>
      <c r="KK719" s="286"/>
      <c r="KL719" s="286"/>
      <c r="KM719" s="286"/>
      <c r="KN719" s="286"/>
      <c r="KO719" s="286"/>
      <c r="KP719" s="286"/>
      <c r="KQ719" s="286"/>
      <c r="KR719" s="286"/>
      <c r="KS719" s="286"/>
      <c r="KT719" s="286"/>
      <c r="KU719" s="286"/>
      <c r="KV719" s="286"/>
      <c r="KW719" s="286"/>
      <c r="KX719" s="286"/>
      <c r="KY719" s="286"/>
      <c r="KZ719" s="286"/>
      <c r="LA719" s="286"/>
      <c r="LB719" s="286"/>
      <c r="LC719" s="286"/>
      <c r="LD719" s="286"/>
      <c r="LE719" s="286"/>
      <c r="LF719" s="286"/>
      <c r="LG719" s="286"/>
      <c r="LH719" s="286"/>
      <c r="LI719" s="286"/>
      <c r="LJ719" s="286"/>
      <c r="LK719" s="286"/>
      <c r="LL719" s="286"/>
      <c r="LM719" s="286"/>
      <c r="LN719" s="286"/>
      <c r="LO719" s="286"/>
      <c r="LP719" s="286"/>
      <c r="LQ719" s="286"/>
      <c r="LR719" s="286"/>
      <c r="LS719" s="286"/>
      <c r="LT719" s="286"/>
      <c r="LU719" s="286"/>
      <c r="LV719" s="286"/>
      <c r="LW719" s="286"/>
      <c r="LX719" s="286"/>
      <c r="LY719" s="286"/>
      <c r="LZ719" s="286"/>
      <c r="MA719" s="286"/>
      <c r="MB719" s="286"/>
      <c r="MC719" s="286"/>
      <c r="MD719" s="286"/>
      <c r="ME719" s="286"/>
      <c r="MF719" s="286"/>
      <c r="MG719" s="286"/>
      <c r="MH719" s="286"/>
      <c r="MI719" s="286"/>
      <c r="MJ719" s="286"/>
      <c r="MK719" s="286"/>
      <c r="ML719" s="286"/>
      <c r="MM719" s="286"/>
      <c r="MN719" s="286"/>
      <c r="MO719" s="286"/>
      <c r="MP719" s="286"/>
      <c r="MQ719" s="286"/>
      <c r="MR719" s="286"/>
      <c r="MS719" s="286"/>
      <c r="MT719" s="286"/>
      <c r="MU719" s="286"/>
      <c r="MV719" s="286"/>
      <c r="MW719" s="286"/>
      <c r="MX719" s="286"/>
      <c r="MY719" s="286"/>
      <c r="MZ719" s="286"/>
      <c r="NA719" s="286"/>
      <c r="NB719" s="286"/>
      <c r="NC719" s="286"/>
      <c r="ND719" s="286"/>
      <c r="NE719" s="286"/>
      <c r="NF719" s="286"/>
      <c r="NG719" s="286"/>
      <c r="NH719" s="286"/>
      <c r="NI719" s="286"/>
      <c r="NJ719" s="286"/>
      <c r="NK719" s="286"/>
      <c r="NL719" s="286"/>
      <c r="NM719" s="286"/>
      <c r="NN719" s="286"/>
      <c r="NO719" s="286"/>
      <c r="NP719" s="286"/>
      <c r="NQ719" s="286"/>
      <c r="NR719" s="286"/>
      <c r="NS719" s="286"/>
      <c r="NT719" s="286"/>
      <c r="NU719" s="286"/>
      <c r="NV719" s="286"/>
      <c r="NW719" s="286"/>
      <c r="NX719" s="286"/>
      <c r="NY719" s="286"/>
      <c r="NZ719" s="286"/>
      <c r="OA719" s="286"/>
      <c r="OB719" s="286"/>
      <c r="OC719" s="286"/>
      <c r="OD719" s="286"/>
      <c r="OE719" s="286"/>
      <c r="OF719" s="286"/>
      <c r="OG719" s="286"/>
      <c r="OH719" s="286"/>
      <c r="OI719" s="286"/>
      <c r="OJ719" s="286"/>
      <c r="OK719" s="286"/>
      <c r="OL719" s="286"/>
      <c r="OM719" s="286"/>
      <c r="ON719" s="286"/>
      <c r="OO719" s="286"/>
      <c r="OP719" s="286"/>
      <c r="OQ719" s="286"/>
      <c r="OR719" s="286"/>
      <c r="OS719" s="286"/>
      <c r="OT719" s="286"/>
      <c r="OU719" s="286"/>
      <c r="OV719" s="286"/>
      <c r="OW719" s="286"/>
      <c r="OX719" s="286"/>
      <c r="OY719" s="286"/>
      <c r="OZ719" s="286"/>
      <c r="PA719" s="286"/>
      <c r="PB719" s="286"/>
      <c r="PC719" s="286"/>
      <c r="PD719" s="286"/>
      <c r="PE719" s="286"/>
      <c r="PF719" s="286"/>
      <c r="PG719" s="286"/>
      <c r="PH719" s="286"/>
      <c r="PI719" s="286"/>
      <c r="PJ719" s="286"/>
      <c r="PK719" s="286"/>
      <c r="PL719" s="286"/>
      <c r="PM719" s="286"/>
      <c r="PN719" s="286"/>
      <c r="PO719" s="286"/>
      <c r="PP719" s="286"/>
      <c r="PQ719" s="286"/>
      <c r="PR719" s="286"/>
      <c r="PS719" s="286"/>
      <c r="PT719" s="286"/>
      <c r="PU719" s="286"/>
      <c r="PV719" s="286"/>
      <c r="PW719" s="286"/>
      <c r="PX719" s="286"/>
      <c r="PY719" s="286"/>
      <c r="PZ719" s="286"/>
      <c r="QA719" s="286"/>
      <c r="QB719" s="286"/>
      <c r="QC719" s="286"/>
      <c r="QD719" s="286"/>
      <c r="QE719" s="286"/>
      <c r="QF719" s="286"/>
      <c r="QG719" s="286"/>
      <c r="QH719" s="286"/>
      <c r="QI719" s="286"/>
      <c r="QJ719" s="286"/>
      <c r="QK719" s="286"/>
      <c r="QL719" s="286"/>
      <c r="QM719" s="286"/>
      <c r="QN719" s="286"/>
      <c r="QO719" s="286"/>
      <c r="QP719" s="286"/>
      <c r="QQ719" s="286"/>
      <c r="QR719" s="286"/>
      <c r="QS719" s="286"/>
      <c r="QT719" s="286"/>
      <c r="QU719" s="286"/>
      <c r="QV719" s="286"/>
      <c r="QW719" s="286"/>
      <c r="QX719" s="286"/>
      <c r="QY719" s="286"/>
      <c r="QZ719" s="286"/>
      <c r="RA719" s="286"/>
      <c r="RB719" s="286"/>
      <c r="RC719" s="286"/>
      <c r="RD719" s="286"/>
      <c r="RE719" s="286"/>
      <c r="RF719" s="286"/>
      <c r="RG719" s="286"/>
      <c r="RH719" s="286"/>
      <c r="RI719" s="286"/>
      <c r="RJ719" s="286"/>
      <c r="RK719" s="286"/>
      <c r="RL719" s="286"/>
      <c r="RM719" s="286"/>
      <c r="RN719" s="286"/>
      <c r="RO719" s="286"/>
      <c r="RP719" s="286"/>
      <c r="RQ719" s="286"/>
      <c r="RR719" s="286"/>
      <c r="RS719" s="286"/>
      <c r="RT719" s="286"/>
      <c r="RU719" s="286"/>
      <c r="RV719" s="286"/>
      <c r="RW719" s="286"/>
      <c r="RX719" s="286"/>
      <c r="RY719" s="286"/>
      <c r="RZ719" s="286"/>
      <c r="SA719" s="286"/>
      <c r="SB719" s="286"/>
      <c r="SC719" s="286"/>
      <c r="SD719" s="286"/>
      <c r="SE719" s="286"/>
      <c r="SF719" s="286"/>
      <c r="SG719" s="286"/>
      <c r="SH719" s="286"/>
      <c r="SI719" s="286"/>
      <c r="SJ719" s="286"/>
      <c r="SK719" s="286"/>
      <c r="SL719" s="286"/>
      <c r="SM719" s="286"/>
      <c r="SN719" s="286"/>
      <c r="SO719" s="286"/>
      <c r="SP719" s="286"/>
      <c r="SQ719" s="286"/>
      <c r="SR719" s="286"/>
      <c r="SS719" s="286"/>
      <c r="ST719" s="286"/>
      <c r="SU719" s="286"/>
      <c r="SV719" s="286"/>
      <c r="SW719" s="286"/>
      <c r="SX719" s="286"/>
      <c r="SY719" s="286"/>
      <c r="SZ719" s="286"/>
      <c r="TA719" s="286"/>
      <c r="TB719" s="286"/>
      <c r="TC719" s="286"/>
      <c r="TD719" s="286"/>
      <c r="TE719" s="286"/>
      <c r="TF719" s="286"/>
      <c r="TG719" s="286"/>
      <c r="TH719" s="286"/>
      <c r="TI719" s="286"/>
      <c r="TJ719" s="286"/>
      <c r="TK719" s="286"/>
      <c r="TL719" s="286"/>
      <c r="TM719" s="286"/>
      <c r="TN719" s="286"/>
      <c r="TO719" s="286"/>
      <c r="TP719" s="286"/>
      <c r="TQ719" s="286"/>
      <c r="TR719" s="286"/>
      <c r="TS719" s="286"/>
      <c r="TT719" s="286"/>
      <c r="TU719" s="286"/>
      <c r="TV719" s="286"/>
      <c r="TW719" s="286"/>
      <c r="TX719" s="286"/>
      <c r="TY719" s="286"/>
      <c r="TZ719" s="286"/>
      <c r="UA719" s="286"/>
      <c r="UB719" s="286"/>
      <c r="UC719" s="286"/>
      <c r="UD719" s="286"/>
      <c r="UE719" s="286"/>
      <c r="UF719" s="286"/>
      <c r="UG719" s="286"/>
      <c r="UH719" s="286"/>
      <c r="UI719" s="286"/>
      <c r="UJ719" s="286"/>
      <c r="UK719" s="286"/>
      <c r="UL719" s="286"/>
      <c r="UM719" s="286"/>
      <c r="UN719" s="286"/>
      <c r="UO719" s="286"/>
      <c r="UP719" s="286"/>
      <c r="UQ719" s="286"/>
      <c r="UR719" s="286"/>
      <c r="US719" s="286"/>
      <c r="UT719" s="286"/>
      <c r="UU719" s="286"/>
      <c r="UV719" s="286"/>
      <c r="UW719" s="286"/>
      <c r="UX719" s="286"/>
      <c r="UY719" s="286"/>
      <c r="UZ719" s="286"/>
      <c r="VA719" s="286"/>
      <c r="VB719" s="286"/>
      <c r="VC719" s="286"/>
      <c r="VD719" s="286"/>
      <c r="VE719" s="286"/>
      <c r="VF719" s="286"/>
      <c r="VG719" s="286"/>
      <c r="VH719" s="286"/>
      <c r="VI719" s="286"/>
      <c r="VJ719" s="286"/>
      <c r="VK719" s="286"/>
      <c r="VL719" s="286"/>
      <c r="VM719" s="286"/>
      <c r="VN719" s="286"/>
      <c r="VO719" s="286"/>
      <c r="VP719" s="286"/>
      <c r="VQ719" s="286"/>
      <c r="VR719" s="286"/>
      <c r="VS719" s="286"/>
      <c r="VT719" s="286"/>
      <c r="VU719" s="286"/>
      <c r="VV719" s="286"/>
      <c r="VW719" s="286"/>
      <c r="VX719" s="286"/>
      <c r="VY719" s="286"/>
      <c r="VZ719" s="286"/>
      <c r="WA719" s="286"/>
      <c r="WB719" s="286"/>
      <c r="WC719" s="286"/>
    </row>
    <row r="720" spans="1:601" s="285" customFormat="1" ht="15">
      <c r="A720" s="1073"/>
      <c r="B720" s="680"/>
      <c r="C720" s="669"/>
      <c r="D720" s="671"/>
      <c r="E720" s="673"/>
      <c r="F720" s="647"/>
      <c r="G720" s="674"/>
      <c r="H720" s="647"/>
      <c r="I720" s="315" t="s">
        <v>501</v>
      </c>
      <c r="J720" s="315" t="s">
        <v>351</v>
      </c>
      <c r="K720" s="462" t="s">
        <v>1458</v>
      </c>
      <c r="L720" s="383" t="s">
        <v>129</v>
      </c>
      <c r="M720" s="288">
        <v>309800</v>
      </c>
      <c r="N720" s="288">
        <v>193540.68</v>
      </c>
      <c r="O720" s="288">
        <v>328000</v>
      </c>
      <c r="P720" s="292">
        <v>341200</v>
      </c>
      <c r="Q720" s="288">
        <v>354800</v>
      </c>
      <c r="R720" s="288">
        <v>354800</v>
      </c>
      <c r="S720" s="530">
        <v>3</v>
      </c>
      <c r="BA720" s="286"/>
      <c r="BB720" s="286"/>
      <c r="BC720" s="286"/>
      <c r="BD720" s="286"/>
      <c r="BE720" s="286"/>
      <c r="BF720" s="286"/>
      <c r="BG720" s="286"/>
      <c r="BH720" s="286"/>
      <c r="BI720" s="286"/>
      <c r="BJ720" s="286"/>
      <c r="BK720" s="286"/>
      <c r="BL720" s="286"/>
      <c r="BM720" s="286"/>
      <c r="BN720" s="286"/>
      <c r="BO720" s="286"/>
      <c r="BP720" s="286"/>
      <c r="BQ720" s="286"/>
      <c r="BR720" s="286"/>
      <c r="BS720" s="286"/>
      <c r="BT720" s="286"/>
      <c r="BU720" s="286"/>
      <c r="BV720" s="286"/>
      <c r="BW720" s="286"/>
      <c r="BX720" s="286"/>
      <c r="BY720" s="286"/>
      <c r="BZ720" s="286"/>
      <c r="CA720" s="286"/>
      <c r="CB720" s="286"/>
      <c r="CC720" s="286"/>
      <c r="CD720" s="286"/>
      <c r="CE720" s="286"/>
      <c r="CF720" s="286"/>
      <c r="CG720" s="286"/>
      <c r="CH720" s="286"/>
      <c r="CI720" s="286"/>
      <c r="CJ720" s="286"/>
      <c r="CK720" s="286"/>
      <c r="CL720" s="286"/>
      <c r="CM720" s="286"/>
      <c r="CN720" s="286"/>
      <c r="CO720" s="286"/>
      <c r="CP720" s="286"/>
      <c r="CQ720" s="286"/>
      <c r="CR720" s="286"/>
      <c r="CS720" s="286"/>
      <c r="CT720" s="286"/>
      <c r="CU720" s="286"/>
      <c r="CV720" s="286"/>
      <c r="CW720" s="286"/>
      <c r="CX720" s="286"/>
      <c r="CY720" s="286"/>
      <c r="CZ720" s="286"/>
      <c r="DA720" s="286"/>
      <c r="DB720" s="286"/>
      <c r="DC720" s="286"/>
      <c r="DD720" s="286"/>
      <c r="DE720" s="286"/>
      <c r="DF720" s="286"/>
      <c r="DG720" s="286"/>
      <c r="DH720" s="286"/>
      <c r="DI720" s="286"/>
      <c r="DJ720" s="286"/>
      <c r="DK720" s="286"/>
      <c r="DL720" s="286"/>
      <c r="DM720" s="286"/>
      <c r="DN720" s="286"/>
      <c r="DO720" s="286"/>
      <c r="DP720" s="286"/>
      <c r="DQ720" s="286"/>
      <c r="DR720" s="286"/>
      <c r="DS720" s="286"/>
      <c r="DT720" s="286"/>
      <c r="DU720" s="286"/>
      <c r="DV720" s="286"/>
      <c r="DW720" s="286"/>
      <c r="DX720" s="286"/>
      <c r="DY720" s="286"/>
      <c r="DZ720" s="286"/>
      <c r="EA720" s="286"/>
      <c r="EB720" s="286"/>
      <c r="EC720" s="286"/>
      <c r="ED720" s="286"/>
      <c r="EE720" s="286"/>
      <c r="EF720" s="286"/>
      <c r="EG720" s="286"/>
      <c r="EH720" s="286"/>
      <c r="EI720" s="286"/>
      <c r="EJ720" s="286"/>
      <c r="EK720" s="286"/>
      <c r="EL720" s="286"/>
      <c r="EM720" s="286"/>
      <c r="EN720" s="286"/>
      <c r="EO720" s="286"/>
      <c r="EP720" s="286"/>
      <c r="EQ720" s="286"/>
      <c r="ER720" s="286"/>
      <c r="ES720" s="286"/>
      <c r="ET720" s="286"/>
      <c r="EU720" s="286"/>
      <c r="EV720" s="286"/>
      <c r="EW720" s="286"/>
      <c r="EX720" s="286"/>
      <c r="EY720" s="286"/>
      <c r="EZ720" s="286"/>
      <c r="FA720" s="286"/>
      <c r="FB720" s="286"/>
      <c r="FC720" s="286"/>
      <c r="FD720" s="286"/>
      <c r="FE720" s="286"/>
      <c r="FF720" s="286"/>
      <c r="FG720" s="286"/>
      <c r="FH720" s="286"/>
      <c r="FI720" s="286"/>
      <c r="FJ720" s="286"/>
      <c r="FK720" s="286"/>
      <c r="FL720" s="286"/>
      <c r="FM720" s="286"/>
      <c r="FN720" s="286"/>
      <c r="FO720" s="286"/>
      <c r="FP720" s="286"/>
      <c r="FQ720" s="286"/>
      <c r="FR720" s="286"/>
      <c r="FS720" s="286"/>
      <c r="FT720" s="286"/>
      <c r="FU720" s="286"/>
      <c r="FV720" s="286"/>
      <c r="FW720" s="286"/>
      <c r="FX720" s="286"/>
      <c r="FY720" s="286"/>
      <c r="FZ720" s="286"/>
      <c r="GA720" s="286"/>
      <c r="GB720" s="286"/>
      <c r="GC720" s="286"/>
      <c r="GD720" s="286"/>
      <c r="GE720" s="286"/>
      <c r="GF720" s="286"/>
      <c r="GG720" s="286"/>
      <c r="GH720" s="286"/>
      <c r="GI720" s="286"/>
      <c r="GJ720" s="286"/>
      <c r="GK720" s="286"/>
      <c r="GL720" s="286"/>
      <c r="GM720" s="286"/>
      <c r="GN720" s="286"/>
      <c r="GO720" s="286"/>
      <c r="GP720" s="286"/>
      <c r="GQ720" s="286"/>
      <c r="GR720" s="286"/>
      <c r="GS720" s="286"/>
      <c r="GT720" s="286"/>
      <c r="GU720" s="286"/>
      <c r="GV720" s="286"/>
      <c r="GW720" s="286"/>
      <c r="GX720" s="286"/>
      <c r="GY720" s="286"/>
      <c r="GZ720" s="286"/>
      <c r="HA720" s="286"/>
      <c r="HB720" s="286"/>
      <c r="HC720" s="286"/>
      <c r="HD720" s="286"/>
      <c r="HE720" s="286"/>
      <c r="HF720" s="286"/>
      <c r="HG720" s="286"/>
      <c r="HH720" s="286"/>
      <c r="HI720" s="286"/>
      <c r="HJ720" s="286"/>
      <c r="HK720" s="286"/>
      <c r="HL720" s="286"/>
      <c r="HM720" s="286"/>
      <c r="HN720" s="286"/>
      <c r="HO720" s="286"/>
      <c r="HP720" s="286"/>
      <c r="HQ720" s="286"/>
      <c r="HR720" s="286"/>
      <c r="HS720" s="286"/>
      <c r="HT720" s="286"/>
      <c r="HU720" s="286"/>
      <c r="HV720" s="286"/>
      <c r="HW720" s="286"/>
      <c r="HX720" s="286"/>
      <c r="HY720" s="286"/>
      <c r="HZ720" s="286"/>
      <c r="IA720" s="286"/>
      <c r="IB720" s="286"/>
      <c r="IC720" s="286"/>
      <c r="ID720" s="286"/>
      <c r="IE720" s="286"/>
      <c r="IF720" s="286"/>
      <c r="IG720" s="286"/>
      <c r="IH720" s="286"/>
      <c r="II720" s="286"/>
      <c r="IJ720" s="286"/>
      <c r="IK720" s="286"/>
      <c r="IL720" s="286"/>
      <c r="IM720" s="286"/>
      <c r="IN720" s="286"/>
      <c r="IO720" s="286"/>
      <c r="IP720" s="286"/>
      <c r="IQ720" s="286"/>
      <c r="IR720" s="286"/>
      <c r="IS720" s="286"/>
      <c r="IT720" s="286"/>
      <c r="IU720" s="286"/>
      <c r="IV720" s="286"/>
      <c r="IW720" s="286"/>
      <c r="IX720" s="286"/>
      <c r="IY720" s="286"/>
      <c r="IZ720" s="286"/>
      <c r="JA720" s="286"/>
      <c r="JB720" s="286"/>
      <c r="JC720" s="286"/>
      <c r="JD720" s="286"/>
      <c r="JE720" s="286"/>
      <c r="JF720" s="286"/>
      <c r="JG720" s="286"/>
      <c r="JH720" s="286"/>
      <c r="JI720" s="286"/>
      <c r="JJ720" s="286"/>
      <c r="JK720" s="286"/>
      <c r="JL720" s="286"/>
      <c r="JM720" s="286"/>
      <c r="JN720" s="286"/>
      <c r="JO720" s="286"/>
      <c r="JP720" s="286"/>
      <c r="JQ720" s="286"/>
      <c r="JR720" s="286"/>
      <c r="JS720" s="286"/>
      <c r="JT720" s="286"/>
      <c r="JU720" s="286"/>
      <c r="JV720" s="286"/>
      <c r="JW720" s="286"/>
      <c r="JX720" s="286"/>
      <c r="JY720" s="286"/>
      <c r="JZ720" s="286"/>
      <c r="KA720" s="286"/>
      <c r="KB720" s="286"/>
      <c r="KC720" s="286"/>
      <c r="KD720" s="286"/>
      <c r="KE720" s="286"/>
      <c r="KF720" s="286"/>
      <c r="KG720" s="286"/>
      <c r="KH720" s="286"/>
      <c r="KI720" s="286"/>
      <c r="KJ720" s="286"/>
      <c r="KK720" s="286"/>
      <c r="KL720" s="286"/>
      <c r="KM720" s="286"/>
      <c r="KN720" s="286"/>
      <c r="KO720" s="286"/>
      <c r="KP720" s="286"/>
      <c r="KQ720" s="286"/>
      <c r="KR720" s="286"/>
      <c r="KS720" s="286"/>
      <c r="KT720" s="286"/>
      <c r="KU720" s="286"/>
      <c r="KV720" s="286"/>
      <c r="KW720" s="286"/>
      <c r="KX720" s="286"/>
      <c r="KY720" s="286"/>
      <c r="KZ720" s="286"/>
      <c r="LA720" s="286"/>
      <c r="LB720" s="286"/>
      <c r="LC720" s="286"/>
      <c r="LD720" s="286"/>
      <c r="LE720" s="286"/>
      <c r="LF720" s="286"/>
      <c r="LG720" s="286"/>
      <c r="LH720" s="286"/>
      <c r="LI720" s="286"/>
      <c r="LJ720" s="286"/>
      <c r="LK720" s="286"/>
      <c r="LL720" s="286"/>
      <c r="LM720" s="286"/>
      <c r="LN720" s="286"/>
      <c r="LO720" s="286"/>
      <c r="LP720" s="286"/>
      <c r="LQ720" s="286"/>
      <c r="LR720" s="286"/>
      <c r="LS720" s="286"/>
      <c r="LT720" s="286"/>
      <c r="LU720" s="286"/>
      <c r="LV720" s="286"/>
      <c r="LW720" s="286"/>
      <c r="LX720" s="286"/>
      <c r="LY720" s="286"/>
      <c r="LZ720" s="286"/>
      <c r="MA720" s="286"/>
      <c r="MB720" s="286"/>
      <c r="MC720" s="286"/>
      <c r="MD720" s="286"/>
      <c r="ME720" s="286"/>
      <c r="MF720" s="286"/>
      <c r="MG720" s="286"/>
      <c r="MH720" s="286"/>
      <c r="MI720" s="286"/>
      <c r="MJ720" s="286"/>
      <c r="MK720" s="286"/>
      <c r="ML720" s="286"/>
      <c r="MM720" s="286"/>
      <c r="MN720" s="286"/>
      <c r="MO720" s="286"/>
      <c r="MP720" s="286"/>
      <c r="MQ720" s="286"/>
      <c r="MR720" s="286"/>
      <c r="MS720" s="286"/>
      <c r="MT720" s="286"/>
      <c r="MU720" s="286"/>
      <c r="MV720" s="286"/>
      <c r="MW720" s="286"/>
      <c r="MX720" s="286"/>
      <c r="MY720" s="286"/>
      <c r="MZ720" s="286"/>
      <c r="NA720" s="286"/>
      <c r="NB720" s="286"/>
      <c r="NC720" s="286"/>
      <c r="ND720" s="286"/>
      <c r="NE720" s="286"/>
      <c r="NF720" s="286"/>
      <c r="NG720" s="286"/>
      <c r="NH720" s="286"/>
      <c r="NI720" s="286"/>
      <c r="NJ720" s="286"/>
      <c r="NK720" s="286"/>
      <c r="NL720" s="286"/>
      <c r="NM720" s="286"/>
      <c r="NN720" s="286"/>
      <c r="NO720" s="286"/>
      <c r="NP720" s="286"/>
      <c r="NQ720" s="286"/>
      <c r="NR720" s="286"/>
      <c r="NS720" s="286"/>
      <c r="NT720" s="286"/>
      <c r="NU720" s="286"/>
      <c r="NV720" s="286"/>
      <c r="NW720" s="286"/>
      <c r="NX720" s="286"/>
      <c r="NY720" s="286"/>
      <c r="NZ720" s="286"/>
      <c r="OA720" s="286"/>
      <c r="OB720" s="286"/>
      <c r="OC720" s="286"/>
      <c r="OD720" s="286"/>
      <c r="OE720" s="286"/>
      <c r="OF720" s="286"/>
      <c r="OG720" s="286"/>
      <c r="OH720" s="286"/>
      <c r="OI720" s="286"/>
      <c r="OJ720" s="286"/>
      <c r="OK720" s="286"/>
      <c r="OL720" s="286"/>
      <c r="OM720" s="286"/>
      <c r="ON720" s="286"/>
      <c r="OO720" s="286"/>
      <c r="OP720" s="286"/>
      <c r="OQ720" s="286"/>
      <c r="OR720" s="286"/>
      <c r="OS720" s="286"/>
      <c r="OT720" s="286"/>
      <c r="OU720" s="286"/>
      <c r="OV720" s="286"/>
      <c r="OW720" s="286"/>
      <c r="OX720" s="286"/>
      <c r="OY720" s="286"/>
      <c r="OZ720" s="286"/>
      <c r="PA720" s="286"/>
      <c r="PB720" s="286"/>
      <c r="PC720" s="286"/>
      <c r="PD720" s="286"/>
      <c r="PE720" s="286"/>
      <c r="PF720" s="286"/>
      <c r="PG720" s="286"/>
      <c r="PH720" s="286"/>
      <c r="PI720" s="286"/>
      <c r="PJ720" s="286"/>
      <c r="PK720" s="286"/>
      <c r="PL720" s="286"/>
      <c r="PM720" s="286"/>
      <c r="PN720" s="286"/>
      <c r="PO720" s="286"/>
      <c r="PP720" s="286"/>
      <c r="PQ720" s="286"/>
      <c r="PR720" s="286"/>
      <c r="PS720" s="286"/>
      <c r="PT720" s="286"/>
      <c r="PU720" s="286"/>
      <c r="PV720" s="286"/>
      <c r="PW720" s="286"/>
      <c r="PX720" s="286"/>
      <c r="PY720" s="286"/>
      <c r="PZ720" s="286"/>
      <c r="QA720" s="286"/>
      <c r="QB720" s="286"/>
      <c r="QC720" s="286"/>
      <c r="QD720" s="286"/>
      <c r="QE720" s="286"/>
      <c r="QF720" s="286"/>
      <c r="QG720" s="286"/>
      <c r="QH720" s="286"/>
      <c r="QI720" s="286"/>
      <c r="QJ720" s="286"/>
      <c r="QK720" s="286"/>
      <c r="QL720" s="286"/>
      <c r="QM720" s="286"/>
      <c r="QN720" s="286"/>
      <c r="QO720" s="286"/>
      <c r="QP720" s="286"/>
      <c r="QQ720" s="286"/>
      <c r="QR720" s="286"/>
      <c r="QS720" s="286"/>
      <c r="QT720" s="286"/>
      <c r="QU720" s="286"/>
      <c r="QV720" s="286"/>
      <c r="QW720" s="286"/>
      <c r="QX720" s="286"/>
      <c r="QY720" s="286"/>
      <c r="QZ720" s="286"/>
      <c r="RA720" s="286"/>
      <c r="RB720" s="286"/>
      <c r="RC720" s="286"/>
      <c r="RD720" s="286"/>
      <c r="RE720" s="286"/>
      <c r="RF720" s="286"/>
      <c r="RG720" s="286"/>
      <c r="RH720" s="286"/>
      <c r="RI720" s="286"/>
      <c r="RJ720" s="286"/>
      <c r="RK720" s="286"/>
      <c r="RL720" s="286"/>
      <c r="RM720" s="286"/>
      <c r="RN720" s="286"/>
      <c r="RO720" s="286"/>
      <c r="RP720" s="286"/>
      <c r="RQ720" s="286"/>
      <c r="RR720" s="286"/>
      <c r="RS720" s="286"/>
      <c r="RT720" s="286"/>
      <c r="RU720" s="286"/>
      <c r="RV720" s="286"/>
      <c r="RW720" s="286"/>
      <c r="RX720" s="286"/>
      <c r="RY720" s="286"/>
      <c r="RZ720" s="286"/>
      <c r="SA720" s="286"/>
      <c r="SB720" s="286"/>
      <c r="SC720" s="286"/>
      <c r="SD720" s="286"/>
      <c r="SE720" s="286"/>
      <c r="SF720" s="286"/>
      <c r="SG720" s="286"/>
      <c r="SH720" s="286"/>
      <c r="SI720" s="286"/>
      <c r="SJ720" s="286"/>
      <c r="SK720" s="286"/>
      <c r="SL720" s="286"/>
      <c r="SM720" s="286"/>
      <c r="SN720" s="286"/>
      <c r="SO720" s="286"/>
      <c r="SP720" s="286"/>
      <c r="SQ720" s="286"/>
      <c r="SR720" s="286"/>
      <c r="SS720" s="286"/>
      <c r="ST720" s="286"/>
      <c r="SU720" s="286"/>
      <c r="SV720" s="286"/>
      <c r="SW720" s="286"/>
      <c r="SX720" s="286"/>
      <c r="SY720" s="286"/>
      <c r="SZ720" s="286"/>
      <c r="TA720" s="286"/>
      <c r="TB720" s="286"/>
      <c r="TC720" s="286"/>
      <c r="TD720" s="286"/>
      <c r="TE720" s="286"/>
      <c r="TF720" s="286"/>
      <c r="TG720" s="286"/>
      <c r="TH720" s="286"/>
      <c r="TI720" s="286"/>
      <c r="TJ720" s="286"/>
      <c r="TK720" s="286"/>
      <c r="TL720" s="286"/>
      <c r="TM720" s="286"/>
      <c r="TN720" s="286"/>
      <c r="TO720" s="286"/>
      <c r="TP720" s="286"/>
      <c r="TQ720" s="286"/>
      <c r="TR720" s="286"/>
      <c r="TS720" s="286"/>
      <c r="TT720" s="286"/>
      <c r="TU720" s="286"/>
      <c r="TV720" s="286"/>
      <c r="TW720" s="286"/>
      <c r="TX720" s="286"/>
      <c r="TY720" s="286"/>
      <c r="TZ720" s="286"/>
      <c r="UA720" s="286"/>
      <c r="UB720" s="286"/>
      <c r="UC720" s="286"/>
      <c r="UD720" s="286"/>
      <c r="UE720" s="286"/>
      <c r="UF720" s="286"/>
      <c r="UG720" s="286"/>
      <c r="UH720" s="286"/>
      <c r="UI720" s="286"/>
      <c r="UJ720" s="286"/>
      <c r="UK720" s="286"/>
      <c r="UL720" s="286"/>
      <c r="UM720" s="286"/>
      <c r="UN720" s="286"/>
      <c r="UO720" s="286"/>
      <c r="UP720" s="286"/>
      <c r="UQ720" s="286"/>
      <c r="UR720" s="286"/>
      <c r="US720" s="286"/>
      <c r="UT720" s="286"/>
      <c r="UU720" s="286"/>
      <c r="UV720" s="286"/>
      <c r="UW720" s="286"/>
      <c r="UX720" s="286"/>
      <c r="UY720" s="286"/>
      <c r="UZ720" s="286"/>
      <c r="VA720" s="286"/>
      <c r="VB720" s="286"/>
      <c r="VC720" s="286"/>
      <c r="VD720" s="286"/>
      <c r="VE720" s="286"/>
      <c r="VF720" s="286"/>
      <c r="VG720" s="286"/>
      <c r="VH720" s="286"/>
      <c r="VI720" s="286"/>
      <c r="VJ720" s="286"/>
      <c r="VK720" s="286"/>
      <c r="VL720" s="286"/>
      <c r="VM720" s="286"/>
      <c r="VN720" s="286"/>
      <c r="VO720" s="286"/>
      <c r="VP720" s="286"/>
      <c r="VQ720" s="286"/>
      <c r="VR720" s="286"/>
      <c r="VS720" s="286"/>
      <c r="VT720" s="286"/>
      <c r="VU720" s="286"/>
      <c r="VV720" s="286"/>
      <c r="VW720" s="286"/>
      <c r="VX720" s="286"/>
      <c r="VY720" s="286"/>
      <c r="VZ720" s="286"/>
      <c r="WA720" s="286"/>
      <c r="WB720" s="286"/>
      <c r="WC720" s="286"/>
    </row>
    <row r="721" spans="1:601" s="285" customFormat="1" ht="15">
      <c r="A721" s="1073"/>
      <c r="B721" s="680"/>
      <c r="C721" s="669"/>
      <c r="D721" s="671"/>
      <c r="E721" s="673"/>
      <c r="F721" s="647"/>
      <c r="G721" s="674"/>
      <c r="H721" s="647"/>
      <c r="I721" s="315" t="s">
        <v>501</v>
      </c>
      <c r="J721" s="315" t="s">
        <v>351</v>
      </c>
      <c r="K721" s="462" t="s">
        <v>1458</v>
      </c>
      <c r="L721" s="383" t="s">
        <v>135</v>
      </c>
      <c r="M721" s="288">
        <v>18060</v>
      </c>
      <c r="N721" s="288">
        <v>18060</v>
      </c>
      <c r="O721" s="288">
        <v>18000</v>
      </c>
      <c r="P721" s="292">
        <v>18000</v>
      </c>
      <c r="Q721" s="288">
        <v>18000</v>
      </c>
      <c r="R721" s="288">
        <v>18000</v>
      </c>
      <c r="S721" s="530">
        <v>3</v>
      </c>
      <c r="BA721" s="286"/>
      <c r="BB721" s="286"/>
      <c r="BC721" s="286"/>
      <c r="BD721" s="286"/>
      <c r="BE721" s="286"/>
      <c r="BF721" s="286"/>
      <c r="BG721" s="286"/>
      <c r="BH721" s="286"/>
      <c r="BI721" s="286"/>
      <c r="BJ721" s="286"/>
      <c r="BK721" s="286"/>
      <c r="BL721" s="286"/>
      <c r="BM721" s="286"/>
      <c r="BN721" s="286"/>
      <c r="BO721" s="286"/>
      <c r="BP721" s="286"/>
      <c r="BQ721" s="286"/>
      <c r="BR721" s="286"/>
      <c r="BS721" s="286"/>
      <c r="BT721" s="286"/>
      <c r="BU721" s="286"/>
      <c r="BV721" s="286"/>
      <c r="BW721" s="286"/>
      <c r="BX721" s="286"/>
      <c r="BY721" s="286"/>
      <c r="BZ721" s="286"/>
      <c r="CA721" s="286"/>
      <c r="CB721" s="286"/>
      <c r="CC721" s="286"/>
      <c r="CD721" s="286"/>
      <c r="CE721" s="286"/>
      <c r="CF721" s="286"/>
      <c r="CG721" s="286"/>
      <c r="CH721" s="286"/>
      <c r="CI721" s="286"/>
      <c r="CJ721" s="286"/>
      <c r="CK721" s="286"/>
      <c r="CL721" s="286"/>
      <c r="CM721" s="286"/>
      <c r="CN721" s="286"/>
      <c r="CO721" s="286"/>
      <c r="CP721" s="286"/>
      <c r="CQ721" s="286"/>
      <c r="CR721" s="286"/>
      <c r="CS721" s="286"/>
      <c r="CT721" s="286"/>
      <c r="CU721" s="286"/>
      <c r="CV721" s="286"/>
      <c r="CW721" s="286"/>
      <c r="CX721" s="286"/>
      <c r="CY721" s="286"/>
      <c r="CZ721" s="286"/>
      <c r="DA721" s="286"/>
      <c r="DB721" s="286"/>
      <c r="DC721" s="286"/>
      <c r="DD721" s="286"/>
      <c r="DE721" s="286"/>
      <c r="DF721" s="286"/>
      <c r="DG721" s="286"/>
      <c r="DH721" s="286"/>
      <c r="DI721" s="286"/>
      <c r="DJ721" s="286"/>
      <c r="DK721" s="286"/>
      <c r="DL721" s="286"/>
      <c r="DM721" s="286"/>
      <c r="DN721" s="286"/>
      <c r="DO721" s="286"/>
      <c r="DP721" s="286"/>
      <c r="DQ721" s="286"/>
      <c r="DR721" s="286"/>
      <c r="DS721" s="286"/>
      <c r="DT721" s="286"/>
      <c r="DU721" s="286"/>
      <c r="DV721" s="286"/>
      <c r="DW721" s="286"/>
      <c r="DX721" s="286"/>
      <c r="DY721" s="286"/>
      <c r="DZ721" s="286"/>
      <c r="EA721" s="286"/>
      <c r="EB721" s="286"/>
      <c r="EC721" s="286"/>
      <c r="ED721" s="286"/>
      <c r="EE721" s="286"/>
      <c r="EF721" s="286"/>
      <c r="EG721" s="286"/>
      <c r="EH721" s="286"/>
      <c r="EI721" s="286"/>
      <c r="EJ721" s="286"/>
      <c r="EK721" s="286"/>
      <c r="EL721" s="286"/>
      <c r="EM721" s="286"/>
      <c r="EN721" s="286"/>
      <c r="EO721" s="286"/>
      <c r="EP721" s="286"/>
      <c r="EQ721" s="286"/>
      <c r="ER721" s="286"/>
      <c r="ES721" s="286"/>
      <c r="ET721" s="286"/>
      <c r="EU721" s="286"/>
      <c r="EV721" s="286"/>
      <c r="EW721" s="286"/>
      <c r="EX721" s="286"/>
      <c r="EY721" s="286"/>
      <c r="EZ721" s="286"/>
      <c r="FA721" s="286"/>
      <c r="FB721" s="286"/>
      <c r="FC721" s="286"/>
      <c r="FD721" s="286"/>
      <c r="FE721" s="286"/>
      <c r="FF721" s="286"/>
      <c r="FG721" s="286"/>
      <c r="FH721" s="286"/>
      <c r="FI721" s="286"/>
      <c r="FJ721" s="286"/>
      <c r="FK721" s="286"/>
      <c r="FL721" s="286"/>
      <c r="FM721" s="286"/>
      <c r="FN721" s="286"/>
      <c r="FO721" s="286"/>
      <c r="FP721" s="286"/>
      <c r="FQ721" s="286"/>
      <c r="FR721" s="286"/>
      <c r="FS721" s="286"/>
      <c r="FT721" s="286"/>
      <c r="FU721" s="286"/>
      <c r="FV721" s="286"/>
      <c r="FW721" s="286"/>
      <c r="FX721" s="286"/>
      <c r="FY721" s="286"/>
      <c r="FZ721" s="286"/>
      <c r="GA721" s="286"/>
      <c r="GB721" s="286"/>
      <c r="GC721" s="286"/>
      <c r="GD721" s="286"/>
      <c r="GE721" s="286"/>
      <c r="GF721" s="286"/>
      <c r="GG721" s="286"/>
      <c r="GH721" s="286"/>
      <c r="GI721" s="286"/>
      <c r="GJ721" s="286"/>
      <c r="GK721" s="286"/>
      <c r="GL721" s="286"/>
      <c r="GM721" s="286"/>
      <c r="GN721" s="286"/>
      <c r="GO721" s="286"/>
      <c r="GP721" s="286"/>
      <c r="GQ721" s="286"/>
      <c r="GR721" s="286"/>
      <c r="GS721" s="286"/>
      <c r="GT721" s="286"/>
      <c r="GU721" s="286"/>
      <c r="GV721" s="286"/>
      <c r="GW721" s="286"/>
      <c r="GX721" s="286"/>
      <c r="GY721" s="286"/>
      <c r="GZ721" s="286"/>
      <c r="HA721" s="286"/>
      <c r="HB721" s="286"/>
      <c r="HC721" s="286"/>
      <c r="HD721" s="286"/>
      <c r="HE721" s="286"/>
      <c r="HF721" s="286"/>
      <c r="HG721" s="286"/>
      <c r="HH721" s="286"/>
      <c r="HI721" s="286"/>
      <c r="HJ721" s="286"/>
      <c r="HK721" s="286"/>
      <c r="HL721" s="286"/>
      <c r="HM721" s="286"/>
      <c r="HN721" s="286"/>
      <c r="HO721" s="286"/>
      <c r="HP721" s="286"/>
      <c r="HQ721" s="286"/>
      <c r="HR721" s="286"/>
      <c r="HS721" s="286"/>
      <c r="HT721" s="286"/>
      <c r="HU721" s="286"/>
      <c r="HV721" s="286"/>
      <c r="HW721" s="286"/>
      <c r="HX721" s="286"/>
      <c r="HY721" s="286"/>
      <c r="HZ721" s="286"/>
      <c r="IA721" s="286"/>
      <c r="IB721" s="286"/>
      <c r="IC721" s="286"/>
      <c r="ID721" s="286"/>
      <c r="IE721" s="286"/>
      <c r="IF721" s="286"/>
      <c r="IG721" s="286"/>
      <c r="IH721" s="286"/>
      <c r="II721" s="286"/>
      <c r="IJ721" s="286"/>
      <c r="IK721" s="286"/>
      <c r="IL721" s="286"/>
      <c r="IM721" s="286"/>
      <c r="IN721" s="286"/>
      <c r="IO721" s="286"/>
      <c r="IP721" s="286"/>
      <c r="IQ721" s="286"/>
      <c r="IR721" s="286"/>
      <c r="IS721" s="286"/>
      <c r="IT721" s="286"/>
      <c r="IU721" s="286"/>
      <c r="IV721" s="286"/>
      <c r="IW721" s="286"/>
      <c r="IX721" s="286"/>
      <c r="IY721" s="286"/>
      <c r="IZ721" s="286"/>
      <c r="JA721" s="286"/>
      <c r="JB721" s="286"/>
      <c r="JC721" s="286"/>
      <c r="JD721" s="286"/>
      <c r="JE721" s="286"/>
      <c r="JF721" s="286"/>
      <c r="JG721" s="286"/>
      <c r="JH721" s="286"/>
      <c r="JI721" s="286"/>
      <c r="JJ721" s="286"/>
      <c r="JK721" s="286"/>
      <c r="JL721" s="286"/>
      <c r="JM721" s="286"/>
      <c r="JN721" s="286"/>
      <c r="JO721" s="286"/>
      <c r="JP721" s="286"/>
      <c r="JQ721" s="286"/>
      <c r="JR721" s="286"/>
      <c r="JS721" s="286"/>
      <c r="JT721" s="286"/>
      <c r="JU721" s="286"/>
      <c r="JV721" s="286"/>
      <c r="JW721" s="286"/>
      <c r="JX721" s="286"/>
      <c r="JY721" s="286"/>
      <c r="JZ721" s="286"/>
      <c r="KA721" s="286"/>
      <c r="KB721" s="286"/>
      <c r="KC721" s="286"/>
      <c r="KD721" s="286"/>
      <c r="KE721" s="286"/>
      <c r="KF721" s="286"/>
      <c r="KG721" s="286"/>
      <c r="KH721" s="286"/>
      <c r="KI721" s="286"/>
      <c r="KJ721" s="286"/>
      <c r="KK721" s="286"/>
      <c r="KL721" s="286"/>
      <c r="KM721" s="286"/>
      <c r="KN721" s="286"/>
      <c r="KO721" s="286"/>
      <c r="KP721" s="286"/>
      <c r="KQ721" s="286"/>
      <c r="KR721" s="286"/>
      <c r="KS721" s="286"/>
      <c r="KT721" s="286"/>
      <c r="KU721" s="286"/>
      <c r="KV721" s="286"/>
      <c r="KW721" s="286"/>
      <c r="KX721" s="286"/>
      <c r="KY721" s="286"/>
      <c r="KZ721" s="286"/>
      <c r="LA721" s="286"/>
      <c r="LB721" s="286"/>
      <c r="LC721" s="286"/>
      <c r="LD721" s="286"/>
      <c r="LE721" s="286"/>
      <c r="LF721" s="286"/>
      <c r="LG721" s="286"/>
      <c r="LH721" s="286"/>
      <c r="LI721" s="286"/>
      <c r="LJ721" s="286"/>
      <c r="LK721" s="286"/>
      <c r="LL721" s="286"/>
      <c r="LM721" s="286"/>
      <c r="LN721" s="286"/>
      <c r="LO721" s="286"/>
      <c r="LP721" s="286"/>
      <c r="LQ721" s="286"/>
      <c r="LR721" s="286"/>
      <c r="LS721" s="286"/>
      <c r="LT721" s="286"/>
      <c r="LU721" s="286"/>
      <c r="LV721" s="286"/>
      <c r="LW721" s="286"/>
      <c r="LX721" s="286"/>
      <c r="LY721" s="286"/>
      <c r="LZ721" s="286"/>
      <c r="MA721" s="286"/>
      <c r="MB721" s="286"/>
      <c r="MC721" s="286"/>
      <c r="MD721" s="286"/>
      <c r="ME721" s="286"/>
      <c r="MF721" s="286"/>
      <c r="MG721" s="286"/>
      <c r="MH721" s="286"/>
      <c r="MI721" s="286"/>
      <c r="MJ721" s="286"/>
      <c r="MK721" s="286"/>
      <c r="ML721" s="286"/>
      <c r="MM721" s="286"/>
      <c r="MN721" s="286"/>
      <c r="MO721" s="286"/>
      <c r="MP721" s="286"/>
      <c r="MQ721" s="286"/>
      <c r="MR721" s="286"/>
      <c r="MS721" s="286"/>
      <c r="MT721" s="286"/>
      <c r="MU721" s="286"/>
      <c r="MV721" s="286"/>
      <c r="MW721" s="286"/>
      <c r="MX721" s="286"/>
      <c r="MY721" s="286"/>
      <c r="MZ721" s="286"/>
      <c r="NA721" s="286"/>
      <c r="NB721" s="286"/>
      <c r="NC721" s="286"/>
      <c r="ND721" s="286"/>
      <c r="NE721" s="286"/>
      <c r="NF721" s="286"/>
      <c r="NG721" s="286"/>
      <c r="NH721" s="286"/>
      <c r="NI721" s="286"/>
      <c r="NJ721" s="286"/>
      <c r="NK721" s="286"/>
      <c r="NL721" s="286"/>
      <c r="NM721" s="286"/>
      <c r="NN721" s="286"/>
      <c r="NO721" s="286"/>
      <c r="NP721" s="286"/>
      <c r="NQ721" s="286"/>
      <c r="NR721" s="286"/>
      <c r="NS721" s="286"/>
      <c r="NT721" s="286"/>
      <c r="NU721" s="286"/>
      <c r="NV721" s="286"/>
      <c r="NW721" s="286"/>
      <c r="NX721" s="286"/>
      <c r="NY721" s="286"/>
      <c r="NZ721" s="286"/>
      <c r="OA721" s="286"/>
      <c r="OB721" s="286"/>
      <c r="OC721" s="286"/>
      <c r="OD721" s="286"/>
      <c r="OE721" s="286"/>
      <c r="OF721" s="286"/>
      <c r="OG721" s="286"/>
      <c r="OH721" s="286"/>
      <c r="OI721" s="286"/>
      <c r="OJ721" s="286"/>
      <c r="OK721" s="286"/>
      <c r="OL721" s="286"/>
      <c r="OM721" s="286"/>
      <c r="ON721" s="286"/>
      <c r="OO721" s="286"/>
      <c r="OP721" s="286"/>
      <c r="OQ721" s="286"/>
      <c r="OR721" s="286"/>
      <c r="OS721" s="286"/>
      <c r="OT721" s="286"/>
      <c r="OU721" s="286"/>
      <c r="OV721" s="286"/>
      <c r="OW721" s="286"/>
      <c r="OX721" s="286"/>
      <c r="OY721" s="286"/>
      <c r="OZ721" s="286"/>
      <c r="PA721" s="286"/>
      <c r="PB721" s="286"/>
      <c r="PC721" s="286"/>
      <c r="PD721" s="286"/>
      <c r="PE721" s="286"/>
      <c r="PF721" s="286"/>
      <c r="PG721" s="286"/>
      <c r="PH721" s="286"/>
      <c r="PI721" s="286"/>
      <c r="PJ721" s="286"/>
      <c r="PK721" s="286"/>
      <c r="PL721" s="286"/>
      <c r="PM721" s="286"/>
      <c r="PN721" s="286"/>
      <c r="PO721" s="286"/>
      <c r="PP721" s="286"/>
      <c r="PQ721" s="286"/>
      <c r="PR721" s="286"/>
      <c r="PS721" s="286"/>
      <c r="PT721" s="286"/>
      <c r="PU721" s="286"/>
      <c r="PV721" s="286"/>
      <c r="PW721" s="286"/>
      <c r="PX721" s="286"/>
      <c r="PY721" s="286"/>
      <c r="PZ721" s="286"/>
      <c r="QA721" s="286"/>
      <c r="QB721" s="286"/>
      <c r="QC721" s="286"/>
      <c r="QD721" s="286"/>
      <c r="QE721" s="286"/>
      <c r="QF721" s="286"/>
      <c r="QG721" s="286"/>
      <c r="QH721" s="286"/>
      <c r="QI721" s="286"/>
      <c r="QJ721" s="286"/>
      <c r="QK721" s="286"/>
      <c r="QL721" s="286"/>
      <c r="QM721" s="286"/>
      <c r="QN721" s="286"/>
      <c r="QO721" s="286"/>
      <c r="QP721" s="286"/>
      <c r="QQ721" s="286"/>
      <c r="QR721" s="286"/>
      <c r="QS721" s="286"/>
      <c r="QT721" s="286"/>
      <c r="QU721" s="286"/>
      <c r="QV721" s="286"/>
      <c r="QW721" s="286"/>
      <c r="QX721" s="286"/>
      <c r="QY721" s="286"/>
      <c r="QZ721" s="286"/>
      <c r="RA721" s="286"/>
      <c r="RB721" s="286"/>
      <c r="RC721" s="286"/>
      <c r="RD721" s="286"/>
      <c r="RE721" s="286"/>
      <c r="RF721" s="286"/>
      <c r="RG721" s="286"/>
      <c r="RH721" s="286"/>
      <c r="RI721" s="286"/>
      <c r="RJ721" s="286"/>
      <c r="RK721" s="286"/>
      <c r="RL721" s="286"/>
      <c r="RM721" s="286"/>
      <c r="RN721" s="286"/>
      <c r="RO721" s="286"/>
      <c r="RP721" s="286"/>
      <c r="RQ721" s="286"/>
      <c r="RR721" s="286"/>
      <c r="RS721" s="286"/>
      <c r="RT721" s="286"/>
      <c r="RU721" s="286"/>
      <c r="RV721" s="286"/>
      <c r="RW721" s="286"/>
      <c r="RX721" s="286"/>
      <c r="RY721" s="286"/>
      <c r="RZ721" s="286"/>
      <c r="SA721" s="286"/>
      <c r="SB721" s="286"/>
      <c r="SC721" s="286"/>
      <c r="SD721" s="286"/>
      <c r="SE721" s="286"/>
      <c r="SF721" s="286"/>
      <c r="SG721" s="286"/>
      <c r="SH721" s="286"/>
      <c r="SI721" s="286"/>
      <c r="SJ721" s="286"/>
      <c r="SK721" s="286"/>
      <c r="SL721" s="286"/>
      <c r="SM721" s="286"/>
      <c r="SN721" s="286"/>
      <c r="SO721" s="286"/>
      <c r="SP721" s="286"/>
      <c r="SQ721" s="286"/>
      <c r="SR721" s="286"/>
      <c r="SS721" s="286"/>
      <c r="ST721" s="286"/>
      <c r="SU721" s="286"/>
      <c r="SV721" s="286"/>
      <c r="SW721" s="286"/>
      <c r="SX721" s="286"/>
      <c r="SY721" s="286"/>
      <c r="SZ721" s="286"/>
      <c r="TA721" s="286"/>
      <c r="TB721" s="286"/>
      <c r="TC721" s="286"/>
      <c r="TD721" s="286"/>
      <c r="TE721" s="286"/>
      <c r="TF721" s="286"/>
      <c r="TG721" s="286"/>
      <c r="TH721" s="286"/>
      <c r="TI721" s="286"/>
      <c r="TJ721" s="286"/>
      <c r="TK721" s="286"/>
      <c r="TL721" s="286"/>
      <c r="TM721" s="286"/>
      <c r="TN721" s="286"/>
      <c r="TO721" s="286"/>
      <c r="TP721" s="286"/>
      <c r="TQ721" s="286"/>
      <c r="TR721" s="286"/>
      <c r="TS721" s="286"/>
      <c r="TT721" s="286"/>
      <c r="TU721" s="286"/>
      <c r="TV721" s="286"/>
      <c r="TW721" s="286"/>
      <c r="TX721" s="286"/>
      <c r="TY721" s="286"/>
      <c r="TZ721" s="286"/>
      <c r="UA721" s="286"/>
      <c r="UB721" s="286"/>
      <c r="UC721" s="286"/>
      <c r="UD721" s="286"/>
      <c r="UE721" s="286"/>
      <c r="UF721" s="286"/>
      <c r="UG721" s="286"/>
      <c r="UH721" s="286"/>
      <c r="UI721" s="286"/>
      <c r="UJ721" s="286"/>
      <c r="UK721" s="286"/>
      <c r="UL721" s="286"/>
      <c r="UM721" s="286"/>
      <c r="UN721" s="286"/>
      <c r="UO721" s="286"/>
      <c r="UP721" s="286"/>
      <c r="UQ721" s="286"/>
      <c r="UR721" s="286"/>
      <c r="US721" s="286"/>
      <c r="UT721" s="286"/>
      <c r="UU721" s="286"/>
      <c r="UV721" s="286"/>
      <c r="UW721" s="286"/>
      <c r="UX721" s="286"/>
      <c r="UY721" s="286"/>
      <c r="UZ721" s="286"/>
      <c r="VA721" s="286"/>
      <c r="VB721" s="286"/>
      <c r="VC721" s="286"/>
      <c r="VD721" s="286"/>
      <c r="VE721" s="286"/>
      <c r="VF721" s="286"/>
      <c r="VG721" s="286"/>
      <c r="VH721" s="286"/>
      <c r="VI721" s="286"/>
      <c r="VJ721" s="286"/>
      <c r="VK721" s="286"/>
      <c r="VL721" s="286"/>
      <c r="VM721" s="286"/>
      <c r="VN721" s="286"/>
      <c r="VO721" s="286"/>
      <c r="VP721" s="286"/>
      <c r="VQ721" s="286"/>
      <c r="VR721" s="286"/>
      <c r="VS721" s="286"/>
      <c r="VT721" s="286"/>
      <c r="VU721" s="286"/>
      <c r="VV721" s="286"/>
      <c r="VW721" s="286"/>
      <c r="VX721" s="286"/>
      <c r="VY721" s="286"/>
      <c r="VZ721" s="286"/>
      <c r="WA721" s="286"/>
      <c r="WB721" s="286"/>
      <c r="WC721" s="286"/>
    </row>
    <row r="722" spans="1:601" s="285" customFormat="1" ht="15">
      <c r="A722" s="1073"/>
      <c r="B722" s="680"/>
      <c r="C722" s="669"/>
      <c r="D722" s="671"/>
      <c r="E722" s="673"/>
      <c r="F722" s="647"/>
      <c r="G722" s="674"/>
      <c r="H722" s="647"/>
      <c r="I722" s="315" t="s">
        <v>501</v>
      </c>
      <c r="J722" s="315" t="s">
        <v>351</v>
      </c>
      <c r="K722" s="462" t="s">
        <v>1458</v>
      </c>
      <c r="L722" s="383" t="s">
        <v>158</v>
      </c>
      <c r="M722" s="288">
        <v>0</v>
      </c>
      <c r="N722" s="288">
        <v>0</v>
      </c>
      <c r="O722" s="288">
        <v>0</v>
      </c>
      <c r="P722" s="292">
        <v>0</v>
      </c>
      <c r="Q722" s="288">
        <v>0</v>
      </c>
      <c r="R722" s="288">
        <v>0</v>
      </c>
      <c r="S722" s="530">
        <v>3</v>
      </c>
      <c r="BA722" s="286"/>
      <c r="BB722" s="286"/>
      <c r="BC722" s="286"/>
      <c r="BD722" s="286"/>
      <c r="BE722" s="286"/>
      <c r="BF722" s="286"/>
      <c r="BG722" s="286"/>
      <c r="BH722" s="286"/>
      <c r="BI722" s="286"/>
      <c r="BJ722" s="286"/>
      <c r="BK722" s="286"/>
      <c r="BL722" s="286"/>
      <c r="BM722" s="286"/>
      <c r="BN722" s="286"/>
      <c r="BO722" s="286"/>
      <c r="BP722" s="286"/>
      <c r="BQ722" s="286"/>
      <c r="BR722" s="286"/>
      <c r="BS722" s="286"/>
      <c r="BT722" s="286"/>
      <c r="BU722" s="286"/>
      <c r="BV722" s="286"/>
      <c r="BW722" s="286"/>
      <c r="BX722" s="286"/>
      <c r="BY722" s="286"/>
      <c r="BZ722" s="286"/>
      <c r="CA722" s="286"/>
      <c r="CB722" s="286"/>
      <c r="CC722" s="286"/>
      <c r="CD722" s="286"/>
      <c r="CE722" s="286"/>
      <c r="CF722" s="286"/>
      <c r="CG722" s="286"/>
      <c r="CH722" s="286"/>
      <c r="CI722" s="286"/>
      <c r="CJ722" s="286"/>
      <c r="CK722" s="286"/>
      <c r="CL722" s="286"/>
      <c r="CM722" s="286"/>
      <c r="CN722" s="286"/>
      <c r="CO722" s="286"/>
      <c r="CP722" s="286"/>
      <c r="CQ722" s="286"/>
      <c r="CR722" s="286"/>
      <c r="CS722" s="286"/>
      <c r="CT722" s="286"/>
      <c r="CU722" s="286"/>
      <c r="CV722" s="286"/>
      <c r="CW722" s="286"/>
      <c r="CX722" s="286"/>
      <c r="CY722" s="286"/>
      <c r="CZ722" s="286"/>
      <c r="DA722" s="286"/>
      <c r="DB722" s="286"/>
      <c r="DC722" s="286"/>
      <c r="DD722" s="286"/>
      <c r="DE722" s="286"/>
      <c r="DF722" s="286"/>
      <c r="DG722" s="286"/>
      <c r="DH722" s="286"/>
      <c r="DI722" s="286"/>
      <c r="DJ722" s="286"/>
      <c r="DK722" s="286"/>
      <c r="DL722" s="286"/>
      <c r="DM722" s="286"/>
      <c r="DN722" s="286"/>
      <c r="DO722" s="286"/>
      <c r="DP722" s="286"/>
      <c r="DQ722" s="286"/>
      <c r="DR722" s="286"/>
      <c r="DS722" s="286"/>
      <c r="DT722" s="286"/>
      <c r="DU722" s="286"/>
      <c r="DV722" s="286"/>
      <c r="DW722" s="286"/>
      <c r="DX722" s="286"/>
      <c r="DY722" s="286"/>
      <c r="DZ722" s="286"/>
      <c r="EA722" s="286"/>
      <c r="EB722" s="286"/>
      <c r="EC722" s="286"/>
      <c r="ED722" s="286"/>
      <c r="EE722" s="286"/>
      <c r="EF722" s="286"/>
      <c r="EG722" s="286"/>
      <c r="EH722" s="286"/>
      <c r="EI722" s="286"/>
      <c r="EJ722" s="286"/>
      <c r="EK722" s="286"/>
      <c r="EL722" s="286"/>
      <c r="EM722" s="286"/>
      <c r="EN722" s="286"/>
      <c r="EO722" s="286"/>
      <c r="EP722" s="286"/>
      <c r="EQ722" s="286"/>
      <c r="ER722" s="286"/>
      <c r="ES722" s="286"/>
      <c r="ET722" s="286"/>
      <c r="EU722" s="286"/>
      <c r="EV722" s="286"/>
      <c r="EW722" s="286"/>
      <c r="EX722" s="286"/>
      <c r="EY722" s="286"/>
      <c r="EZ722" s="286"/>
      <c r="FA722" s="286"/>
      <c r="FB722" s="286"/>
      <c r="FC722" s="286"/>
      <c r="FD722" s="286"/>
      <c r="FE722" s="286"/>
      <c r="FF722" s="286"/>
      <c r="FG722" s="286"/>
      <c r="FH722" s="286"/>
      <c r="FI722" s="286"/>
      <c r="FJ722" s="286"/>
      <c r="FK722" s="286"/>
      <c r="FL722" s="286"/>
      <c r="FM722" s="286"/>
      <c r="FN722" s="286"/>
      <c r="FO722" s="286"/>
      <c r="FP722" s="286"/>
      <c r="FQ722" s="286"/>
      <c r="FR722" s="286"/>
      <c r="FS722" s="286"/>
      <c r="FT722" s="286"/>
      <c r="FU722" s="286"/>
      <c r="FV722" s="286"/>
      <c r="FW722" s="286"/>
      <c r="FX722" s="286"/>
      <c r="FY722" s="286"/>
      <c r="FZ722" s="286"/>
      <c r="GA722" s="286"/>
      <c r="GB722" s="286"/>
      <c r="GC722" s="286"/>
      <c r="GD722" s="286"/>
      <c r="GE722" s="286"/>
      <c r="GF722" s="286"/>
      <c r="GG722" s="286"/>
      <c r="GH722" s="286"/>
      <c r="GI722" s="286"/>
      <c r="GJ722" s="286"/>
      <c r="GK722" s="286"/>
      <c r="GL722" s="286"/>
      <c r="GM722" s="286"/>
      <c r="GN722" s="286"/>
      <c r="GO722" s="286"/>
      <c r="GP722" s="286"/>
      <c r="GQ722" s="286"/>
      <c r="GR722" s="286"/>
      <c r="GS722" s="286"/>
      <c r="GT722" s="286"/>
      <c r="GU722" s="286"/>
      <c r="GV722" s="286"/>
      <c r="GW722" s="286"/>
      <c r="GX722" s="286"/>
      <c r="GY722" s="286"/>
      <c r="GZ722" s="286"/>
      <c r="HA722" s="286"/>
      <c r="HB722" s="286"/>
      <c r="HC722" s="286"/>
      <c r="HD722" s="286"/>
      <c r="HE722" s="286"/>
      <c r="HF722" s="286"/>
      <c r="HG722" s="286"/>
      <c r="HH722" s="286"/>
      <c r="HI722" s="286"/>
      <c r="HJ722" s="286"/>
      <c r="HK722" s="286"/>
      <c r="HL722" s="286"/>
      <c r="HM722" s="286"/>
      <c r="HN722" s="286"/>
      <c r="HO722" s="286"/>
      <c r="HP722" s="286"/>
      <c r="HQ722" s="286"/>
      <c r="HR722" s="286"/>
      <c r="HS722" s="286"/>
      <c r="HT722" s="286"/>
      <c r="HU722" s="286"/>
      <c r="HV722" s="286"/>
      <c r="HW722" s="286"/>
      <c r="HX722" s="286"/>
      <c r="HY722" s="286"/>
      <c r="HZ722" s="286"/>
      <c r="IA722" s="286"/>
      <c r="IB722" s="286"/>
      <c r="IC722" s="286"/>
      <c r="ID722" s="286"/>
      <c r="IE722" s="286"/>
      <c r="IF722" s="286"/>
      <c r="IG722" s="286"/>
      <c r="IH722" s="286"/>
      <c r="II722" s="286"/>
      <c r="IJ722" s="286"/>
      <c r="IK722" s="286"/>
      <c r="IL722" s="286"/>
      <c r="IM722" s="286"/>
      <c r="IN722" s="286"/>
      <c r="IO722" s="286"/>
      <c r="IP722" s="286"/>
      <c r="IQ722" s="286"/>
      <c r="IR722" s="286"/>
      <c r="IS722" s="286"/>
      <c r="IT722" s="286"/>
      <c r="IU722" s="286"/>
      <c r="IV722" s="286"/>
      <c r="IW722" s="286"/>
      <c r="IX722" s="286"/>
      <c r="IY722" s="286"/>
      <c r="IZ722" s="286"/>
      <c r="JA722" s="286"/>
      <c r="JB722" s="286"/>
      <c r="JC722" s="286"/>
      <c r="JD722" s="286"/>
      <c r="JE722" s="286"/>
      <c r="JF722" s="286"/>
      <c r="JG722" s="286"/>
      <c r="JH722" s="286"/>
      <c r="JI722" s="286"/>
      <c r="JJ722" s="286"/>
      <c r="JK722" s="286"/>
      <c r="JL722" s="286"/>
      <c r="JM722" s="286"/>
      <c r="JN722" s="286"/>
      <c r="JO722" s="286"/>
      <c r="JP722" s="286"/>
      <c r="JQ722" s="286"/>
      <c r="JR722" s="286"/>
      <c r="JS722" s="286"/>
      <c r="JT722" s="286"/>
      <c r="JU722" s="286"/>
      <c r="JV722" s="286"/>
      <c r="JW722" s="286"/>
      <c r="JX722" s="286"/>
      <c r="JY722" s="286"/>
      <c r="JZ722" s="286"/>
      <c r="KA722" s="286"/>
      <c r="KB722" s="286"/>
      <c r="KC722" s="286"/>
      <c r="KD722" s="286"/>
      <c r="KE722" s="286"/>
      <c r="KF722" s="286"/>
      <c r="KG722" s="286"/>
      <c r="KH722" s="286"/>
      <c r="KI722" s="286"/>
      <c r="KJ722" s="286"/>
      <c r="KK722" s="286"/>
      <c r="KL722" s="286"/>
      <c r="KM722" s="286"/>
      <c r="KN722" s="286"/>
      <c r="KO722" s="286"/>
      <c r="KP722" s="286"/>
      <c r="KQ722" s="286"/>
      <c r="KR722" s="286"/>
      <c r="KS722" s="286"/>
      <c r="KT722" s="286"/>
      <c r="KU722" s="286"/>
      <c r="KV722" s="286"/>
      <c r="KW722" s="286"/>
      <c r="KX722" s="286"/>
      <c r="KY722" s="286"/>
      <c r="KZ722" s="286"/>
      <c r="LA722" s="286"/>
      <c r="LB722" s="286"/>
      <c r="LC722" s="286"/>
      <c r="LD722" s="286"/>
      <c r="LE722" s="286"/>
      <c r="LF722" s="286"/>
      <c r="LG722" s="286"/>
      <c r="LH722" s="286"/>
      <c r="LI722" s="286"/>
      <c r="LJ722" s="286"/>
      <c r="LK722" s="286"/>
      <c r="LL722" s="286"/>
      <c r="LM722" s="286"/>
      <c r="LN722" s="286"/>
      <c r="LO722" s="286"/>
      <c r="LP722" s="286"/>
      <c r="LQ722" s="286"/>
      <c r="LR722" s="286"/>
      <c r="LS722" s="286"/>
      <c r="LT722" s="286"/>
      <c r="LU722" s="286"/>
      <c r="LV722" s="286"/>
      <c r="LW722" s="286"/>
      <c r="LX722" s="286"/>
      <c r="LY722" s="286"/>
      <c r="LZ722" s="286"/>
      <c r="MA722" s="286"/>
      <c r="MB722" s="286"/>
      <c r="MC722" s="286"/>
      <c r="MD722" s="286"/>
      <c r="ME722" s="286"/>
      <c r="MF722" s="286"/>
      <c r="MG722" s="286"/>
      <c r="MH722" s="286"/>
      <c r="MI722" s="286"/>
      <c r="MJ722" s="286"/>
      <c r="MK722" s="286"/>
      <c r="ML722" s="286"/>
      <c r="MM722" s="286"/>
      <c r="MN722" s="286"/>
      <c r="MO722" s="286"/>
      <c r="MP722" s="286"/>
      <c r="MQ722" s="286"/>
      <c r="MR722" s="286"/>
      <c r="MS722" s="286"/>
      <c r="MT722" s="286"/>
      <c r="MU722" s="286"/>
      <c r="MV722" s="286"/>
      <c r="MW722" s="286"/>
      <c r="MX722" s="286"/>
      <c r="MY722" s="286"/>
      <c r="MZ722" s="286"/>
      <c r="NA722" s="286"/>
      <c r="NB722" s="286"/>
      <c r="NC722" s="286"/>
      <c r="ND722" s="286"/>
      <c r="NE722" s="286"/>
      <c r="NF722" s="286"/>
      <c r="NG722" s="286"/>
      <c r="NH722" s="286"/>
      <c r="NI722" s="286"/>
      <c r="NJ722" s="286"/>
      <c r="NK722" s="286"/>
      <c r="NL722" s="286"/>
      <c r="NM722" s="286"/>
      <c r="NN722" s="286"/>
      <c r="NO722" s="286"/>
      <c r="NP722" s="286"/>
      <c r="NQ722" s="286"/>
      <c r="NR722" s="286"/>
      <c r="NS722" s="286"/>
      <c r="NT722" s="286"/>
      <c r="NU722" s="286"/>
      <c r="NV722" s="286"/>
      <c r="NW722" s="286"/>
      <c r="NX722" s="286"/>
      <c r="NY722" s="286"/>
      <c r="NZ722" s="286"/>
      <c r="OA722" s="286"/>
      <c r="OB722" s="286"/>
      <c r="OC722" s="286"/>
      <c r="OD722" s="286"/>
      <c r="OE722" s="286"/>
      <c r="OF722" s="286"/>
      <c r="OG722" s="286"/>
      <c r="OH722" s="286"/>
      <c r="OI722" s="286"/>
      <c r="OJ722" s="286"/>
      <c r="OK722" s="286"/>
      <c r="OL722" s="286"/>
      <c r="OM722" s="286"/>
      <c r="ON722" s="286"/>
      <c r="OO722" s="286"/>
      <c r="OP722" s="286"/>
      <c r="OQ722" s="286"/>
      <c r="OR722" s="286"/>
      <c r="OS722" s="286"/>
      <c r="OT722" s="286"/>
      <c r="OU722" s="286"/>
      <c r="OV722" s="286"/>
      <c r="OW722" s="286"/>
      <c r="OX722" s="286"/>
      <c r="OY722" s="286"/>
      <c r="OZ722" s="286"/>
      <c r="PA722" s="286"/>
      <c r="PB722" s="286"/>
      <c r="PC722" s="286"/>
      <c r="PD722" s="286"/>
      <c r="PE722" s="286"/>
      <c r="PF722" s="286"/>
      <c r="PG722" s="286"/>
      <c r="PH722" s="286"/>
      <c r="PI722" s="286"/>
      <c r="PJ722" s="286"/>
      <c r="PK722" s="286"/>
      <c r="PL722" s="286"/>
      <c r="PM722" s="286"/>
      <c r="PN722" s="286"/>
      <c r="PO722" s="286"/>
      <c r="PP722" s="286"/>
      <c r="PQ722" s="286"/>
      <c r="PR722" s="286"/>
      <c r="PS722" s="286"/>
      <c r="PT722" s="286"/>
      <c r="PU722" s="286"/>
      <c r="PV722" s="286"/>
      <c r="PW722" s="286"/>
      <c r="PX722" s="286"/>
      <c r="PY722" s="286"/>
      <c r="PZ722" s="286"/>
      <c r="QA722" s="286"/>
      <c r="QB722" s="286"/>
      <c r="QC722" s="286"/>
      <c r="QD722" s="286"/>
      <c r="QE722" s="286"/>
      <c r="QF722" s="286"/>
      <c r="QG722" s="286"/>
      <c r="QH722" s="286"/>
      <c r="QI722" s="286"/>
      <c r="QJ722" s="286"/>
      <c r="QK722" s="286"/>
      <c r="QL722" s="286"/>
      <c r="QM722" s="286"/>
      <c r="QN722" s="286"/>
      <c r="QO722" s="286"/>
      <c r="QP722" s="286"/>
      <c r="QQ722" s="286"/>
      <c r="QR722" s="286"/>
      <c r="QS722" s="286"/>
      <c r="QT722" s="286"/>
      <c r="QU722" s="286"/>
      <c r="QV722" s="286"/>
      <c r="QW722" s="286"/>
      <c r="QX722" s="286"/>
      <c r="QY722" s="286"/>
      <c r="QZ722" s="286"/>
      <c r="RA722" s="286"/>
      <c r="RB722" s="286"/>
      <c r="RC722" s="286"/>
      <c r="RD722" s="286"/>
      <c r="RE722" s="286"/>
      <c r="RF722" s="286"/>
      <c r="RG722" s="286"/>
      <c r="RH722" s="286"/>
      <c r="RI722" s="286"/>
      <c r="RJ722" s="286"/>
      <c r="RK722" s="286"/>
      <c r="RL722" s="286"/>
      <c r="RM722" s="286"/>
      <c r="RN722" s="286"/>
      <c r="RO722" s="286"/>
      <c r="RP722" s="286"/>
      <c r="RQ722" s="286"/>
      <c r="RR722" s="286"/>
      <c r="RS722" s="286"/>
      <c r="RT722" s="286"/>
      <c r="RU722" s="286"/>
      <c r="RV722" s="286"/>
      <c r="RW722" s="286"/>
      <c r="RX722" s="286"/>
      <c r="RY722" s="286"/>
      <c r="RZ722" s="286"/>
      <c r="SA722" s="286"/>
      <c r="SB722" s="286"/>
      <c r="SC722" s="286"/>
      <c r="SD722" s="286"/>
      <c r="SE722" s="286"/>
      <c r="SF722" s="286"/>
      <c r="SG722" s="286"/>
      <c r="SH722" s="286"/>
      <c r="SI722" s="286"/>
      <c r="SJ722" s="286"/>
      <c r="SK722" s="286"/>
      <c r="SL722" s="286"/>
      <c r="SM722" s="286"/>
      <c r="SN722" s="286"/>
      <c r="SO722" s="286"/>
      <c r="SP722" s="286"/>
      <c r="SQ722" s="286"/>
      <c r="SR722" s="286"/>
      <c r="SS722" s="286"/>
      <c r="ST722" s="286"/>
      <c r="SU722" s="286"/>
      <c r="SV722" s="286"/>
      <c r="SW722" s="286"/>
      <c r="SX722" s="286"/>
      <c r="SY722" s="286"/>
      <c r="SZ722" s="286"/>
      <c r="TA722" s="286"/>
      <c r="TB722" s="286"/>
      <c r="TC722" s="286"/>
      <c r="TD722" s="286"/>
      <c r="TE722" s="286"/>
      <c r="TF722" s="286"/>
      <c r="TG722" s="286"/>
      <c r="TH722" s="286"/>
      <c r="TI722" s="286"/>
      <c r="TJ722" s="286"/>
      <c r="TK722" s="286"/>
      <c r="TL722" s="286"/>
      <c r="TM722" s="286"/>
      <c r="TN722" s="286"/>
      <c r="TO722" s="286"/>
      <c r="TP722" s="286"/>
      <c r="TQ722" s="286"/>
      <c r="TR722" s="286"/>
      <c r="TS722" s="286"/>
      <c r="TT722" s="286"/>
      <c r="TU722" s="286"/>
      <c r="TV722" s="286"/>
      <c r="TW722" s="286"/>
      <c r="TX722" s="286"/>
      <c r="TY722" s="286"/>
      <c r="TZ722" s="286"/>
      <c r="UA722" s="286"/>
      <c r="UB722" s="286"/>
      <c r="UC722" s="286"/>
      <c r="UD722" s="286"/>
      <c r="UE722" s="286"/>
      <c r="UF722" s="286"/>
      <c r="UG722" s="286"/>
      <c r="UH722" s="286"/>
      <c r="UI722" s="286"/>
      <c r="UJ722" s="286"/>
      <c r="UK722" s="286"/>
      <c r="UL722" s="286"/>
      <c r="UM722" s="286"/>
      <c r="UN722" s="286"/>
      <c r="UO722" s="286"/>
      <c r="UP722" s="286"/>
      <c r="UQ722" s="286"/>
      <c r="UR722" s="286"/>
      <c r="US722" s="286"/>
      <c r="UT722" s="286"/>
      <c r="UU722" s="286"/>
      <c r="UV722" s="286"/>
      <c r="UW722" s="286"/>
      <c r="UX722" s="286"/>
      <c r="UY722" s="286"/>
      <c r="UZ722" s="286"/>
      <c r="VA722" s="286"/>
      <c r="VB722" s="286"/>
      <c r="VC722" s="286"/>
      <c r="VD722" s="286"/>
      <c r="VE722" s="286"/>
      <c r="VF722" s="286"/>
      <c r="VG722" s="286"/>
      <c r="VH722" s="286"/>
      <c r="VI722" s="286"/>
      <c r="VJ722" s="286"/>
      <c r="VK722" s="286"/>
      <c r="VL722" s="286"/>
      <c r="VM722" s="286"/>
      <c r="VN722" s="286"/>
      <c r="VO722" s="286"/>
      <c r="VP722" s="286"/>
      <c r="VQ722" s="286"/>
      <c r="VR722" s="286"/>
      <c r="VS722" s="286"/>
      <c r="VT722" s="286"/>
      <c r="VU722" s="286"/>
      <c r="VV722" s="286"/>
      <c r="VW722" s="286"/>
      <c r="VX722" s="286"/>
      <c r="VY722" s="286"/>
      <c r="VZ722" s="286"/>
      <c r="WA722" s="286"/>
      <c r="WB722" s="286"/>
      <c r="WC722" s="286"/>
    </row>
    <row r="723" spans="1:601" s="285" customFormat="1" ht="15">
      <c r="A723" s="1073"/>
      <c r="B723" s="680"/>
      <c r="C723" s="669"/>
      <c r="D723" s="671"/>
      <c r="E723" s="673"/>
      <c r="F723" s="647"/>
      <c r="G723" s="674"/>
      <c r="H723" s="647"/>
      <c r="I723" s="315" t="s">
        <v>501</v>
      </c>
      <c r="J723" s="315" t="s">
        <v>351</v>
      </c>
      <c r="K723" s="462" t="s">
        <v>1458</v>
      </c>
      <c r="L723" s="383" t="s">
        <v>44</v>
      </c>
      <c r="M723" s="288">
        <v>0</v>
      </c>
      <c r="N723" s="288">
        <v>0</v>
      </c>
      <c r="O723" s="288">
        <v>0</v>
      </c>
      <c r="P723" s="292">
        <v>0</v>
      </c>
      <c r="Q723" s="288">
        <v>0</v>
      </c>
      <c r="R723" s="288">
        <v>0</v>
      </c>
      <c r="S723" s="530">
        <v>3</v>
      </c>
      <c r="BA723" s="286"/>
      <c r="BB723" s="286"/>
      <c r="BC723" s="286"/>
      <c r="BD723" s="286"/>
      <c r="BE723" s="286"/>
      <c r="BF723" s="286"/>
      <c r="BG723" s="286"/>
      <c r="BH723" s="286"/>
      <c r="BI723" s="286"/>
      <c r="BJ723" s="286"/>
      <c r="BK723" s="286"/>
      <c r="BL723" s="286"/>
      <c r="BM723" s="286"/>
      <c r="BN723" s="286"/>
      <c r="BO723" s="286"/>
      <c r="BP723" s="286"/>
      <c r="BQ723" s="286"/>
      <c r="BR723" s="286"/>
      <c r="BS723" s="286"/>
      <c r="BT723" s="286"/>
      <c r="BU723" s="286"/>
      <c r="BV723" s="286"/>
      <c r="BW723" s="286"/>
      <c r="BX723" s="286"/>
      <c r="BY723" s="286"/>
      <c r="BZ723" s="286"/>
      <c r="CA723" s="286"/>
      <c r="CB723" s="286"/>
      <c r="CC723" s="286"/>
      <c r="CD723" s="286"/>
      <c r="CE723" s="286"/>
      <c r="CF723" s="286"/>
      <c r="CG723" s="286"/>
      <c r="CH723" s="286"/>
      <c r="CI723" s="286"/>
      <c r="CJ723" s="286"/>
      <c r="CK723" s="286"/>
      <c r="CL723" s="286"/>
      <c r="CM723" s="286"/>
      <c r="CN723" s="286"/>
      <c r="CO723" s="286"/>
      <c r="CP723" s="286"/>
      <c r="CQ723" s="286"/>
      <c r="CR723" s="286"/>
      <c r="CS723" s="286"/>
      <c r="CT723" s="286"/>
      <c r="CU723" s="286"/>
      <c r="CV723" s="286"/>
      <c r="CW723" s="286"/>
      <c r="CX723" s="286"/>
      <c r="CY723" s="286"/>
      <c r="CZ723" s="286"/>
      <c r="DA723" s="286"/>
      <c r="DB723" s="286"/>
      <c r="DC723" s="286"/>
      <c r="DD723" s="286"/>
      <c r="DE723" s="286"/>
      <c r="DF723" s="286"/>
      <c r="DG723" s="286"/>
      <c r="DH723" s="286"/>
      <c r="DI723" s="286"/>
      <c r="DJ723" s="286"/>
      <c r="DK723" s="286"/>
      <c r="DL723" s="286"/>
      <c r="DM723" s="286"/>
      <c r="DN723" s="286"/>
      <c r="DO723" s="286"/>
      <c r="DP723" s="286"/>
      <c r="DQ723" s="286"/>
      <c r="DR723" s="286"/>
      <c r="DS723" s="286"/>
      <c r="DT723" s="286"/>
      <c r="DU723" s="286"/>
      <c r="DV723" s="286"/>
      <c r="DW723" s="286"/>
      <c r="DX723" s="286"/>
      <c r="DY723" s="286"/>
      <c r="DZ723" s="286"/>
      <c r="EA723" s="286"/>
      <c r="EB723" s="286"/>
      <c r="EC723" s="286"/>
      <c r="ED723" s="286"/>
      <c r="EE723" s="286"/>
      <c r="EF723" s="286"/>
      <c r="EG723" s="286"/>
      <c r="EH723" s="286"/>
      <c r="EI723" s="286"/>
      <c r="EJ723" s="286"/>
      <c r="EK723" s="286"/>
      <c r="EL723" s="286"/>
      <c r="EM723" s="286"/>
      <c r="EN723" s="286"/>
      <c r="EO723" s="286"/>
      <c r="EP723" s="286"/>
      <c r="EQ723" s="286"/>
      <c r="ER723" s="286"/>
      <c r="ES723" s="286"/>
      <c r="ET723" s="286"/>
      <c r="EU723" s="286"/>
      <c r="EV723" s="286"/>
      <c r="EW723" s="286"/>
      <c r="EX723" s="286"/>
      <c r="EY723" s="286"/>
      <c r="EZ723" s="286"/>
      <c r="FA723" s="286"/>
      <c r="FB723" s="286"/>
      <c r="FC723" s="286"/>
      <c r="FD723" s="286"/>
      <c r="FE723" s="286"/>
      <c r="FF723" s="286"/>
      <c r="FG723" s="286"/>
      <c r="FH723" s="286"/>
      <c r="FI723" s="286"/>
      <c r="FJ723" s="286"/>
      <c r="FK723" s="286"/>
      <c r="FL723" s="286"/>
      <c r="FM723" s="286"/>
      <c r="FN723" s="286"/>
      <c r="FO723" s="286"/>
      <c r="FP723" s="286"/>
      <c r="FQ723" s="286"/>
      <c r="FR723" s="286"/>
      <c r="FS723" s="286"/>
      <c r="FT723" s="286"/>
      <c r="FU723" s="286"/>
      <c r="FV723" s="286"/>
      <c r="FW723" s="286"/>
      <c r="FX723" s="286"/>
      <c r="FY723" s="286"/>
      <c r="FZ723" s="286"/>
      <c r="GA723" s="286"/>
      <c r="GB723" s="286"/>
      <c r="GC723" s="286"/>
      <c r="GD723" s="286"/>
      <c r="GE723" s="286"/>
      <c r="GF723" s="286"/>
      <c r="GG723" s="286"/>
      <c r="GH723" s="286"/>
      <c r="GI723" s="286"/>
      <c r="GJ723" s="286"/>
      <c r="GK723" s="286"/>
      <c r="GL723" s="286"/>
      <c r="GM723" s="286"/>
      <c r="GN723" s="286"/>
      <c r="GO723" s="286"/>
      <c r="GP723" s="286"/>
      <c r="GQ723" s="286"/>
      <c r="GR723" s="286"/>
      <c r="GS723" s="286"/>
      <c r="GT723" s="286"/>
      <c r="GU723" s="286"/>
      <c r="GV723" s="286"/>
      <c r="GW723" s="286"/>
      <c r="GX723" s="286"/>
      <c r="GY723" s="286"/>
      <c r="GZ723" s="286"/>
      <c r="HA723" s="286"/>
      <c r="HB723" s="286"/>
      <c r="HC723" s="286"/>
      <c r="HD723" s="286"/>
      <c r="HE723" s="286"/>
      <c r="HF723" s="286"/>
      <c r="HG723" s="286"/>
      <c r="HH723" s="286"/>
      <c r="HI723" s="286"/>
      <c r="HJ723" s="286"/>
      <c r="HK723" s="286"/>
      <c r="HL723" s="286"/>
      <c r="HM723" s="286"/>
      <c r="HN723" s="286"/>
      <c r="HO723" s="286"/>
      <c r="HP723" s="286"/>
      <c r="HQ723" s="286"/>
      <c r="HR723" s="286"/>
      <c r="HS723" s="286"/>
      <c r="HT723" s="286"/>
      <c r="HU723" s="286"/>
      <c r="HV723" s="286"/>
      <c r="HW723" s="286"/>
      <c r="HX723" s="286"/>
      <c r="HY723" s="286"/>
      <c r="HZ723" s="286"/>
      <c r="IA723" s="286"/>
      <c r="IB723" s="286"/>
      <c r="IC723" s="286"/>
      <c r="ID723" s="286"/>
      <c r="IE723" s="286"/>
      <c r="IF723" s="286"/>
      <c r="IG723" s="286"/>
      <c r="IH723" s="286"/>
      <c r="II723" s="286"/>
      <c r="IJ723" s="286"/>
      <c r="IK723" s="286"/>
      <c r="IL723" s="286"/>
      <c r="IM723" s="286"/>
      <c r="IN723" s="286"/>
      <c r="IO723" s="286"/>
      <c r="IP723" s="286"/>
      <c r="IQ723" s="286"/>
      <c r="IR723" s="286"/>
      <c r="IS723" s="286"/>
      <c r="IT723" s="286"/>
      <c r="IU723" s="286"/>
      <c r="IV723" s="286"/>
      <c r="IW723" s="286"/>
      <c r="IX723" s="286"/>
      <c r="IY723" s="286"/>
      <c r="IZ723" s="286"/>
      <c r="JA723" s="286"/>
      <c r="JB723" s="286"/>
      <c r="JC723" s="286"/>
      <c r="JD723" s="286"/>
      <c r="JE723" s="286"/>
      <c r="JF723" s="286"/>
      <c r="JG723" s="286"/>
      <c r="JH723" s="286"/>
      <c r="JI723" s="286"/>
      <c r="JJ723" s="286"/>
      <c r="JK723" s="286"/>
      <c r="JL723" s="286"/>
      <c r="JM723" s="286"/>
      <c r="JN723" s="286"/>
      <c r="JO723" s="286"/>
      <c r="JP723" s="286"/>
      <c r="JQ723" s="286"/>
      <c r="JR723" s="286"/>
      <c r="JS723" s="286"/>
      <c r="JT723" s="286"/>
      <c r="JU723" s="286"/>
      <c r="JV723" s="286"/>
      <c r="JW723" s="286"/>
      <c r="JX723" s="286"/>
      <c r="JY723" s="286"/>
      <c r="JZ723" s="286"/>
      <c r="KA723" s="286"/>
      <c r="KB723" s="286"/>
      <c r="KC723" s="286"/>
      <c r="KD723" s="286"/>
      <c r="KE723" s="286"/>
      <c r="KF723" s="286"/>
      <c r="KG723" s="286"/>
      <c r="KH723" s="286"/>
      <c r="KI723" s="286"/>
      <c r="KJ723" s="286"/>
      <c r="KK723" s="286"/>
      <c r="KL723" s="286"/>
      <c r="KM723" s="286"/>
      <c r="KN723" s="286"/>
      <c r="KO723" s="286"/>
      <c r="KP723" s="286"/>
      <c r="KQ723" s="286"/>
      <c r="KR723" s="286"/>
      <c r="KS723" s="286"/>
      <c r="KT723" s="286"/>
      <c r="KU723" s="286"/>
      <c r="KV723" s="286"/>
      <c r="KW723" s="286"/>
      <c r="KX723" s="286"/>
      <c r="KY723" s="286"/>
      <c r="KZ723" s="286"/>
      <c r="LA723" s="286"/>
      <c r="LB723" s="286"/>
      <c r="LC723" s="286"/>
      <c r="LD723" s="286"/>
      <c r="LE723" s="286"/>
      <c r="LF723" s="286"/>
      <c r="LG723" s="286"/>
      <c r="LH723" s="286"/>
      <c r="LI723" s="286"/>
      <c r="LJ723" s="286"/>
      <c r="LK723" s="286"/>
      <c r="LL723" s="286"/>
      <c r="LM723" s="286"/>
      <c r="LN723" s="286"/>
      <c r="LO723" s="286"/>
      <c r="LP723" s="286"/>
      <c r="LQ723" s="286"/>
      <c r="LR723" s="286"/>
      <c r="LS723" s="286"/>
      <c r="LT723" s="286"/>
      <c r="LU723" s="286"/>
      <c r="LV723" s="286"/>
      <c r="LW723" s="286"/>
      <c r="LX723" s="286"/>
      <c r="LY723" s="286"/>
      <c r="LZ723" s="286"/>
      <c r="MA723" s="286"/>
      <c r="MB723" s="286"/>
      <c r="MC723" s="286"/>
      <c r="MD723" s="286"/>
      <c r="ME723" s="286"/>
      <c r="MF723" s="286"/>
      <c r="MG723" s="286"/>
      <c r="MH723" s="286"/>
      <c r="MI723" s="286"/>
      <c r="MJ723" s="286"/>
      <c r="MK723" s="286"/>
      <c r="ML723" s="286"/>
      <c r="MM723" s="286"/>
      <c r="MN723" s="286"/>
      <c r="MO723" s="286"/>
      <c r="MP723" s="286"/>
      <c r="MQ723" s="286"/>
      <c r="MR723" s="286"/>
      <c r="MS723" s="286"/>
      <c r="MT723" s="286"/>
      <c r="MU723" s="286"/>
      <c r="MV723" s="286"/>
      <c r="MW723" s="286"/>
      <c r="MX723" s="286"/>
      <c r="MY723" s="286"/>
      <c r="MZ723" s="286"/>
      <c r="NA723" s="286"/>
      <c r="NB723" s="286"/>
      <c r="NC723" s="286"/>
      <c r="ND723" s="286"/>
      <c r="NE723" s="286"/>
      <c r="NF723" s="286"/>
      <c r="NG723" s="286"/>
      <c r="NH723" s="286"/>
      <c r="NI723" s="286"/>
      <c r="NJ723" s="286"/>
      <c r="NK723" s="286"/>
      <c r="NL723" s="286"/>
      <c r="NM723" s="286"/>
      <c r="NN723" s="286"/>
      <c r="NO723" s="286"/>
      <c r="NP723" s="286"/>
      <c r="NQ723" s="286"/>
      <c r="NR723" s="286"/>
      <c r="NS723" s="286"/>
      <c r="NT723" s="286"/>
      <c r="NU723" s="286"/>
      <c r="NV723" s="286"/>
      <c r="NW723" s="286"/>
      <c r="NX723" s="286"/>
      <c r="NY723" s="286"/>
      <c r="NZ723" s="286"/>
      <c r="OA723" s="286"/>
      <c r="OB723" s="286"/>
      <c r="OC723" s="286"/>
      <c r="OD723" s="286"/>
      <c r="OE723" s="286"/>
      <c r="OF723" s="286"/>
      <c r="OG723" s="286"/>
      <c r="OH723" s="286"/>
      <c r="OI723" s="286"/>
      <c r="OJ723" s="286"/>
      <c r="OK723" s="286"/>
      <c r="OL723" s="286"/>
      <c r="OM723" s="286"/>
      <c r="ON723" s="286"/>
      <c r="OO723" s="286"/>
      <c r="OP723" s="286"/>
      <c r="OQ723" s="286"/>
      <c r="OR723" s="286"/>
      <c r="OS723" s="286"/>
      <c r="OT723" s="286"/>
      <c r="OU723" s="286"/>
      <c r="OV723" s="286"/>
      <c r="OW723" s="286"/>
      <c r="OX723" s="286"/>
      <c r="OY723" s="286"/>
      <c r="OZ723" s="286"/>
      <c r="PA723" s="286"/>
      <c r="PB723" s="286"/>
      <c r="PC723" s="286"/>
      <c r="PD723" s="286"/>
      <c r="PE723" s="286"/>
      <c r="PF723" s="286"/>
      <c r="PG723" s="286"/>
      <c r="PH723" s="286"/>
      <c r="PI723" s="286"/>
      <c r="PJ723" s="286"/>
      <c r="PK723" s="286"/>
      <c r="PL723" s="286"/>
      <c r="PM723" s="286"/>
      <c r="PN723" s="286"/>
      <c r="PO723" s="286"/>
      <c r="PP723" s="286"/>
      <c r="PQ723" s="286"/>
      <c r="PR723" s="286"/>
      <c r="PS723" s="286"/>
      <c r="PT723" s="286"/>
      <c r="PU723" s="286"/>
      <c r="PV723" s="286"/>
      <c r="PW723" s="286"/>
      <c r="PX723" s="286"/>
      <c r="PY723" s="286"/>
      <c r="PZ723" s="286"/>
      <c r="QA723" s="286"/>
      <c r="QB723" s="286"/>
      <c r="QC723" s="286"/>
      <c r="QD723" s="286"/>
      <c r="QE723" s="286"/>
      <c r="QF723" s="286"/>
      <c r="QG723" s="286"/>
      <c r="QH723" s="286"/>
      <c r="QI723" s="286"/>
      <c r="QJ723" s="286"/>
      <c r="QK723" s="286"/>
      <c r="QL723" s="286"/>
      <c r="QM723" s="286"/>
      <c r="QN723" s="286"/>
      <c r="QO723" s="286"/>
      <c r="QP723" s="286"/>
      <c r="QQ723" s="286"/>
      <c r="QR723" s="286"/>
      <c r="QS723" s="286"/>
      <c r="QT723" s="286"/>
      <c r="QU723" s="286"/>
      <c r="QV723" s="286"/>
      <c r="QW723" s="286"/>
      <c r="QX723" s="286"/>
      <c r="QY723" s="286"/>
      <c r="QZ723" s="286"/>
      <c r="RA723" s="286"/>
      <c r="RB723" s="286"/>
      <c r="RC723" s="286"/>
      <c r="RD723" s="286"/>
      <c r="RE723" s="286"/>
      <c r="RF723" s="286"/>
      <c r="RG723" s="286"/>
      <c r="RH723" s="286"/>
      <c r="RI723" s="286"/>
      <c r="RJ723" s="286"/>
      <c r="RK723" s="286"/>
      <c r="RL723" s="286"/>
      <c r="RM723" s="286"/>
      <c r="RN723" s="286"/>
      <c r="RO723" s="286"/>
      <c r="RP723" s="286"/>
      <c r="RQ723" s="286"/>
      <c r="RR723" s="286"/>
      <c r="RS723" s="286"/>
      <c r="RT723" s="286"/>
      <c r="RU723" s="286"/>
      <c r="RV723" s="286"/>
      <c r="RW723" s="286"/>
      <c r="RX723" s="286"/>
      <c r="RY723" s="286"/>
      <c r="RZ723" s="286"/>
      <c r="SA723" s="286"/>
      <c r="SB723" s="286"/>
      <c r="SC723" s="286"/>
      <c r="SD723" s="286"/>
      <c r="SE723" s="286"/>
      <c r="SF723" s="286"/>
      <c r="SG723" s="286"/>
      <c r="SH723" s="286"/>
      <c r="SI723" s="286"/>
      <c r="SJ723" s="286"/>
      <c r="SK723" s="286"/>
      <c r="SL723" s="286"/>
      <c r="SM723" s="286"/>
      <c r="SN723" s="286"/>
      <c r="SO723" s="286"/>
      <c r="SP723" s="286"/>
      <c r="SQ723" s="286"/>
      <c r="SR723" s="286"/>
      <c r="SS723" s="286"/>
      <c r="ST723" s="286"/>
      <c r="SU723" s="286"/>
      <c r="SV723" s="286"/>
      <c r="SW723" s="286"/>
      <c r="SX723" s="286"/>
      <c r="SY723" s="286"/>
      <c r="SZ723" s="286"/>
      <c r="TA723" s="286"/>
      <c r="TB723" s="286"/>
      <c r="TC723" s="286"/>
      <c r="TD723" s="286"/>
      <c r="TE723" s="286"/>
      <c r="TF723" s="286"/>
      <c r="TG723" s="286"/>
      <c r="TH723" s="286"/>
      <c r="TI723" s="286"/>
      <c r="TJ723" s="286"/>
      <c r="TK723" s="286"/>
      <c r="TL723" s="286"/>
      <c r="TM723" s="286"/>
      <c r="TN723" s="286"/>
      <c r="TO723" s="286"/>
      <c r="TP723" s="286"/>
      <c r="TQ723" s="286"/>
      <c r="TR723" s="286"/>
      <c r="TS723" s="286"/>
      <c r="TT723" s="286"/>
      <c r="TU723" s="286"/>
      <c r="TV723" s="286"/>
      <c r="TW723" s="286"/>
      <c r="TX723" s="286"/>
      <c r="TY723" s="286"/>
      <c r="TZ723" s="286"/>
      <c r="UA723" s="286"/>
      <c r="UB723" s="286"/>
      <c r="UC723" s="286"/>
      <c r="UD723" s="286"/>
      <c r="UE723" s="286"/>
      <c r="UF723" s="286"/>
      <c r="UG723" s="286"/>
      <c r="UH723" s="286"/>
      <c r="UI723" s="286"/>
      <c r="UJ723" s="286"/>
      <c r="UK723" s="286"/>
      <c r="UL723" s="286"/>
      <c r="UM723" s="286"/>
      <c r="UN723" s="286"/>
      <c r="UO723" s="286"/>
      <c r="UP723" s="286"/>
      <c r="UQ723" s="286"/>
      <c r="UR723" s="286"/>
      <c r="US723" s="286"/>
      <c r="UT723" s="286"/>
      <c r="UU723" s="286"/>
      <c r="UV723" s="286"/>
      <c r="UW723" s="286"/>
      <c r="UX723" s="286"/>
      <c r="UY723" s="286"/>
      <c r="UZ723" s="286"/>
      <c r="VA723" s="286"/>
      <c r="VB723" s="286"/>
      <c r="VC723" s="286"/>
      <c r="VD723" s="286"/>
      <c r="VE723" s="286"/>
      <c r="VF723" s="286"/>
      <c r="VG723" s="286"/>
      <c r="VH723" s="286"/>
      <c r="VI723" s="286"/>
      <c r="VJ723" s="286"/>
      <c r="VK723" s="286"/>
      <c r="VL723" s="286"/>
      <c r="VM723" s="286"/>
      <c r="VN723" s="286"/>
      <c r="VO723" s="286"/>
      <c r="VP723" s="286"/>
      <c r="VQ723" s="286"/>
      <c r="VR723" s="286"/>
      <c r="VS723" s="286"/>
      <c r="VT723" s="286"/>
      <c r="VU723" s="286"/>
      <c r="VV723" s="286"/>
      <c r="VW723" s="286"/>
      <c r="VX723" s="286"/>
      <c r="VY723" s="286"/>
      <c r="VZ723" s="286"/>
      <c r="WA723" s="286"/>
      <c r="WB723" s="286"/>
      <c r="WC723" s="286"/>
    </row>
    <row r="724" spans="1:601" s="291" customFormat="1" ht="156.75" customHeight="1">
      <c r="A724" s="1073"/>
      <c r="B724" s="670" t="s">
        <v>724</v>
      </c>
      <c r="C724" s="650" t="s">
        <v>1460</v>
      </c>
      <c r="D724" s="652" t="s">
        <v>1456</v>
      </c>
      <c r="E724" s="296" t="s">
        <v>1461</v>
      </c>
      <c r="F724" s="316" t="s">
        <v>60</v>
      </c>
      <c r="G724" s="463">
        <v>40855</v>
      </c>
      <c r="H724" s="464" t="s">
        <v>1026</v>
      </c>
      <c r="I724" s="381" t="s">
        <v>501</v>
      </c>
      <c r="J724" s="390" t="s">
        <v>351</v>
      </c>
      <c r="K724" s="442" t="s">
        <v>1462</v>
      </c>
      <c r="L724" s="381" t="s">
        <v>35</v>
      </c>
      <c r="M724" s="284">
        <f>M728+M725+M726+M727</f>
        <v>5616900</v>
      </c>
      <c r="N724" s="284">
        <f>N728+N725+N726+N727</f>
        <v>5552368.330000001</v>
      </c>
      <c r="O724" s="284">
        <f>O728+O725+O726+O727</f>
        <v>6193200</v>
      </c>
      <c r="P724" s="391">
        <f t="shared" ref="P724:R724" si="124">P728+P725+P726+P727</f>
        <v>6425000</v>
      </c>
      <c r="Q724" s="392">
        <f t="shared" si="124"/>
        <v>6667600</v>
      </c>
      <c r="R724" s="392">
        <f t="shared" si="124"/>
        <v>6667600</v>
      </c>
      <c r="S724" s="548"/>
      <c r="T724" s="285"/>
      <c r="U724" s="285"/>
      <c r="V724" s="285"/>
      <c r="W724" s="285"/>
      <c r="X724" s="285"/>
      <c r="Y724" s="285"/>
      <c r="Z724" s="285"/>
      <c r="AA724" s="285"/>
      <c r="AB724" s="285"/>
      <c r="AC724" s="285"/>
      <c r="AD724" s="285"/>
      <c r="AE724" s="285"/>
      <c r="AF724" s="285"/>
      <c r="AG724" s="285"/>
      <c r="AH724" s="285"/>
      <c r="AI724" s="285"/>
      <c r="AJ724" s="285"/>
      <c r="AK724" s="285"/>
      <c r="AL724" s="285"/>
      <c r="AM724" s="285"/>
      <c r="AN724" s="285"/>
      <c r="AO724" s="285"/>
      <c r="AP724" s="285"/>
      <c r="AQ724" s="285"/>
      <c r="AR724" s="285"/>
      <c r="AS724" s="285"/>
      <c r="AT724" s="285"/>
      <c r="AU724" s="285"/>
      <c r="AV724" s="285"/>
      <c r="AW724" s="285"/>
      <c r="AX724" s="285"/>
      <c r="AY724" s="285"/>
      <c r="AZ724" s="285"/>
      <c r="BA724" s="286"/>
      <c r="BB724" s="286"/>
      <c r="BC724" s="286"/>
      <c r="BD724" s="286"/>
      <c r="BE724" s="286"/>
      <c r="BF724" s="286"/>
      <c r="BG724" s="286"/>
      <c r="BH724" s="286"/>
      <c r="BI724" s="286"/>
      <c r="BJ724" s="286"/>
      <c r="BK724" s="286"/>
      <c r="BL724" s="286"/>
      <c r="BM724" s="286"/>
      <c r="BN724" s="286"/>
      <c r="BO724" s="286"/>
      <c r="BP724" s="286"/>
      <c r="BQ724" s="286"/>
      <c r="BR724" s="286"/>
      <c r="BS724" s="286"/>
      <c r="BT724" s="286"/>
      <c r="BU724" s="286"/>
      <c r="BV724" s="286"/>
      <c r="BW724" s="286"/>
      <c r="BX724" s="286"/>
      <c r="BY724" s="286"/>
      <c r="BZ724" s="286"/>
      <c r="CA724" s="286"/>
      <c r="CB724" s="286"/>
      <c r="CC724" s="286"/>
      <c r="CD724" s="286"/>
      <c r="CE724" s="286"/>
      <c r="CF724" s="286"/>
      <c r="CG724" s="286"/>
      <c r="CH724" s="286"/>
      <c r="CI724" s="286"/>
      <c r="CJ724" s="286"/>
      <c r="CK724" s="286"/>
      <c r="CL724" s="286"/>
      <c r="CM724" s="286"/>
      <c r="CN724" s="286"/>
      <c r="CO724" s="286"/>
      <c r="CP724" s="286"/>
      <c r="CQ724" s="286"/>
      <c r="CR724" s="286"/>
      <c r="CS724" s="286"/>
      <c r="CT724" s="286"/>
      <c r="CU724" s="286"/>
      <c r="CV724" s="286"/>
      <c r="CW724" s="286"/>
      <c r="CX724" s="286"/>
      <c r="CY724" s="286"/>
      <c r="CZ724" s="286"/>
      <c r="DA724" s="286"/>
      <c r="DB724" s="286"/>
      <c r="DC724" s="286"/>
      <c r="DD724" s="286"/>
      <c r="DE724" s="286"/>
      <c r="DF724" s="286"/>
      <c r="DG724" s="286"/>
      <c r="DH724" s="286"/>
      <c r="DI724" s="286"/>
      <c r="DJ724" s="286"/>
      <c r="DK724" s="286"/>
      <c r="DL724" s="286"/>
      <c r="DM724" s="286"/>
      <c r="DN724" s="286"/>
      <c r="DO724" s="286"/>
      <c r="DP724" s="286"/>
      <c r="DQ724" s="286"/>
      <c r="DR724" s="286"/>
      <c r="DS724" s="286"/>
      <c r="DT724" s="286"/>
      <c r="DU724" s="286"/>
      <c r="DV724" s="286"/>
      <c r="DW724" s="286"/>
      <c r="DX724" s="286"/>
      <c r="DY724" s="286"/>
      <c r="DZ724" s="286"/>
      <c r="EA724" s="286"/>
      <c r="EB724" s="286"/>
      <c r="EC724" s="286"/>
      <c r="ED724" s="286"/>
      <c r="EE724" s="286"/>
      <c r="EF724" s="286"/>
      <c r="EG724" s="286"/>
      <c r="EH724" s="286"/>
      <c r="EI724" s="286"/>
      <c r="EJ724" s="286"/>
      <c r="EK724" s="286"/>
      <c r="EL724" s="286"/>
      <c r="EM724" s="286"/>
      <c r="EN724" s="286"/>
      <c r="EO724" s="286"/>
      <c r="EP724" s="286"/>
      <c r="EQ724" s="286"/>
      <c r="ER724" s="286"/>
      <c r="ES724" s="286"/>
      <c r="ET724" s="286"/>
      <c r="EU724" s="286"/>
      <c r="EV724" s="286"/>
      <c r="EW724" s="286"/>
      <c r="EX724" s="286"/>
      <c r="EY724" s="286"/>
      <c r="EZ724" s="286"/>
      <c r="FA724" s="286"/>
      <c r="FB724" s="286"/>
      <c r="FC724" s="286"/>
      <c r="FD724" s="286"/>
      <c r="FE724" s="286"/>
      <c r="FF724" s="286"/>
      <c r="FG724" s="286"/>
      <c r="FH724" s="286"/>
      <c r="FI724" s="286"/>
      <c r="FJ724" s="286"/>
      <c r="FK724" s="286"/>
      <c r="FL724" s="286"/>
      <c r="FM724" s="286"/>
      <c r="FN724" s="286"/>
      <c r="FO724" s="286"/>
      <c r="FP724" s="286"/>
      <c r="FQ724" s="286"/>
      <c r="FR724" s="286"/>
      <c r="FS724" s="286"/>
      <c r="FT724" s="286"/>
      <c r="FU724" s="286"/>
      <c r="FV724" s="286"/>
      <c r="FW724" s="286"/>
      <c r="FX724" s="286"/>
      <c r="FY724" s="286"/>
      <c r="FZ724" s="286"/>
      <c r="GA724" s="286"/>
      <c r="GB724" s="286"/>
      <c r="GC724" s="286"/>
      <c r="GD724" s="286"/>
      <c r="GE724" s="286"/>
      <c r="GF724" s="286"/>
      <c r="GG724" s="286"/>
      <c r="GH724" s="286"/>
      <c r="GI724" s="286"/>
      <c r="GJ724" s="286"/>
      <c r="GK724" s="286"/>
      <c r="GL724" s="286"/>
      <c r="GM724" s="286"/>
      <c r="GN724" s="286"/>
      <c r="GO724" s="286"/>
      <c r="GP724" s="286"/>
      <c r="GQ724" s="286"/>
      <c r="GR724" s="286"/>
      <c r="GS724" s="286"/>
      <c r="GT724" s="286"/>
      <c r="GU724" s="286"/>
      <c r="GV724" s="286"/>
      <c r="GW724" s="286"/>
      <c r="GX724" s="286"/>
      <c r="GY724" s="286"/>
      <c r="GZ724" s="286"/>
      <c r="HA724" s="286"/>
      <c r="HB724" s="286"/>
      <c r="HC724" s="286"/>
      <c r="HD724" s="286"/>
      <c r="HE724" s="286"/>
      <c r="HF724" s="286"/>
      <c r="HG724" s="286"/>
      <c r="HH724" s="286"/>
      <c r="HI724" s="286"/>
      <c r="HJ724" s="286"/>
      <c r="HK724" s="286"/>
      <c r="HL724" s="286"/>
      <c r="HM724" s="286"/>
      <c r="HN724" s="286"/>
      <c r="HO724" s="286"/>
      <c r="HP724" s="286"/>
      <c r="HQ724" s="286"/>
      <c r="HR724" s="286"/>
      <c r="HS724" s="286"/>
      <c r="HT724" s="286"/>
      <c r="HU724" s="286"/>
      <c r="HV724" s="286"/>
      <c r="HW724" s="286"/>
      <c r="HX724" s="286"/>
      <c r="HY724" s="286"/>
      <c r="HZ724" s="286"/>
      <c r="IA724" s="286"/>
      <c r="IB724" s="286"/>
      <c r="IC724" s="286"/>
      <c r="ID724" s="286"/>
      <c r="IE724" s="286"/>
      <c r="IF724" s="286"/>
      <c r="IG724" s="286"/>
      <c r="IH724" s="286"/>
      <c r="II724" s="286"/>
      <c r="IJ724" s="286"/>
      <c r="IK724" s="286"/>
      <c r="IL724" s="286"/>
      <c r="IM724" s="286"/>
      <c r="IN724" s="286"/>
      <c r="IO724" s="286"/>
      <c r="IP724" s="286"/>
      <c r="IQ724" s="286"/>
      <c r="IR724" s="286"/>
      <c r="IS724" s="286"/>
      <c r="IT724" s="286"/>
      <c r="IU724" s="286"/>
      <c r="IV724" s="286"/>
      <c r="IW724" s="286"/>
      <c r="IX724" s="286"/>
      <c r="IY724" s="286"/>
      <c r="IZ724" s="286"/>
      <c r="JA724" s="286"/>
      <c r="JB724" s="286"/>
      <c r="JC724" s="286"/>
      <c r="JD724" s="286"/>
      <c r="JE724" s="286"/>
      <c r="JF724" s="286"/>
      <c r="JG724" s="286"/>
      <c r="JH724" s="286"/>
      <c r="JI724" s="286"/>
      <c r="JJ724" s="286"/>
      <c r="JK724" s="286"/>
      <c r="JL724" s="286"/>
      <c r="JM724" s="286"/>
      <c r="JN724" s="286"/>
      <c r="JO724" s="286"/>
      <c r="JP724" s="286"/>
      <c r="JQ724" s="286"/>
      <c r="JR724" s="286"/>
      <c r="JS724" s="286"/>
      <c r="JT724" s="286"/>
      <c r="JU724" s="286"/>
      <c r="JV724" s="286"/>
      <c r="JW724" s="286"/>
      <c r="JX724" s="286"/>
      <c r="JY724" s="286"/>
      <c r="JZ724" s="286"/>
      <c r="KA724" s="286"/>
      <c r="KB724" s="286"/>
      <c r="KC724" s="286"/>
      <c r="KD724" s="286"/>
      <c r="KE724" s="286"/>
      <c r="KF724" s="286"/>
      <c r="KG724" s="286"/>
      <c r="KH724" s="286"/>
      <c r="KI724" s="286"/>
      <c r="KJ724" s="286"/>
      <c r="KK724" s="286"/>
      <c r="KL724" s="286"/>
      <c r="KM724" s="286"/>
      <c r="KN724" s="286"/>
      <c r="KO724" s="286"/>
      <c r="KP724" s="286"/>
      <c r="KQ724" s="286"/>
      <c r="KR724" s="286"/>
      <c r="KS724" s="286"/>
      <c r="KT724" s="286"/>
      <c r="KU724" s="286"/>
      <c r="KV724" s="286"/>
      <c r="KW724" s="286"/>
      <c r="KX724" s="286"/>
      <c r="KY724" s="286"/>
      <c r="KZ724" s="286"/>
      <c r="LA724" s="286"/>
      <c r="LB724" s="286"/>
      <c r="LC724" s="286"/>
      <c r="LD724" s="286"/>
      <c r="LE724" s="286"/>
      <c r="LF724" s="286"/>
      <c r="LG724" s="286"/>
      <c r="LH724" s="286"/>
      <c r="LI724" s="286"/>
      <c r="LJ724" s="286"/>
      <c r="LK724" s="286"/>
      <c r="LL724" s="286"/>
      <c r="LM724" s="286"/>
      <c r="LN724" s="286"/>
      <c r="LO724" s="286"/>
      <c r="LP724" s="286"/>
      <c r="LQ724" s="286"/>
      <c r="LR724" s="286"/>
      <c r="LS724" s="286"/>
      <c r="LT724" s="286"/>
      <c r="LU724" s="286"/>
      <c r="LV724" s="286"/>
      <c r="LW724" s="286"/>
      <c r="LX724" s="286"/>
      <c r="LY724" s="286"/>
      <c r="LZ724" s="286"/>
      <c r="MA724" s="286"/>
      <c r="MB724" s="286"/>
      <c r="MC724" s="286"/>
      <c r="MD724" s="286"/>
      <c r="ME724" s="286"/>
      <c r="MF724" s="286"/>
      <c r="MG724" s="286"/>
      <c r="MH724" s="286"/>
      <c r="MI724" s="286"/>
      <c r="MJ724" s="286"/>
      <c r="MK724" s="286"/>
      <c r="ML724" s="286"/>
      <c r="MM724" s="286"/>
      <c r="MN724" s="286"/>
      <c r="MO724" s="286"/>
      <c r="MP724" s="286"/>
      <c r="MQ724" s="286"/>
      <c r="MR724" s="286"/>
      <c r="MS724" s="286"/>
      <c r="MT724" s="286"/>
      <c r="MU724" s="286"/>
      <c r="MV724" s="286"/>
      <c r="MW724" s="286"/>
      <c r="MX724" s="286"/>
      <c r="MY724" s="286"/>
      <c r="MZ724" s="286"/>
      <c r="NA724" s="286"/>
      <c r="NB724" s="286"/>
      <c r="NC724" s="286"/>
      <c r="ND724" s="286"/>
      <c r="NE724" s="286"/>
      <c r="NF724" s="286"/>
      <c r="NG724" s="286"/>
      <c r="NH724" s="286"/>
      <c r="NI724" s="286"/>
      <c r="NJ724" s="286"/>
      <c r="NK724" s="286"/>
      <c r="NL724" s="286"/>
      <c r="NM724" s="286"/>
      <c r="NN724" s="286"/>
      <c r="NO724" s="286"/>
      <c r="NP724" s="286"/>
      <c r="NQ724" s="286"/>
      <c r="NR724" s="286"/>
      <c r="NS724" s="286"/>
      <c r="NT724" s="286"/>
      <c r="NU724" s="286"/>
      <c r="NV724" s="286"/>
      <c r="NW724" s="286"/>
      <c r="NX724" s="286"/>
      <c r="NY724" s="286"/>
      <c r="NZ724" s="286"/>
      <c r="OA724" s="286"/>
      <c r="OB724" s="286"/>
      <c r="OC724" s="286"/>
      <c r="OD724" s="286"/>
      <c r="OE724" s="286"/>
      <c r="OF724" s="286"/>
      <c r="OG724" s="286"/>
      <c r="OH724" s="286"/>
      <c r="OI724" s="286"/>
      <c r="OJ724" s="286"/>
      <c r="OK724" s="286"/>
      <c r="OL724" s="286"/>
      <c r="OM724" s="286"/>
      <c r="ON724" s="286"/>
      <c r="OO724" s="286"/>
      <c r="OP724" s="286"/>
      <c r="OQ724" s="286"/>
      <c r="OR724" s="286"/>
      <c r="OS724" s="286"/>
      <c r="OT724" s="286"/>
      <c r="OU724" s="286"/>
      <c r="OV724" s="286"/>
      <c r="OW724" s="286"/>
      <c r="OX724" s="286"/>
      <c r="OY724" s="286"/>
      <c r="OZ724" s="286"/>
      <c r="PA724" s="286"/>
      <c r="PB724" s="286"/>
      <c r="PC724" s="286"/>
      <c r="PD724" s="286"/>
      <c r="PE724" s="286"/>
      <c r="PF724" s="286"/>
      <c r="PG724" s="286"/>
      <c r="PH724" s="286"/>
      <c r="PI724" s="286"/>
      <c r="PJ724" s="286"/>
      <c r="PK724" s="286"/>
      <c r="PL724" s="286"/>
      <c r="PM724" s="286"/>
      <c r="PN724" s="286"/>
      <c r="PO724" s="286"/>
      <c r="PP724" s="286"/>
      <c r="PQ724" s="286"/>
      <c r="PR724" s="286"/>
      <c r="PS724" s="286"/>
      <c r="PT724" s="286"/>
      <c r="PU724" s="286"/>
      <c r="PV724" s="286"/>
      <c r="PW724" s="286"/>
      <c r="PX724" s="286"/>
      <c r="PY724" s="286"/>
      <c r="PZ724" s="286"/>
      <c r="QA724" s="286"/>
      <c r="QB724" s="286"/>
      <c r="QC724" s="286"/>
      <c r="QD724" s="286"/>
      <c r="QE724" s="286"/>
      <c r="QF724" s="286"/>
      <c r="QG724" s="286"/>
      <c r="QH724" s="286"/>
      <c r="QI724" s="286"/>
      <c r="QJ724" s="286"/>
      <c r="QK724" s="286"/>
      <c r="QL724" s="286"/>
      <c r="QM724" s="286"/>
      <c r="QN724" s="286"/>
      <c r="QO724" s="286"/>
      <c r="QP724" s="286"/>
      <c r="QQ724" s="286"/>
      <c r="QR724" s="286"/>
      <c r="QS724" s="286"/>
      <c r="QT724" s="286"/>
      <c r="QU724" s="286"/>
      <c r="QV724" s="286"/>
      <c r="QW724" s="286"/>
      <c r="QX724" s="286"/>
      <c r="QY724" s="286"/>
      <c r="QZ724" s="286"/>
      <c r="RA724" s="286"/>
      <c r="RB724" s="286"/>
      <c r="RC724" s="286"/>
      <c r="RD724" s="286"/>
      <c r="RE724" s="286"/>
      <c r="RF724" s="286"/>
      <c r="RG724" s="286"/>
      <c r="RH724" s="286"/>
      <c r="RI724" s="286"/>
      <c r="RJ724" s="286"/>
      <c r="RK724" s="286"/>
      <c r="RL724" s="286"/>
      <c r="RM724" s="286"/>
      <c r="RN724" s="286"/>
      <c r="RO724" s="286"/>
      <c r="RP724" s="286"/>
      <c r="RQ724" s="286"/>
      <c r="RR724" s="286"/>
      <c r="RS724" s="286"/>
      <c r="RT724" s="286"/>
      <c r="RU724" s="286"/>
      <c r="RV724" s="286"/>
      <c r="RW724" s="286"/>
      <c r="RX724" s="286"/>
      <c r="RY724" s="286"/>
      <c r="RZ724" s="286"/>
      <c r="SA724" s="286"/>
      <c r="SB724" s="286"/>
      <c r="SC724" s="286"/>
      <c r="SD724" s="286"/>
      <c r="SE724" s="286"/>
      <c r="SF724" s="286"/>
      <c r="SG724" s="286"/>
      <c r="SH724" s="286"/>
      <c r="SI724" s="286"/>
      <c r="SJ724" s="286"/>
      <c r="SK724" s="286"/>
      <c r="SL724" s="286"/>
      <c r="SM724" s="286"/>
      <c r="SN724" s="286"/>
      <c r="SO724" s="286"/>
      <c r="SP724" s="286"/>
      <c r="SQ724" s="286"/>
      <c r="SR724" s="286"/>
      <c r="SS724" s="286"/>
      <c r="ST724" s="286"/>
      <c r="SU724" s="286"/>
      <c r="SV724" s="286"/>
      <c r="SW724" s="286"/>
      <c r="SX724" s="286"/>
      <c r="SY724" s="286"/>
      <c r="SZ724" s="286"/>
      <c r="TA724" s="286"/>
      <c r="TB724" s="286"/>
      <c r="TC724" s="286"/>
      <c r="TD724" s="286"/>
      <c r="TE724" s="286"/>
      <c r="TF724" s="286"/>
      <c r="TG724" s="286"/>
      <c r="TH724" s="286"/>
      <c r="TI724" s="286"/>
      <c r="TJ724" s="286"/>
      <c r="TK724" s="286"/>
      <c r="TL724" s="286"/>
      <c r="TM724" s="286"/>
      <c r="TN724" s="286"/>
      <c r="TO724" s="286"/>
      <c r="TP724" s="286"/>
      <c r="TQ724" s="286"/>
      <c r="TR724" s="286"/>
      <c r="TS724" s="286"/>
      <c r="TT724" s="286"/>
      <c r="TU724" s="286"/>
      <c r="TV724" s="286"/>
      <c r="TW724" s="286"/>
      <c r="TX724" s="286"/>
      <c r="TY724" s="286"/>
      <c r="TZ724" s="286"/>
      <c r="UA724" s="286"/>
      <c r="UB724" s="286"/>
      <c r="UC724" s="286"/>
      <c r="UD724" s="286"/>
      <c r="UE724" s="286"/>
      <c r="UF724" s="286"/>
      <c r="UG724" s="286"/>
      <c r="UH724" s="286"/>
      <c r="UI724" s="286"/>
      <c r="UJ724" s="286"/>
      <c r="UK724" s="286"/>
      <c r="UL724" s="286"/>
      <c r="UM724" s="286"/>
      <c r="UN724" s="286"/>
      <c r="UO724" s="286"/>
      <c r="UP724" s="286"/>
      <c r="UQ724" s="286"/>
      <c r="UR724" s="286"/>
      <c r="US724" s="286"/>
      <c r="UT724" s="286"/>
      <c r="UU724" s="286"/>
      <c r="UV724" s="286"/>
      <c r="UW724" s="286"/>
      <c r="UX724" s="286"/>
      <c r="UY724" s="286"/>
      <c r="UZ724" s="286"/>
      <c r="VA724" s="286"/>
      <c r="VB724" s="286"/>
      <c r="VC724" s="286"/>
      <c r="VD724" s="286"/>
      <c r="VE724" s="286"/>
      <c r="VF724" s="286"/>
      <c r="VG724" s="286"/>
      <c r="VH724" s="286"/>
      <c r="VI724" s="286"/>
      <c r="VJ724" s="286"/>
      <c r="VK724" s="286"/>
      <c r="VL724" s="286"/>
      <c r="VM724" s="286"/>
      <c r="VN724" s="286"/>
      <c r="VO724" s="286"/>
      <c r="VP724" s="286"/>
      <c r="VQ724" s="286"/>
      <c r="VR724" s="286"/>
      <c r="VS724" s="286"/>
      <c r="VT724" s="286"/>
      <c r="VU724" s="286"/>
      <c r="VV724" s="286"/>
      <c r="VW724" s="286"/>
      <c r="VX724" s="286"/>
      <c r="VY724" s="286"/>
      <c r="VZ724" s="286"/>
      <c r="WA724" s="286"/>
      <c r="WB724" s="286"/>
      <c r="WC724" s="286"/>
    </row>
    <row r="725" spans="1:601" s="285" customFormat="1" ht="63.75" customHeight="1">
      <c r="A725" s="1073"/>
      <c r="B725" s="669"/>
      <c r="C725" s="669"/>
      <c r="D725" s="671"/>
      <c r="E725" s="654" t="s">
        <v>1463</v>
      </c>
      <c r="F725" s="646" t="s">
        <v>60</v>
      </c>
      <c r="G725" s="657">
        <v>39675</v>
      </c>
      <c r="H725" s="646" t="s">
        <v>1026</v>
      </c>
      <c r="I725" s="315" t="s">
        <v>501</v>
      </c>
      <c r="J725" s="315" t="s">
        <v>351</v>
      </c>
      <c r="K725" s="383" t="s">
        <v>1462</v>
      </c>
      <c r="L725" s="383" t="s">
        <v>182</v>
      </c>
      <c r="M725" s="288">
        <v>4014000</v>
      </c>
      <c r="N725" s="288">
        <v>3975274.2</v>
      </c>
      <c r="O725" s="288">
        <v>4477100</v>
      </c>
      <c r="P725" s="292">
        <v>4656200</v>
      </c>
      <c r="Q725" s="288">
        <v>4842500</v>
      </c>
      <c r="R725" s="288">
        <v>4842500</v>
      </c>
      <c r="S725" s="530">
        <v>3</v>
      </c>
      <c r="BA725" s="286"/>
      <c r="BB725" s="286"/>
      <c r="BC725" s="286"/>
      <c r="BD725" s="286"/>
      <c r="BE725" s="286"/>
      <c r="BF725" s="286"/>
      <c r="BG725" s="286"/>
      <c r="BH725" s="286"/>
      <c r="BI725" s="286"/>
      <c r="BJ725" s="286"/>
      <c r="BK725" s="286"/>
      <c r="BL725" s="286"/>
      <c r="BM725" s="286"/>
      <c r="BN725" s="286"/>
      <c r="BO725" s="286"/>
      <c r="BP725" s="286"/>
      <c r="BQ725" s="286"/>
      <c r="BR725" s="286"/>
      <c r="BS725" s="286"/>
      <c r="BT725" s="286"/>
      <c r="BU725" s="286"/>
      <c r="BV725" s="286"/>
      <c r="BW725" s="286"/>
      <c r="BX725" s="286"/>
      <c r="BY725" s="286"/>
      <c r="BZ725" s="286"/>
      <c r="CA725" s="286"/>
      <c r="CB725" s="286"/>
      <c r="CC725" s="286"/>
      <c r="CD725" s="286"/>
      <c r="CE725" s="286"/>
      <c r="CF725" s="286"/>
      <c r="CG725" s="286"/>
      <c r="CH725" s="286"/>
      <c r="CI725" s="286"/>
      <c r="CJ725" s="286"/>
      <c r="CK725" s="286"/>
      <c r="CL725" s="286"/>
      <c r="CM725" s="286"/>
      <c r="CN725" s="286"/>
      <c r="CO725" s="286"/>
      <c r="CP725" s="286"/>
      <c r="CQ725" s="286"/>
      <c r="CR725" s="286"/>
      <c r="CS725" s="286"/>
      <c r="CT725" s="286"/>
      <c r="CU725" s="286"/>
      <c r="CV725" s="286"/>
      <c r="CW725" s="286"/>
      <c r="CX725" s="286"/>
      <c r="CY725" s="286"/>
      <c r="CZ725" s="286"/>
      <c r="DA725" s="286"/>
      <c r="DB725" s="286"/>
      <c r="DC725" s="286"/>
      <c r="DD725" s="286"/>
      <c r="DE725" s="286"/>
      <c r="DF725" s="286"/>
      <c r="DG725" s="286"/>
      <c r="DH725" s="286"/>
      <c r="DI725" s="286"/>
      <c r="DJ725" s="286"/>
      <c r="DK725" s="286"/>
      <c r="DL725" s="286"/>
      <c r="DM725" s="286"/>
      <c r="DN725" s="286"/>
      <c r="DO725" s="286"/>
      <c r="DP725" s="286"/>
      <c r="DQ725" s="286"/>
      <c r="DR725" s="286"/>
      <c r="DS725" s="286"/>
      <c r="DT725" s="286"/>
      <c r="DU725" s="286"/>
      <c r="DV725" s="286"/>
      <c r="DW725" s="286"/>
      <c r="DX725" s="286"/>
      <c r="DY725" s="286"/>
      <c r="DZ725" s="286"/>
      <c r="EA725" s="286"/>
      <c r="EB725" s="286"/>
      <c r="EC725" s="286"/>
      <c r="ED725" s="286"/>
      <c r="EE725" s="286"/>
      <c r="EF725" s="286"/>
      <c r="EG725" s="286"/>
      <c r="EH725" s="286"/>
      <c r="EI725" s="286"/>
      <c r="EJ725" s="286"/>
      <c r="EK725" s="286"/>
      <c r="EL725" s="286"/>
      <c r="EM725" s="286"/>
      <c r="EN725" s="286"/>
      <c r="EO725" s="286"/>
      <c r="EP725" s="286"/>
      <c r="EQ725" s="286"/>
      <c r="ER725" s="286"/>
      <c r="ES725" s="286"/>
      <c r="ET725" s="286"/>
      <c r="EU725" s="286"/>
      <c r="EV725" s="286"/>
      <c r="EW725" s="286"/>
      <c r="EX725" s="286"/>
      <c r="EY725" s="286"/>
      <c r="EZ725" s="286"/>
      <c r="FA725" s="286"/>
      <c r="FB725" s="286"/>
      <c r="FC725" s="286"/>
      <c r="FD725" s="286"/>
      <c r="FE725" s="286"/>
      <c r="FF725" s="286"/>
      <c r="FG725" s="286"/>
      <c r="FH725" s="286"/>
      <c r="FI725" s="286"/>
      <c r="FJ725" s="286"/>
      <c r="FK725" s="286"/>
      <c r="FL725" s="286"/>
      <c r="FM725" s="286"/>
      <c r="FN725" s="286"/>
      <c r="FO725" s="286"/>
      <c r="FP725" s="286"/>
      <c r="FQ725" s="286"/>
      <c r="FR725" s="286"/>
      <c r="FS725" s="286"/>
      <c r="FT725" s="286"/>
      <c r="FU725" s="286"/>
      <c r="FV725" s="286"/>
      <c r="FW725" s="286"/>
      <c r="FX725" s="286"/>
      <c r="FY725" s="286"/>
      <c r="FZ725" s="286"/>
      <c r="GA725" s="286"/>
      <c r="GB725" s="286"/>
      <c r="GC725" s="286"/>
      <c r="GD725" s="286"/>
      <c r="GE725" s="286"/>
      <c r="GF725" s="286"/>
      <c r="GG725" s="286"/>
      <c r="GH725" s="286"/>
      <c r="GI725" s="286"/>
      <c r="GJ725" s="286"/>
      <c r="GK725" s="286"/>
      <c r="GL725" s="286"/>
      <c r="GM725" s="286"/>
      <c r="GN725" s="286"/>
      <c r="GO725" s="286"/>
      <c r="GP725" s="286"/>
      <c r="GQ725" s="286"/>
      <c r="GR725" s="286"/>
      <c r="GS725" s="286"/>
      <c r="GT725" s="286"/>
      <c r="GU725" s="286"/>
      <c r="GV725" s="286"/>
      <c r="GW725" s="286"/>
      <c r="GX725" s="286"/>
      <c r="GY725" s="286"/>
      <c r="GZ725" s="286"/>
      <c r="HA725" s="286"/>
      <c r="HB725" s="286"/>
      <c r="HC725" s="286"/>
      <c r="HD725" s="286"/>
      <c r="HE725" s="286"/>
      <c r="HF725" s="286"/>
      <c r="HG725" s="286"/>
      <c r="HH725" s="286"/>
      <c r="HI725" s="286"/>
      <c r="HJ725" s="286"/>
      <c r="HK725" s="286"/>
      <c r="HL725" s="286"/>
      <c r="HM725" s="286"/>
      <c r="HN725" s="286"/>
      <c r="HO725" s="286"/>
      <c r="HP725" s="286"/>
      <c r="HQ725" s="286"/>
      <c r="HR725" s="286"/>
      <c r="HS725" s="286"/>
      <c r="HT725" s="286"/>
      <c r="HU725" s="286"/>
      <c r="HV725" s="286"/>
      <c r="HW725" s="286"/>
      <c r="HX725" s="286"/>
      <c r="HY725" s="286"/>
      <c r="HZ725" s="286"/>
      <c r="IA725" s="286"/>
      <c r="IB725" s="286"/>
      <c r="IC725" s="286"/>
      <c r="ID725" s="286"/>
      <c r="IE725" s="286"/>
      <c r="IF725" s="286"/>
      <c r="IG725" s="286"/>
      <c r="IH725" s="286"/>
      <c r="II725" s="286"/>
      <c r="IJ725" s="286"/>
      <c r="IK725" s="286"/>
      <c r="IL725" s="286"/>
      <c r="IM725" s="286"/>
      <c r="IN725" s="286"/>
      <c r="IO725" s="286"/>
      <c r="IP725" s="286"/>
      <c r="IQ725" s="286"/>
      <c r="IR725" s="286"/>
      <c r="IS725" s="286"/>
      <c r="IT725" s="286"/>
      <c r="IU725" s="286"/>
      <c r="IV725" s="286"/>
      <c r="IW725" s="286"/>
      <c r="IX725" s="286"/>
      <c r="IY725" s="286"/>
      <c r="IZ725" s="286"/>
      <c r="JA725" s="286"/>
      <c r="JB725" s="286"/>
      <c r="JC725" s="286"/>
      <c r="JD725" s="286"/>
      <c r="JE725" s="286"/>
      <c r="JF725" s="286"/>
      <c r="JG725" s="286"/>
      <c r="JH725" s="286"/>
      <c r="JI725" s="286"/>
      <c r="JJ725" s="286"/>
      <c r="JK725" s="286"/>
      <c r="JL725" s="286"/>
      <c r="JM725" s="286"/>
      <c r="JN725" s="286"/>
      <c r="JO725" s="286"/>
      <c r="JP725" s="286"/>
      <c r="JQ725" s="286"/>
      <c r="JR725" s="286"/>
      <c r="JS725" s="286"/>
      <c r="JT725" s="286"/>
      <c r="JU725" s="286"/>
      <c r="JV725" s="286"/>
      <c r="JW725" s="286"/>
      <c r="JX725" s="286"/>
      <c r="JY725" s="286"/>
      <c r="JZ725" s="286"/>
      <c r="KA725" s="286"/>
      <c r="KB725" s="286"/>
      <c r="KC725" s="286"/>
      <c r="KD725" s="286"/>
      <c r="KE725" s="286"/>
      <c r="KF725" s="286"/>
      <c r="KG725" s="286"/>
      <c r="KH725" s="286"/>
      <c r="KI725" s="286"/>
      <c r="KJ725" s="286"/>
      <c r="KK725" s="286"/>
      <c r="KL725" s="286"/>
      <c r="KM725" s="286"/>
      <c r="KN725" s="286"/>
      <c r="KO725" s="286"/>
      <c r="KP725" s="286"/>
      <c r="KQ725" s="286"/>
      <c r="KR725" s="286"/>
      <c r="KS725" s="286"/>
      <c r="KT725" s="286"/>
      <c r="KU725" s="286"/>
      <c r="KV725" s="286"/>
      <c r="KW725" s="286"/>
      <c r="KX725" s="286"/>
      <c r="KY725" s="286"/>
      <c r="KZ725" s="286"/>
      <c r="LA725" s="286"/>
      <c r="LB725" s="286"/>
      <c r="LC725" s="286"/>
      <c r="LD725" s="286"/>
      <c r="LE725" s="286"/>
      <c r="LF725" s="286"/>
      <c r="LG725" s="286"/>
      <c r="LH725" s="286"/>
      <c r="LI725" s="286"/>
      <c r="LJ725" s="286"/>
      <c r="LK725" s="286"/>
      <c r="LL725" s="286"/>
      <c r="LM725" s="286"/>
      <c r="LN725" s="286"/>
      <c r="LO725" s="286"/>
      <c r="LP725" s="286"/>
      <c r="LQ725" s="286"/>
      <c r="LR725" s="286"/>
      <c r="LS725" s="286"/>
      <c r="LT725" s="286"/>
      <c r="LU725" s="286"/>
      <c r="LV725" s="286"/>
      <c r="LW725" s="286"/>
      <c r="LX725" s="286"/>
      <c r="LY725" s="286"/>
      <c r="LZ725" s="286"/>
      <c r="MA725" s="286"/>
      <c r="MB725" s="286"/>
      <c r="MC725" s="286"/>
      <c r="MD725" s="286"/>
      <c r="ME725" s="286"/>
      <c r="MF725" s="286"/>
      <c r="MG725" s="286"/>
      <c r="MH725" s="286"/>
      <c r="MI725" s="286"/>
      <c r="MJ725" s="286"/>
      <c r="MK725" s="286"/>
      <c r="ML725" s="286"/>
      <c r="MM725" s="286"/>
      <c r="MN725" s="286"/>
      <c r="MO725" s="286"/>
      <c r="MP725" s="286"/>
      <c r="MQ725" s="286"/>
      <c r="MR725" s="286"/>
      <c r="MS725" s="286"/>
      <c r="MT725" s="286"/>
      <c r="MU725" s="286"/>
      <c r="MV725" s="286"/>
      <c r="MW725" s="286"/>
      <c r="MX725" s="286"/>
      <c r="MY725" s="286"/>
      <c r="MZ725" s="286"/>
      <c r="NA725" s="286"/>
      <c r="NB725" s="286"/>
      <c r="NC725" s="286"/>
      <c r="ND725" s="286"/>
      <c r="NE725" s="286"/>
      <c r="NF725" s="286"/>
      <c r="NG725" s="286"/>
      <c r="NH725" s="286"/>
      <c r="NI725" s="286"/>
      <c r="NJ725" s="286"/>
      <c r="NK725" s="286"/>
      <c r="NL725" s="286"/>
      <c r="NM725" s="286"/>
      <c r="NN725" s="286"/>
      <c r="NO725" s="286"/>
      <c r="NP725" s="286"/>
      <c r="NQ725" s="286"/>
      <c r="NR725" s="286"/>
      <c r="NS725" s="286"/>
      <c r="NT725" s="286"/>
      <c r="NU725" s="286"/>
      <c r="NV725" s="286"/>
      <c r="NW725" s="286"/>
      <c r="NX725" s="286"/>
      <c r="NY725" s="286"/>
      <c r="NZ725" s="286"/>
      <c r="OA725" s="286"/>
      <c r="OB725" s="286"/>
      <c r="OC725" s="286"/>
      <c r="OD725" s="286"/>
      <c r="OE725" s="286"/>
      <c r="OF725" s="286"/>
      <c r="OG725" s="286"/>
      <c r="OH725" s="286"/>
      <c r="OI725" s="286"/>
      <c r="OJ725" s="286"/>
      <c r="OK725" s="286"/>
      <c r="OL725" s="286"/>
      <c r="OM725" s="286"/>
      <c r="ON725" s="286"/>
      <c r="OO725" s="286"/>
      <c r="OP725" s="286"/>
      <c r="OQ725" s="286"/>
      <c r="OR725" s="286"/>
      <c r="OS725" s="286"/>
      <c r="OT725" s="286"/>
      <c r="OU725" s="286"/>
      <c r="OV725" s="286"/>
      <c r="OW725" s="286"/>
      <c r="OX725" s="286"/>
      <c r="OY725" s="286"/>
      <c r="OZ725" s="286"/>
      <c r="PA725" s="286"/>
      <c r="PB725" s="286"/>
      <c r="PC725" s="286"/>
      <c r="PD725" s="286"/>
      <c r="PE725" s="286"/>
      <c r="PF725" s="286"/>
      <c r="PG725" s="286"/>
      <c r="PH725" s="286"/>
      <c r="PI725" s="286"/>
      <c r="PJ725" s="286"/>
      <c r="PK725" s="286"/>
      <c r="PL725" s="286"/>
      <c r="PM725" s="286"/>
      <c r="PN725" s="286"/>
      <c r="PO725" s="286"/>
      <c r="PP725" s="286"/>
      <c r="PQ725" s="286"/>
      <c r="PR725" s="286"/>
      <c r="PS725" s="286"/>
      <c r="PT725" s="286"/>
      <c r="PU725" s="286"/>
      <c r="PV725" s="286"/>
      <c r="PW725" s="286"/>
      <c r="PX725" s="286"/>
      <c r="PY725" s="286"/>
      <c r="PZ725" s="286"/>
      <c r="QA725" s="286"/>
      <c r="QB725" s="286"/>
      <c r="QC725" s="286"/>
      <c r="QD725" s="286"/>
      <c r="QE725" s="286"/>
      <c r="QF725" s="286"/>
      <c r="QG725" s="286"/>
      <c r="QH725" s="286"/>
      <c r="QI725" s="286"/>
      <c r="QJ725" s="286"/>
      <c r="QK725" s="286"/>
      <c r="QL725" s="286"/>
      <c r="QM725" s="286"/>
      <c r="QN725" s="286"/>
      <c r="QO725" s="286"/>
      <c r="QP725" s="286"/>
      <c r="QQ725" s="286"/>
      <c r="QR725" s="286"/>
      <c r="QS725" s="286"/>
      <c r="QT725" s="286"/>
      <c r="QU725" s="286"/>
      <c r="QV725" s="286"/>
      <c r="QW725" s="286"/>
      <c r="QX725" s="286"/>
      <c r="QY725" s="286"/>
      <c r="QZ725" s="286"/>
      <c r="RA725" s="286"/>
      <c r="RB725" s="286"/>
      <c r="RC725" s="286"/>
      <c r="RD725" s="286"/>
      <c r="RE725" s="286"/>
      <c r="RF725" s="286"/>
      <c r="RG725" s="286"/>
      <c r="RH725" s="286"/>
      <c r="RI725" s="286"/>
      <c r="RJ725" s="286"/>
      <c r="RK725" s="286"/>
      <c r="RL725" s="286"/>
      <c r="RM725" s="286"/>
      <c r="RN725" s="286"/>
      <c r="RO725" s="286"/>
      <c r="RP725" s="286"/>
      <c r="RQ725" s="286"/>
      <c r="RR725" s="286"/>
      <c r="RS725" s="286"/>
      <c r="RT725" s="286"/>
      <c r="RU725" s="286"/>
      <c r="RV725" s="286"/>
      <c r="RW725" s="286"/>
      <c r="RX725" s="286"/>
      <c r="RY725" s="286"/>
      <c r="RZ725" s="286"/>
      <c r="SA725" s="286"/>
      <c r="SB725" s="286"/>
      <c r="SC725" s="286"/>
      <c r="SD725" s="286"/>
      <c r="SE725" s="286"/>
      <c r="SF725" s="286"/>
      <c r="SG725" s="286"/>
      <c r="SH725" s="286"/>
      <c r="SI725" s="286"/>
      <c r="SJ725" s="286"/>
      <c r="SK725" s="286"/>
      <c r="SL725" s="286"/>
      <c r="SM725" s="286"/>
      <c r="SN725" s="286"/>
      <c r="SO725" s="286"/>
      <c r="SP725" s="286"/>
      <c r="SQ725" s="286"/>
      <c r="SR725" s="286"/>
      <c r="SS725" s="286"/>
      <c r="ST725" s="286"/>
      <c r="SU725" s="286"/>
      <c r="SV725" s="286"/>
      <c r="SW725" s="286"/>
      <c r="SX725" s="286"/>
      <c r="SY725" s="286"/>
      <c r="SZ725" s="286"/>
      <c r="TA725" s="286"/>
      <c r="TB725" s="286"/>
      <c r="TC725" s="286"/>
      <c r="TD725" s="286"/>
      <c r="TE725" s="286"/>
      <c r="TF725" s="286"/>
      <c r="TG725" s="286"/>
      <c r="TH725" s="286"/>
      <c r="TI725" s="286"/>
      <c r="TJ725" s="286"/>
      <c r="TK725" s="286"/>
      <c r="TL725" s="286"/>
      <c r="TM725" s="286"/>
      <c r="TN725" s="286"/>
      <c r="TO725" s="286"/>
      <c r="TP725" s="286"/>
      <c r="TQ725" s="286"/>
      <c r="TR725" s="286"/>
      <c r="TS725" s="286"/>
      <c r="TT725" s="286"/>
      <c r="TU725" s="286"/>
      <c r="TV725" s="286"/>
      <c r="TW725" s="286"/>
      <c r="TX725" s="286"/>
      <c r="TY725" s="286"/>
      <c r="TZ725" s="286"/>
      <c r="UA725" s="286"/>
      <c r="UB725" s="286"/>
      <c r="UC725" s="286"/>
      <c r="UD725" s="286"/>
      <c r="UE725" s="286"/>
      <c r="UF725" s="286"/>
      <c r="UG725" s="286"/>
      <c r="UH725" s="286"/>
      <c r="UI725" s="286"/>
      <c r="UJ725" s="286"/>
      <c r="UK725" s="286"/>
      <c r="UL725" s="286"/>
      <c r="UM725" s="286"/>
      <c r="UN725" s="286"/>
      <c r="UO725" s="286"/>
      <c r="UP725" s="286"/>
      <c r="UQ725" s="286"/>
      <c r="UR725" s="286"/>
      <c r="US725" s="286"/>
      <c r="UT725" s="286"/>
      <c r="UU725" s="286"/>
      <c r="UV725" s="286"/>
      <c r="UW725" s="286"/>
      <c r="UX725" s="286"/>
      <c r="UY725" s="286"/>
      <c r="UZ725" s="286"/>
      <c r="VA725" s="286"/>
      <c r="VB725" s="286"/>
      <c r="VC725" s="286"/>
      <c r="VD725" s="286"/>
      <c r="VE725" s="286"/>
      <c r="VF725" s="286"/>
      <c r="VG725" s="286"/>
      <c r="VH725" s="286"/>
      <c r="VI725" s="286"/>
      <c r="VJ725" s="286"/>
      <c r="VK725" s="286"/>
      <c r="VL725" s="286"/>
      <c r="VM725" s="286"/>
      <c r="VN725" s="286"/>
      <c r="VO725" s="286"/>
      <c r="VP725" s="286"/>
      <c r="VQ725" s="286"/>
      <c r="VR725" s="286"/>
      <c r="VS725" s="286"/>
      <c r="VT725" s="286"/>
      <c r="VU725" s="286"/>
      <c r="VV725" s="286"/>
      <c r="VW725" s="286"/>
      <c r="VX725" s="286"/>
      <c r="VY725" s="286"/>
      <c r="VZ725" s="286"/>
      <c r="WA725" s="286"/>
      <c r="WB725" s="286"/>
      <c r="WC725" s="286"/>
    </row>
    <row r="726" spans="1:601" s="285" customFormat="1" ht="15">
      <c r="A726" s="1073"/>
      <c r="B726" s="669"/>
      <c r="C726" s="669"/>
      <c r="D726" s="671"/>
      <c r="E726" s="673"/>
      <c r="F726" s="647"/>
      <c r="G726" s="674"/>
      <c r="H726" s="647"/>
      <c r="I726" s="315" t="s">
        <v>501</v>
      </c>
      <c r="J726" s="315" t="s">
        <v>351</v>
      </c>
      <c r="K726" s="383" t="s">
        <v>1462</v>
      </c>
      <c r="L726" s="383" t="s">
        <v>183</v>
      </c>
      <c r="M726" s="288">
        <v>1206500</v>
      </c>
      <c r="N726" s="288">
        <v>1193859.6100000001</v>
      </c>
      <c r="O726" s="288">
        <v>1352100</v>
      </c>
      <c r="P726" s="292">
        <v>1406200</v>
      </c>
      <c r="Q726" s="288">
        <v>1462500</v>
      </c>
      <c r="R726" s="288">
        <v>1462500</v>
      </c>
      <c r="S726" s="530">
        <v>3</v>
      </c>
      <c r="BA726" s="286"/>
      <c r="BB726" s="286"/>
      <c r="BC726" s="286"/>
      <c r="BD726" s="286"/>
      <c r="BE726" s="286"/>
      <c r="BF726" s="286"/>
      <c r="BG726" s="286"/>
      <c r="BH726" s="286"/>
      <c r="BI726" s="286"/>
      <c r="BJ726" s="286"/>
      <c r="BK726" s="286"/>
      <c r="BL726" s="286"/>
      <c r="BM726" s="286"/>
      <c r="BN726" s="286"/>
      <c r="BO726" s="286"/>
      <c r="BP726" s="286"/>
      <c r="BQ726" s="286"/>
      <c r="BR726" s="286"/>
      <c r="BS726" s="286"/>
      <c r="BT726" s="286"/>
      <c r="BU726" s="286"/>
      <c r="BV726" s="286"/>
      <c r="BW726" s="286"/>
      <c r="BX726" s="286"/>
      <c r="BY726" s="286"/>
      <c r="BZ726" s="286"/>
      <c r="CA726" s="286"/>
      <c r="CB726" s="286"/>
      <c r="CC726" s="286"/>
      <c r="CD726" s="286"/>
      <c r="CE726" s="286"/>
      <c r="CF726" s="286"/>
      <c r="CG726" s="286"/>
      <c r="CH726" s="286"/>
      <c r="CI726" s="286"/>
      <c r="CJ726" s="286"/>
      <c r="CK726" s="286"/>
      <c r="CL726" s="286"/>
      <c r="CM726" s="286"/>
      <c r="CN726" s="286"/>
      <c r="CO726" s="286"/>
      <c r="CP726" s="286"/>
      <c r="CQ726" s="286"/>
      <c r="CR726" s="286"/>
      <c r="CS726" s="286"/>
      <c r="CT726" s="286"/>
      <c r="CU726" s="286"/>
      <c r="CV726" s="286"/>
      <c r="CW726" s="286"/>
      <c r="CX726" s="286"/>
      <c r="CY726" s="286"/>
      <c r="CZ726" s="286"/>
      <c r="DA726" s="286"/>
      <c r="DB726" s="286"/>
      <c r="DC726" s="286"/>
      <c r="DD726" s="286"/>
      <c r="DE726" s="286"/>
      <c r="DF726" s="286"/>
      <c r="DG726" s="286"/>
      <c r="DH726" s="286"/>
      <c r="DI726" s="286"/>
      <c r="DJ726" s="286"/>
      <c r="DK726" s="286"/>
      <c r="DL726" s="286"/>
      <c r="DM726" s="286"/>
      <c r="DN726" s="286"/>
      <c r="DO726" s="286"/>
      <c r="DP726" s="286"/>
      <c r="DQ726" s="286"/>
      <c r="DR726" s="286"/>
      <c r="DS726" s="286"/>
      <c r="DT726" s="286"/>
      <c r="DU726" s="286"/>
      <c r="DV726" s="286"/>
      <c r="DW726" s="286"/>
      <c r="DX726" s="286"/>
      <c r="DY726" s="286"/>
      <c r="DZ726" s="286"/>
      <c r="EA726" s="286"/>
      <c r="EB726" s="286"/>
      <c r="EC726" s="286"/>
      <c r="ED726" s="286"/>
      <c r="EE726" s="286"/>
      <c r="EF726" s="286"/>
      <c r="EG726" s="286"/>
      <c r="EH726" s="286"/>
      <c r="EI726" s="286"/>
      <c r="EJ726" s="286"/>
      <c r="EK726" s="286"/>
      <c r="EL726" s="286"/>
      <c r="EM726" s="286"/>
      <c r="EN726" s="286"/>
      <c r="EO726" s="286"/>
      <c r="EP726" s="286"/>
      <c r="EQ726" s="286"/>
      <c r="ER726" s="286"/>
      <c r="ES726" s="286"/>
      <c r="ET726" s="286"/>
      <c r="EU726" s="286"/>
      <c r="EV726" s="286"/>
      <c r="EW726" s="286"/>
      <c r="EX726" s="286"/>
      <c r="EY726" s="286"/>
      <c r="EZ726" s="286"/>
      <c r="FA726" s="286"/>
      <c r="FB726" s="286"/>
      <c r="FC726" s="286"/>
      <c r="FD726" s="286"/>
      <c r="FE726" s="286"/>
      <c r="FF726" s="286"/>
      <c r="FG726" s="286"/>
      <c r="FH726" s="286"/>
      <c r="FI726" s="286"/>
      <c r="FJ726" s="286"/>
      <c r="FK726" s="286"/>
      <c r="FL726" s="286"/>
      <c r="FM726" s="286"/>
      <c r="FN726" s="286"/>
      <c r="FO726" s="286"/>
      <c r="FP726" s="286"/>
      <c r="FQ726" s="286"/>
      <c r="FR726" s="286"/>
      <c r="FS726" s="286"/>
      <c r="FT726" s="286"/>
      <c r="FU726" s="286"/>
      <c r="FV726" s="286"/>
      <c r="FW726" s="286"/>
      <c r="FX726" s="286"/>
      <c r="FY726" s="286"/>
      <c r="FZ726" s="286"/>
      <c r="GA726" s="286"/>
      <c r="GB726" s="286"/>
      <c r="GC726" s="286"/>
      <c r="GD726" s="286"/>
      <c r="GE726" s="286"/>
      <c r="GF726" s="286"/>
      <c r="GG726" s="286"/>
      <c r="GH726" s="286"/>
      <c r="GI726" s="286"/>
      <c r="GJ726" s="286"/>
      <c r="GK726" s="286"/>
      <c r="GL726" s="286"/>
      <c r="GM726" s="286"/>
      <c r="GN726" s="286"/>
      <c r="GO726" s="286"/>
      <c r="GP726" s="286"/>
      <c r="GQ726" s="286"/>
      <c r="GR726" s="286"/>
      <c r="GS726" s="286"/>
      <c r="GT726" s="286"/>
      <c r="GU726" s="286"/>
      <c r="GV726" s="286"/>
      <c r="GW726" s="286"/>
      <c r="GX726" s="286"/>
      <c r="GY726" s="286"/>
      <c r="GZ726" s="286"/>
      <c r="HA726" s="286"/>
      <c r="HB726" s="286"/>
      <c r="HC726" s="286"/>
      <c r="HD726" s="286"/>
      <c r="HE726" s="286"/>
      <c r="HF726" s="286"/>
      <c r="HG726" s="286"/>
      <c r="HH726" s="286"/>
      <c r="HI726" s="286"/>
      <c r="HJ726" s="286"/>
      <c r="HK726" s="286"/>
      <c r="HL726" s="286"/>
      <c r="HM726" s="286"/>
      <c r="HN726" s="286"/>
      <c r="HO726" s="286"/>
      <c r="HP726" s="286"/>
      <c r="HQ726" s="286"/>
      <c r="HR726" s="286"/>
      <c r="HS726" s="286"/>
      <c r="HT726" s="286"/>
      <c r="HU726" s="286"/>
      <c r="HV726" s="286"/>
      <c r="HW726" s="286"/>
      <c r="HX726" s="286"/>
      <c r="HY726" s="286"/>
      <c r="HZ726" s="286"/>
      <c r="IA726" s="286"/>
      <c r="IB726" s="286"/>
      <c r="IC726" s="286"/>
      <c r="ID726" s="286"/>
      <c r="IE726" s="286"/>
      <c r="IF726" s="286"/>
      <c r="IG726" s="286"/>
      <c r="IH726" s="286"/>
      <c r="II726" s="286"/>
      <c r="IJ726" s="286"/>
      <c r="IK726" s="286"/>
      <c r="IL726" s="286"/>
      <c r="IM726" s="286"/>
      <c r="IN726" s="286"/>
      <c r="IO726" s="286"/>
      <c r="IP726" s="286"/>
      <c r="IQ726" s="286"/>
      <c r="IR726" s="286"/>
      <c r="IS726" s="286"/>
      <c r="IT726" s="286"/>
      <c r="IU726" s="286"/>
      <c r="IV726" s="286"/>
      <c r="IW726" s="286"/>
      <c r="IX726" s="286"/>
      <c r="IY726" s="286"/>
      <c r="IZ726" s="286"/>
      <c r="JA726" s="286"/>
      <c r="JB726" s="286"/>
      <c r="JC726" s="286"/>
      <c r="JD726" s="286"/>
      <c r="JE726" s="286"/>
      <c r="JF726" s="286"/>
      <c r="JG726" s="286"/>
      <c r="JH726" s="286"/>
      <c r="JI726" s="286"/>
      <c r="JJ726" s="286"/>
      <c r="JK726" s="286"/>
      <c r="JL726" s="286"/>
      <c r="JM726" s="286"/>
      <c r="JN726" s="286"/>
      <c r="JO726" s="286"/>
      <c r="JP726" s="286"/>
      <c r="JQ726" s="286"/>
      <c r="JR726" s="286"/>
      <c r="JS726" s="286"/>
      <c r="JT726" s="286"/>
      <c r="JU726" s="286"/>
      <c r="JV726" s="286"/>
      <c r="JW726" s="286"/>
      <c r="JX726" s="286"/>
      <c r="JY726" s="286"/>
      <c r="JZ726" s="286"/>
      <c r="KA726" s="286"/>
      <c r="KB726" s="286"/>
      <c r="KC726" s="286"/>
      <c r="KD726" s="286"/>
      <c r="KE726" s="286"/>
      <c r="KF726" s="286"/>
      <c r="KG726" s="286"/>
      <c r="KH726" s="286"/>
      <c r="KI726" s="286"/>
      <c r="KJ726" s="286"/>
      <c r="KK726" s="286"/>
      <c r="KL726" s="286"/>
      <c r="KM726" s="286"/>
      <c r="KN726" s="286"/>
      <c r="KO726" s="286"/>
      <c r="KP726" s="286"/>
      <c r="KQ726" s="286"/>
      <c r="KR726" s="286"/>
      <c r="KS726" s="286"/>
      <c r="KT726" s="286"/>
      <c r="KU726" s="286"/>
      <c r="KV726" s="286"/>
      <c r="KW726" s="286"/>
      <c r="KX726" s="286"/>
      <c r="KY726" s="286"/>
      <c r="KZ726" s="286"/>
      <c r="LA726" s="286"/>
      <c r="LB726" s="286"/>
      <c r="LC726" s="286"/>
      <c r="LD726" s="286"/>
      <c r="LE726" s="286"/>
      <c r="LF726" s="286"/>
      <c r="LG726" s="286"/>
      <c r="LH726" s="286"/>
      <c r="LI726" s="286"/>
      <c r="LJ726" s="286"/>
      <c r="LK726" s="286"/>
      <c r="LL726" s="286"/>
      <c r="LM726" s="286"/>
      <c r="LN726" s="286"/>
      <c r="LO726" s="286"/>
      <c r="LP726" s="286"/>
      <c r="LQ726" s="286"/>
      <c r="LR726" s="286"/>
      <c r="LS726" s="286"/>
      <c r="LT726" s="286"/>
      <c r="LU726" s="286"/>
      <c r="LV726" s="286"/>
      <c r="LW726" s="286"/>
      <c r="LX726" s="286"/>
      <c r="LY726" s="286"/>
      <c r="LZ726" s="286"/>
      <c r="MA726" s="286"/>
      <c r="MB726" s="286"/>
      <c r="MC726" s="286"/>
      <c r="MD726" s="286"/>
      <c r="ME726" s="286"/>
      <c r="MF726" s="286"/>
      <c r="MG726" s="286"/>
      <c r="MH726" s="286"/>
      <c r="MI726" s="286"/>
      <c r="MJ726" s="286"/>
      <c r="MK726" s="286"/>
      <c r="ML726" s="286"/>
      <c r="MM726" s="286"/>
      <c r="MN726" s="286"/>
      <c r="MO726" s="286"/>
      <c r="MP726" s="286"/>
      <c r="MQ726" s="286"/>
      <c r="MR726" s="286"/>
      <c r="MS726" s="286"/>
      <c r="MT726" s="286"/>
      <c r="MU726" s="286"/>
      <c r="MV726" s="286"/>
      <c r="MW726" s="286"/>
      <c r="MX726" s="286"/>
      <c r="MY726" s="286"/>
      <c r="MZ726" s="286"/>
      <c r="NA726" s="286"/>
      <c r="NB726" s="286"/>
      <c r="NC726" s="286"/>
      <c r="ND726" s="286"/>
      <c r="NE726" s="286"/>
      <c r="NF726" s="286"/>
      <c r="NG726" s="286"/>
      <c r="NH726" s="286"/>
      <c r="NI726" s="286"/>
      <c r="NJ726" s="286"/>
      <c r="NK726" s="286"/>
      <c r="NL726" s="286"/>
      <c r="NM726" s="286"/>
      <c r="NN726" s="286"/>
      <c r="NO726" s="286"/>
      <c r="NP726" s="286"/>
      <c r="NQ726" s="286"/>
      <c r="NR726" s="286"/>
      <c r="NS726" s="286"/>
      <c r="NT726" s="286"/>
      <c r="NU726" s="286"/>
      <c r="NV726" s="286"/>
      <c r="NW726" s="286"/>
      <c r="NX726" s="286"/>
      <c r="NY726" s="286"/>
      <c r="NZ726" s="286"/>
      <c r="OA726" s="286"/>
      <c r="OB726" s="286"/>
      <c r="OC726" s="286"/>
      <c r="OD726" s="286"/>
      <c r="OE726" s="286"/>
      <c r="OF726" s="286"/>
      <c r="OG726" s="286"/>
      <c r="OH726" s="286"/>
      <c r="OI726" s="286"/>
      <c r="OJ726" s="286"/>
      <c r="OK726" s="286"/>
      <c r="OL726" s="286"/>
      <c r="OM726" s="286"/>
      <c r="ON726" s="286"/>
      <c r="OO726" s="286"/>
      <c r="OP726" s="286"/>
      <c r="OQ726" s="286"/>
      <c r="OR726" s="286"/>
      <c r="OS726" s="286"/>
      <c r="OT726" s="286"/>
      <c r="OU726" s="286"/>
      <c r="OV726" s="286"/>
      <c r="OW726" s="286"/>
      <c r="OX726" s="286"/>
      <c r="OY726" s="286"/>
      <c r="OZ726" s="286"/>
      <c r="PA726" s="286"/>
      <c r="PB726" s="286"/>
      <c r="PC726" s="286"/>
      <c r="PD726" s="286"/>
      <c r="PE726" s="286"/>
      <c r="PF726" s="286"/>
      <c r="PG726" s="286"/>
      <c r="PH726" s="286"/>
      <c r="PI726" s="286"/>
      <c r="PJ726" s="286"/>
      <c r="PK726" s="286"/>
      <c r="PL726" s="286"/>
      <c r="PM726" s="286"/>
      <c r="PN726" s="286"/>
      <c r="PO726" s="286"/>
      <c r="PP726" s="286"/>
      <c r="PQ726" s="286"/>
      <c r="PR726" s="286"/>
      <c r="PS726" s="286"/>
      <c r="PT726" s="286"/>
      <c r="PU726" s="286"/>
      <c r="PV726" s="286"/>
      <c r="PW726" s="286"/>
      <c r="PX726" s="286"/>
      <c r="PY726" s="286"/>
      <c r="PZ726" s="286"/>
      <c r="QA726" s="286"/>
      <c r="QB726" s="286"/>
      <c r="QC726" s="286"/>
      <c r="QD726" s="286"/>
      <c r="QE726" s="286"/>
      <c r="QF726" s="286"/>
      <c r="QG726" s="286"/>
      <c r="QH726" s="286"/>
      <c r="QI726" s="286"/>
      <c r="QJ726" s="286"/>
      <c r="QK726" s="286"/>
      <c r="QL726" s="286"/>
      <c r="QM726" s="286"/>
      <c r="QN726" s="286"/>
      <c r="QO726" s="286"/>
      <c r="QP726" s="286"/>
      <c r="QQ726" s="286"/>
      <c r="QR726" s="286"/>
      <c r="QS726" s="286"/>
      <c r="QT726" s="286"/>
      <c r="QU726" s="286"/>
      <c r="QV726" s="286"/>
      <c r="QW726" s="286"/>
      <c r="QX726" s="286"/>
      <c r="QY726" s="286"/>
      <c r="QZ726" s="286"/>
      <c r="RA726" s="286"/>
      <c r="RB726" s="286"/>
      <c r="RC726" s="286"/>
      <c r="RD726" s="286"/>
      <c r="RE726" s="286"/>
      <c r="RF726" s="286"/>
      <c r="RG726" s="286"/>
      <c r="RH726" s="286"/>
      <c r="RI726" s="286"/>
      <c r="RJ726" s="286"/>
      <c r="RK726" s="286"/>
      <c r="RL726" s="286"/>
      <c r="RM726" s="286"/>
      <c r="RN726" s="286"/>
      <c r="RO726" s="286"/>
      <c r="RP726" s="286"/>
      <c r="RQ726" s="286"/>
      <c r="RR726" s="286"/>
      <c r="RS726" s="286"/>
      <c r="RT726" s="286"/>
      <c r="RU726" s="286"/>
      <c r="RV726" s="286"/>
      <c r="RW726" s="286"/>
      <c r="RX726" s="286"/>
      <c r="RY726" s="286"/>
      <c r="RZ726" s="286"/>
      <c r="SA726" s="286"/>
      <c r="SB726" s="286"/>
      <c r="SC726" s="286"/>
      <c r="SD726" s="286"/>
      <c r="SE726" s="286"/>
      <c r="SF726" s="286"/>
      <c r="SG726" s="286"/>
      <c r="SH726" s="286"/>
      <c r="SI726" s="286"/>
      <c r="SJ726" s="286"/>
      <c r="SK726" s="286"/>
      <c r="SL726" s="286"/>
      <c r="SM726" s="286"/>
      <c r="SN726" s="286"/>
      <c r="SO726" s="286"/>
      <c r="SP726" s="286"/>
      <c r="SQ726" s="286"/>
      <c r="SR726" s="286"/>
      <c r="SS726" s="286"/>
      <c r="ST726" s="286"/>
      <c r="SU726" s="286"/>
      <c r="SV726" s="286"/>
      <c r="SW726" s="286"/>
      <c r="SX726" s="286"/>
      <c r="SY726" s="286"/>
      <c r="SZ726" s="286"/>
      <c r="TA726" s="286"/>
      <c r="TB726" s="286"/>
      <c r="TC726" s="286"/>
      <c r="TD726" s="286"/>
      <c r="TE726" s="286"/>
      <c r="TF726" s="286"/>
      <c r="TG726" s="286"/>
      <c r="TH726" s="286"/>
      <c r="TI726" s="286"/>
      <c r="TJ726" s="286"/>
      <c r="TK726" s="286"/>
      <c r="TL726" s="286"/>
      <c r="TM726" s="286"/>
      <c r="TN726" s="286"/>
      <c r="TO726" s="286"/>
      <c r="TP726" s="286"/>
      <c r="TQ726" s="286"/>
      <c r="TR726" s="286"/>
      <c r="TS726" s="286"/>
      <c r="TT726" s="286"/>
      <c r="TU726" s="286"/>
      <c r="TV726" s="286"/>
      <c r="TW726" s="286"/>
      <c r="TX726" s="286"/>
      <c r="TY726" s="286"/>
      <c r="TZ726" s="286"/>
      <c r="UA726" s="286"/>
      <c r="UB726" s="286"/>
      <c r="UC726" s="286"/>
      <c r="UD726" s="286"/>
      <c r="UE726" s="286"/>
      <c r="UF726" s="286"/>
      <c r="UG726" s="286"/>
      <c r="UH726" s="286"/>
      <c r="UI726" s="286"/>
      <c r="UJ726" s="286"/>
      <c r="UK726" s="286"/>
      <c r="UL726" s="286"/>
      <c r="UM726" s="286"/>
      <c r="UN726" s="286"/>
      <c r="UO726" s="286"/>
      <c r="UP726" s="286"/>
      <c r="UQ726" s="286"/>
      <c r="UR726" s="286"/>
      <c r="US726" s="286"/>
      <c r="UT726" s="286"/>
      <c r="UU726" s="286"/>
      <c r="UV726" s="286"/>
      <c r="UW726" s="286"/>
      <c r="UX726" s="286"/>
      <c r="UY726" s="286"/>
      <c r="UZ726" s="286"/>
      <c r="VA726" s="286"/>
      <c r="VB726" s="286"/>
      <c r="VC726" s="286"/>
      <c r="VD726" s="286"/>
      <c r="VE726" s="286"/>
      <c r="VF726" s="286"/>
      <c r="VG726" s="286"/>
      <c r="VH726" s="286"/>
      <c r="VI726" s="286"/>
      <c r="VJ726" s="286"/>
      <c r="VK726" s="286"/>
      <c r="VL726" s="286"/>
      <c r="VM726" s="286"/>
      <c r="VN726" s="286"/>
      <c r="VO726" s="286"/>
      <c r="VP726" s="286"/>
      <c r="VQ726" s="286"/>
      <c r="VR726" s="286"/>
      <c r="VS726" s="286"/>
      <c r="VT726" s="286"/>
      <c r="VU726" s="286"/>
      <c r="VV726" s="286"/>
      <c r="VW726" s="286"/>
      <c r="VX726" s="286"/>
      <c r="VY726" s="286"/>
      <c r="VZ726" s="286"/>
      <c r="WA726" s="286"/>
      <c r="WB726" s="286"/>
      <c r="WC726" s="286"/>
    </row>
    <row r="727" spans="1:601" s="285" customFormat="1" ht="15">
      <c r="A727" s="1073"/>
      <c r="B727" s="669"/>
      <c r="C727" s="669"/>
      <c r="D727" s="671"/>
      <c r="E727" s="673"/>
      <c r="F727" s="647"/>
      <c r="G727" s="674"/>
      <c r="H727" s="647"/>
      <c r="I727" s="315" t="s">
        <v>501</v>
      </c>
      <c r="J727" s="315" t="s">
        <v>351</v>
      </c>
      <c r="K727" s="383" t="s">
        <v>1462</v>
      </c>
      <c r="L727" s="383" t="s">
        <v>184</v>
      </c>
      <c r="M727" s="288">
        <v>0</v>
      </c>
      <c r="N727" s="288">
        <v>0</v>
      </c>
      <c r="O727" s="288">
        <v>0</v>
      </c>
      <c r="P727" s="292">
        <v>0</v>
      </c>
      <c r="Q727" s="288">
        <v>0</v>
      </c>
      <c r="R727" s="288">
        <v>0</v>
      </c>
      <c r="S727" s="530">
        <v>3</v>
      </c>
      <c r="BA727" s="286"/>
      <c r="BB727" s="286"/>
      <c r="BC727" s="286"/>
      <c r="BD727" s="286"/>
      <c r="BE727" s="286"/>
      <c r="BF727" s="286"/>
      <c r="BG727" s="286"/>
      <c r="BH727" s="286"/>
      <c r="BI727" s="286"/>
      <c r="BJ727" s="286"/>
      <c r="BK727" s="286"/>
      <c r="BL727" s="286"/>
      <c r="BM727" s="286"/>
      <c r="BN727" s="286"/>
      <c r="BO727" s="286"/>
      <c r="BP727" s="286"/>
      <c r="BQ727" s="286"/>
      <c r="BR727" s="286"/>
      <c r="BS727" s="286"/>
      <c r="BT727" s="286"/>
      <c r="BU727" s="286"/>
      <c r="BV727" s="286"/>
      <c r="BW727" s="286"/>
      <c r="BX727" s="286"/>
      <c r="BY727" s="286"/>
      <c r="BZ727" s="286"/>
      <c r="CA727" s="286"/>
      <c r="CB727" s="286"/>
      <c r="CC727" s="286"/>
      <c r="CD727" s="286"/>
      <c r="CE727" s="286"/>
      <c r="CF727" s="286"/>
      <c r="CG727" s="286"/>
      <c r="CH727" s="286"/>
      <c r="CI727" s="286"/>
      <c r="CJ727" s="286"/>
      <c r="CK727" s="286"/>
      <c r="CL727" s="286"/>
      <c r="CM727" s="286"/>
      <c r="CN727" s="286"/>
      <c r="CO727" s="286"/>
      <c r="CP727" s="286"/>
      <c r="CQ727" s="286"/>
      <c r="CR727" s="286"/>
      <c r="CS727" s="286"/>
      <c r="CT727" s="286"/>
      <c r="CU727" s="286"/>
      <c r="CV727" s="286"/>
      <c r="CW727" s="286"/>
      <c r="CX727" s="286"/>
      <c r="CY727" s="286"/>
      <c r="CZ727" s="286"/>
      <c r="DA727" s="286"/>
      <c r="DB727" s="286"/>
      <c r="DC727" s="286"/>
      <c r="DD727" s="286"/>
      <c r="DE727" s="286"/>
      <c r="DF727" s="286"/>
      <c r="DG727" s="286"/>
      <c r="DH727" s="286"/>
      <c r="DI727" s="286"/>
      <c r="DJ727" s="286"/>
      <c r="DK727" s="286"/>
      <c r="DL727" s="286"/>
      <c r="DM727" s="286"/>
      <c r="DN727" s="286"/>
      <c r="DO727" s="286"/>
      <c r="DP727" s="286"/>
      <c r="DQ727" s="286"/>
      <c r="DR727" s="286"/>
      <c r="DS727" s="286"/>
      <c r="DT727" s="286"/>
      <c r="DU727" s="286"/>
      <c r="DV727" s="286"/>
      <c r="DW727" s="286"/>
      <c r="DX727" s="286"/>
      <c r="DY727" s="286"/>
      <c r="DZ727" s="286"/>
      <c r="EA727" s="286"/>
      <c r="EB727" s="286"/>
      <c r="EC727" s="286"/>
      <c r="ED727" s="286"/>
      <c r="EE727" s="286"/>
      <c r="EF727" s="286"/>
      <c r="EG727" s="286"/>
      <c r="EH727" s="286"/>
      <c r="EI727" s="286"/>
      <c r="EJ727" s="286"/>
      <c r="EK727" s="286"/>
      <c r="EL727" s="286"/>
      <c r="EM727" s="286"/>
      <c r="EN727" s="286"/>
      <c r="EO727" s="286"/>
      <c r="EP727" s="286"/>
      <c r="EQ727" s="286"/>
      <c r="ER727" s="286"/>
      <c r="ES727" s="286"/>
      <c r="ET727" s="286"/>
      <c r="EU727" s="286"/>
      <c r="EV727" s="286"/>
      <c r="EW727" s="286"/>
      <c r="EX727" s="286"/>
      <c r="EY727" s="286"/>
      <c r="EZ727" s="286"/>
      <c r="FA727" s="286"/>
      <c r="FB727" s="286"/>
      <c r="FC727" s="286"/>
      <c r="FD727" s="286"/>
      <c r="FE727" s="286"/>
      <c r="FF727" s="286"/>
      <c r="FG727" s="286"/>
      <c r="FH727" s="286"/>
      <c r="FI727" s="286"/>
      <c r="FJ727" s="286"/>
      <c r="FK727" s="286"/>
      <c r="FL727" s="286"/>
      <c r="FM727" s="286"/>
      <c r="FN727" s="286"/>
      <c r="FO727" s="286"/>
      <c r="FP727" s="286"/>
      <c r="FQ727" s="286"/>
      <c r="FR727" s="286"/>
      <c r="FS727" s="286"/>
      <c r="FT727" s="286"/>
      <c r="FU727" s="286"/>
      <c r="FV727" s="286"/>
      <c r="FW727" s="286"/>
      <c r="FX727" s="286"/>
      <c r="FY727" s="286"/>
      <c r="FZ727" s="286"/>
      <c r="GA727" s="286"/>
      <c r="GB727" s="286"/>
      <c r="GC727" s="286"/>
      <c r="GD727" s="286"/>
      <c r="GE727" s="286"/>
      <c r="GF727" s="286"/>
      <c r="GG727" s="286"/>
      <c r="GH727" s="286"/>
      <c r="GI727" s="286"/>
      <c r="GJ727" s="286"/>
      <c r="GK727" s="286"/>
      <c r="GL727" s="286"/>
      <c r="GM727" s="286"/>
      <c r="GN727" s="286"/>
      <c r="GO727" s="286"/>
      <c r="GP727" s="286"/>
      <c r="GQ727" s="286"/>
      <c r="GR727" s="286"/>
      <c r="GS727" s="286"/>
      <c r="GT727" s="286"/>
      <c r="GU727" s="286"/>
      <c r="GV727" s="286"/>
      <c r="GW727" s="286"/>
      <c r="GX727" s="286"/>
      <c r="GY727" s="286"/>
      <c r="GZ727" s="286"/>
      <c r="HA727" s="286"/>
      <c r="HB727" s="286"/>
      <c r="HC727" s="286"/>
      <c r="HD727" s="286"/>
      <c r="HE727" s="286"/>
      <c r="HF727" s="286"/>
      <c r="HG727" s="286"/>
      <c r="HH727" s="286"/>
      <c r="HI727" s="286"/>
      <c r="HJ727" s="286"/>
      <c r="HK727" s="286"/>
      <c r="HL727" s="286"/>
      <c r="HM727" s="286"/>
      <c r="HN727" s="286"/>
      <c r="HO727" s="286"/>
      <c r="HP727" s="286"/>
      <c r="HQ727" s="286"/>
      <c r="HR727" s="286"/>
      <c r="HS727" s="286"/>
      <c r="HT727" s="286"/>
      <c r="HU727" s="286"/>
      <c r="HV727" s="286"/>
      <c r="HW727" s="286"/>
      <c r="HX727" s="286"/>
      <c r="HY727" s="286"/>
      <c r="HZ727" s="286"/>
      <c r="IA727" s="286"/>
      <c r="IB727" s="286"/>
      <c r="IC727" s="286"/>
      <c r="ID727" s="286"/>
      <c r="IE727" s="286"/>
      <c r="IF727" s="286"/>
      <c r="IG727" s="286"/>
      <c r="IH727" s="286"/>
      <c r="II727" s="286"/>
      <c r="IJ727" s="286"/>
      <c r="IK727" s="286"/>
      <c r="IL727" s="286"/>
      <c r="IM727" s="286"/>
      <c r="IN727" s="286"/>
      <c r="IO727" s="286"/>
      <c r="IP727" s="286"/>
      <c r="IQ727" s="286"/>
      <c r="IR727" s="286"/>
      <c r="IS727" s="286"/>
      <c r="IT727" s="286"/>
      <c r="IU727" s="286"/>
      <c r="IV727" s="286"/>
      <c r="IW727" s="286"/>
      <c r="IX727" s="286"/>
      <c r="IY727" s="286"/>
      <c r="IZ727" s="286"/>
      <c r="JA727" s="286"/>
      <c r="JB727" s="286"/>
      <c r="JC727" s="286"/>
      <c r="JD727" s="286"/>
      <c r="JE727" s="286"/>
      <c r="JF727" s="286"/>
      <c r="JG727" s="286"/>
      <c r="JH727" s="286"/>
      <c r="JI727" s="286"/>
      <c r="JJ727" s="286"/>
      <c r="JK727" s="286"/>
      <c r="JL727" s="286"/>
      <c r="JM727" s="286"/>
      <c r="JN727" s="286"/>
      <c r="JO727" s="286"/>
      <c r="JP727" s="286"/>
      <c r="JQ727" s="286"/>
      <c r="JR727" s="286"/>
      <c r="JS727" s="286"/>
      <c r="JT727" s="286"/>
      <c r="JU727" s="286"/>
      <c r="JV727" s="286"/>
      <c r="JW727" s="286"/>
      <c r="JX727" s="286"/>
      <c r="JY727" s="286"/>
      <c r="JZ727" s="286"/>
      <c r="KA727" s="286"/>
      <c r="KB727" s="286"/>
      <c r="KC727" s="286"/>
      <c r="KD727" s="286"/>
      <c r="KE727" s="286"/>
      <c r="KF727" s="286"/>
      <c r="KG727" s="286"/>
      <c r="KH727" s="286"/>
      <c r="KI727" s="286"/>
      <c r="KJ727" s="286"/>
      <c r="KK727" s="286"/>
      <c r="KL727" s="286"/>
      <c r="KM727" s="286"/>
      <c r="KN727" s="286"/>
      <c r="KO727" s="286"/>
      <c r="KP727" s="286"/>
      <c r="KQ727" s="286"/>
      <c r="KR727" s="286"/>
      <c r="KS727" s="286"/>
      <c r="KT727" s="286"/>
      <c r="KU727" s="286"/>
      <c r="KV727" s="286"/>
      <c r="KW727" s="286"/>
      <c r="KX727" s="286"/>
      <c r="KY727" s="286"/>
      <c r="KZ727" s="286"/>
      <c r="LA727" s="286"/>
      <c r="LB727" s="286"/>
      <c r="LC727" s="286"/>
      <c r="LD727" s="286"/>
      <c r="LE727" s="286"/>
      <c r="LF727" s="286"/>
      <c r="LG727" s="286"/>
      <c r="LH727" s="286"/>
      <c r="LI727" s="286"/>
      <c r="LJ727" s="286"/>
      <c r="LK727" s="286"/>
      <c r="LL727" s="286"/>
      <c r="LM727" s="286"/>
      <c r="LN727" s="286"/>
      <c r="LO727" s="286"/>
      <c r="LP727" s="286"/>
      <c r="LQ727" s="286"/>
      <c r="LR727" s="286"/>
      <c r="LS727" s="286"/>
      <c r="LT727" s="286"/>
      <c r="LU727" s="286"/>
      <c r="LV727" s="286"/>
      <c r="LW727" s="286"/>
      <c r="LX727" s="286"/>
      <c r="LY727" s="286"/>
      <c r="LZ727" s="286"/>
      <c r="MA727" s="286"/>
      <c r="MB727" s="286"/>
      <c r="MC727" s="286"/>
      <c r="MD727" s="286"/>
      <c r="ME727" s="286"/>
      <c r="MF727" s="286"/>
      <c r="MG727" s="286"/>
      <c r="MH727" s="286"/>
      <c r="MI727" s="286"/>
      <c r="MJ727" s="286"/>
      <c r="MK727" s="286"/>
      <c r="ML727" s="286"/>
      <c r="MM727" s="286"/>
      <c r="MN727" s="286"/>
      <c r="MO727" s="286"/>
      <c r="MP727" s="286"/>
      <c r="MQ727" s="286"/>
      <c r="MR727" s="286"/>
      <c r="MS727" s="286"/>
      <c r="MT727" s="286"/>
      <c r="MU727" s="286"/>
      <c r="MV727" s="286"/>
      <c r="MW727" s="286"/>
      <c r="MX727" s="286"/>
      <c r="MY727" s="286"/>
      <c r="MZ727" s="286"/>
      <c r="NA727" s="286"/>
      <c r="NB727" s="286"/>
      <c r="NC727" s="286"/>
      <c r="ND727" s="286"/>
      <c r="NE727" s="286"/>
      <c r="NF727" s="286"/>
      <c r="NG727" s="286"/>
      <c r="NH727" s="286"/>
      <c r="NI727" s="286"/>
      <c r="NJ727" s="286"/>
      <c r="NK727" s="286"/>
      <c r="NL727" s="286"/>
      <c r="NM727" s="286"/>
      <c r="NN727" s="286"/>
      <c r="NO727" s="286"/>
      <c r="NP727" s="286"/>
      <c r="NQ727" s="286"/>
      <c r="NR727" s="286"/>
      <c r="NS727" s="286"/>
      <c r="NT727" s="286"/>
      <c r="NU727" s="286"/>
      <c r="NV727" s="286"/>
      <c r="NW727" s="286"/>
      <c r="NX727" s="286"/>
      <c r="NY727" s="286"/>
      <c r="NZ727" s="286"/>
      <c r="OA727" s="286"/>
      <c r="OB727" s="286"/>
      <c r="OC727" s="286"/>
      <c r="OD727" s="286"/>
      <c r="OE727" s="286"/>
      <c r="OF727" s="286"/>
      <c r="OG727" s="286"/>
      <c r="OH727" s="286"/>
      <c r="OI727" s="286"/>
      <c r="OJ727" s="286"/>
      <c r="OK727" s="286"/>
      <c r="OL727" s="286"/>
      <c r="OM727" s="286"/>
      <c r="ON727" s="286"/>
      <c r="OO727" s="286"/>
      <c r="OP727" s="286"/>
      <c r="OQ727" s="286"/>
      <c r="OR727" s="286"/>
      <c r="OS727" s="286"/>
      <c r="OT727" s="286"/>
      <c r="OU727" s="286"/>
      <c r="OV727" s="286"/>
      <c r="OW727" s="286"/>
      <c r="OX727" s="286"/>
      <c r="OY727" s="286"/>
      <c r="OZ727" s="286"/>
      <c r="PA727" s="286"/>
      <c r="PB727" s="286"/>
      <c r="PC727" s="286"/>
      <c r="PD727" s="286"/>
      <c r="PE727" s="286"/>
      <c r="PF727" s="286"/>
      <c r="PG727" s="286"/>
      <c r="PH727" s="286"/>
      <c r="PI727" s="286"/>
      <c r="PJ727" s="286"/>
      <c r="PK727" s="286"/>
      <c r="PL727" s="286"/>
      <c r="PM727" s="286"/>
      <c r="PN727" s="286"/>
      <c r="PO727" s="286"/>
      <c r="PP727" s="286"/>
      <c r="PQ727" s="286"/>
      <c r="PR727" s="286"/>
      <c r="PS727" s="286"/>
      <c r="PT727" s="286"/>
      <c r="PU727" s="286"/>
      <c r="PV727" s="286"/>
      <c r="PW727" s="286"/>
      <c r="PX727" s="286"/>
      <c r="PY727" s="286"/>
      <c r="PZ727" s="286"/>
      <c r="QA727" s="286"/>
      <c r="QB727" s="286"/>
      <c r="QC727" s="286"/>
      <c r="QD727" s="286"/>
      <c r="QE727" s="286"/>
      <c r="QF727" s="286"/>
      <c r="QG727" s="286"/>
      <c r="QH727" s="286"/>
      <c r="QI727" s="286"/>
      <c r="QJ727" s="286"/>
      <c r="QK727" s="286"/>
      <c r="QL727" s="286"/>
      <c r="QM727" s="286"/>
      <c r="QN727" s="286"/>
      <c r="QO727" s="286"/>
      <c r="QP727" s="286"/>
      <c r="QQ727" s="286"/>
      <c r="QR727" s="286"/>
      <c r="QS727" s="286"/>
      <c r="QT727" s="286"/>
      <c r="QU727" s="286"/>
      <c r="QV727" s="286"/>
      <c r="QW727" s="286"/>
      <c r="QX727" s="286"/>
      <c r="QY727" s="286"/>
      <c r="QZ727" s="286"/>
      <c r="RA727" s="286"/>
      <c r="RB727" s="286"/>
      <c r="RC727" s="286"/>
      <c r="RD727" s="286"/>
      <c r="RE727" s="286"/>
      <c r="RF727" s="286"/>
      <c r="RG727" s="286"/>
      <c r="RH727" s="286"/>
      <c r="RI727" s="286"/>
      <c r="RJ727" s="286"/>
      <c r="RK727" s="286"/>
      <c r="RL727" s="286"/>
      <c r="RM727" s="286"/>
      <c r="RN727" s="286"/>
      <c r="RO727" s="286"/>
      <c r="RP727" s="286"/>
      <c r="RQ727" s="286"/>
      <c r="RR727" s="286"/>
      <c r="RS727" s="286"/>
      <c r="RT727" s="286"/>
      <c r="RU727" s="286"/>
      <c r="RV727" s="286"/>
      <c r="RW727" s="286"/>
      <c r="RX727" s="286"/>
      <c r="RY727" s="286"/>
      <c r="RZ727" s="286"/>
      <c r="SA727" s="286"/>
      <c r="SB727" s="286"/>
      <c r="SC727" s="286"/>
      <c r="SD727" s="286"/>
      <c r="SE727" s="286"/>
      <c r="SF727" s="286"/>
      <c r="SG727" s="286"/>
      <c r="SH727" s="286"/>
      <c r="SI727" s="286"/>
      <c r="SJ727" s="286"/>
      <c r="SK727" s="286"/>
      <c r="SL727" s="286"/>
      <c r="SM727" s="286"/>
      <c r="SN727" s="286"/>
      <c r="SO727" s="286"/>
      <c r="SP727" s="286"/>
      <c r="SQ727" s="286"/>
      <c r="SR727" s="286"/>
      <c r="SS727" s="286"/>
      <c r="ST727" s="286"/>
      <c r="SU727" s="286"/>
      <c r="SV727" s="286"/>
      <c r="SW727" s="286"/>
      <c r="SX727" s="286"/>
      <c r="SY727" s="286"/>
      <c r="SZ727" s="286"/>
      <c r="TA727" s="286"/>
      <c r="TB727" s="286"/>
      <c r="TC727" s="286"/>
      <c r="TD727" s="286"/>
      <c r="TE727" s="286"/>
      <c r="TF727" s="286"/>
      <c r="TG727" s="286"/>
      <c r="TH727" s="286"/>
      <c r="TI727" s="286"/>
      <c r="TJ727" s="286"/>
      <c r="TK727" s="286"/>
      <c r="TL727" s="286"/>
      <c r="TM727" s="286"/>
      <c r="TN727" s="286"/>
      <c r="TO727" s="286"/>
      <c r="TP727" s="286"/>
      <c r="TQ727" s="286"/>
      <c r="TR727" s="286"/>
      <c r="TS727" s="286"/>
      <c r="TT727" s="286"/>
      <c r="TU727" s="286"/>
      <c r="TV727" s="286"/>
      <c r="TW727" s="286"/>
      <c r="TX727" s="286"/>
      <c r="TY727" s="286"/>
      <c r="TZ727" s="286"/>
      <c r="UA727" s="286"/>
      <c r="UB727" s="286"/>
      <c r="UC727" s="286"/>
      <c r="UD727" s="286"/>
      <c r="UE727" s="286"/>
      <c r="UF727" s="286"/>
      <c r="UG727" s="286"/>
      <c r="UH727" s="286"/>
      <c r="UI727" s="286"/>
      <c r="UJ727" s="286"/>
      <c r="UK727" s="286"/>
      <c r="UL727" s="286"/>
      <c r="UM727" s="286"/>
      <c r="UN727" s="286"/>
      <c r="UO727" s="286"/>
      <c r="UP727" s="286"/>
      <c r="UQ727" s="286"/>
      <c r="UR727" s="286"/>
      <c r="US727" s="286"/>
      <c r="UT727" s="286"/>
      <c r="UU727" s="286"/>
      <c r="UV727" s="286"/>
      <c r="UW727" s="286"/>
      <c r="UX727" s="286"/>
      <c r="UY727" s="286"/>
      <c r="UZ727" s="286"/>
      <c r="VA727" s="286"/>
      <c r="VB727" s="286"/>
      <c r="VC727" s="286"/>
      <c r="VD727" s="286"/>
      <c r="VE727" s="286"/>
      <c r="VF727" s="286"/>
      <c r="VG727" s="286"/>
      <c r="VH727" s="286"/>
      <c r="VI727" s="286"/>
      <c r="VJ727" s="286"/>
      <c r="VK727" s="286"/>
      <c r="VL727" s="286"/>
      <c r="VM727" s="286"/>
      <c r="VN727" s="286"/>
      <c r="VO727" s="286"/>
      <c r="VP727" s="286"/>
      <c r="VQ727" s="286"/>
      <c r="VR727" s="286"/>
      <c r="VS727" s="286"/>
      <c r="VT727" s="286"/>
      <c r="VU727" s="286"/>
      <c r="VV727" s="286"/>
      <c r="VW727" s="286"/>
      <c r="VX727" s="286"/>
      <c r="VY727" s="286"/>
      <c r="VZ727" s="286"/>
      <c r="WA727" s="286"/>
      <c r="WB727" s="286"/>
      <c r="WC727" s="286"/>
    </row>
    <row r="728" spans="1:601" s="285" customFormat="1" ht="15">
      <c r="A728" s="1073"/>
      <c r="B728" s="669"/>
      <c r="C728" s="651"/>
      <c r="D728" s="653"/>
      <c r="E728" s="655"/>
      <c r="F728" s="656"/>
      <c r="G728" s="658"/>
      <c r="H728" s="656"/>
      <c r="I728" s="315" t="s">
        <v>501</v>
      </c>
      <c r="J728" s="315" t="s">
        <v>351</v>
      </c>
      <c r="K728" s="383" t="s">
        <v>1462</v>
      </c>
      <c r="L728" s="383" t="s">
        <v>43</v>
      </c>
      <c r="M728" s="288">
        <v>396400</v>
      </c>
      <c r="N728" s="288">
        <v>383234.52</v>
      </c>
      <c r="O728" s="288">
        <v>364000</v>
      </c>
      <c r="P728" s="292">
        <v>362600</v>
      </c>
      <c r="Q728" s="288">
        <v>362600</v>
      </c>
      <c r="R728" s="288">
        <v>362600</v>
      </c>
      <c r="S728" s="530">
        <v>3</v>
      </c>
      <c r="BA728" s="286"/>
      <c r="BB728" s="286"/>
      <c r="BC728" s="286"/>
      <c r="BD728" s="286"/>
      <c r="BE728" s="286"/>
      <c r="BF728" s="286"/>
      <c r="BG728" s="286"/>
      <c r="BH728" s="286"/>
      <c r="BI728" s="286"/>
      <c r="BJ728" s="286"/>
      <c r="BK728" s="286"/>
      <c r="BL728" s="286"/>
      <c r="BM728" s="286"/>
      <c r="BN728" s="286"/>
      <c r="BO728" s="286"/>
      <c r="BP728" s="286"/>
      <c r="BQ728" s="286"/>
      <c r="BR728" s="286"/>
      <c r="BS728" s="286"/>
      <c r="BT728" s="286"/>
      <c r="BU728" s="286"/>
      <c r="BV728" s="286"/>
      <c r="BW728" s="286"/>
      <c r="BX728" s="286"/>
      <c r="BY728" s="286"/>
      <c r="BZ728" s="286"/>
      <c r="CA728" s="286"/>
      <c r="CB728" s="286"/>
      <c r="CC728" s="286"/>
      <c r="CD728" s="286"/>
      <c r="CE728" s="286"/>
      <c r="CF728" s="286"/>
      <c r="CG728" s="286"/>
      <c r="CH728" s="286"/>
      <c r="CI728" s="286"/>
      <c r="CJ728" s="286"/>
      <c r="CK728" s="286"/>
      <c r="CL728" s="286"/>
      <c r="CM728" s="286"/>
      <c r="CN728" s="286"/>
      <c r="CO728" s="286"/>
      <c r="CP728" s="286"/>
      <c r="CQ728" s="286"/>
      <c r="CR728" s="286"/>
      <c r="CS728" s="286"/>
      <c r="CT728" s="286"/>
      <c r="CU728" s="286"/>
      <c r="CV728" s="286"/>
      <c r="CW728" s="286"/>
      <c r="CX728" s="286"/>
      <c r="CY728" s="286"/>
      <c r="CZ728" s="286"/>
      <c r="DA728" s="286"/>
      <c r="DB728" s="286"/>
      <c r="DC728" s="286"/>
      <c r="DD728" s="286"/>
      <c r="DE728" s="286"/>
      <c r="DF728" s="286"/>
      <c r="DG728" s="286"/>
      <c r="DH728" s="286"/>
      <c r="DI728" s="286"/>
      <c r="DJ728" s="286"/>
      <c r="DK728" s="286"/>
      <c r="DL728" s="286"/>
      <c r="DM728" s="286"/>
      <c r="DN728" s="286"/>
      <c r="DO728" s="286"/>
      <c r="DP728" s="286"/>
      <c r="DQ728" s="286"/>
      <c r="DR728" s="286"/>
      <c r="DS728" s="286"/>
      <c r="DT728" s="286"/>
      <c r="DU728" s="286"/>
      <c r="DV728" s="286"/>
      <c r="DW728" s="286"/>
      <c r="DX728" s="286"/>
      <c r="DY728" s="286"/>
      <c r="DZ728" s="286"/>
      <c r="EA728" s="286"/>
      <c r="EB728" s="286"/>
      <c r="EC728" s="286"/>
      <c r="ED728" s="286"/>
      <c r="EE728" s="286"/>
      <c r="EF728" s="286"/>
      <c r="EG728" s="286"/>
      <c r="EH728" s="286"/>
      <c r="EI728" s="286"/>
      <c r="EJ728" s="286"/>
      <c r="EK728" s="286"/>
      <c r="EL728" s="286"/>
      <c r="EM728" s="286"/>
      <c r="EN728" s="286"/>
      <c r="EO728" s="286"/>
      <c r="EP728" s="286"/>
      <c r="EQ728" s="286"/>
      <c r="ER728" s="286"/>
      <c r="ES728" s="286"/>
      <c r="ET728" s="286"/>
      <c r="EU728" s="286"/>
      <c r="EV728" s="286"/>
      <c r="EW728" s="286"/>
      <c r="EX728" s="286"/>
      <c r="EY728" s="286"/>
      <c r="EZ728" s="286"/>
      <c r="FA728" s="286"/>
      <c r="FB728" s="286"/>
      <c r="FC728" s="286"/>
      <c r="FD728" s="286"/>
      <c r="FE728" s="286"/>
      <c r="FF728" s="286"/>
      <c r="FG728" s="286"/>
      <c r="FH728" s="286"/>
      <c r="FI728" s="286"/>
      <c r="FJ728" s="286"/>
      <c r="FK728" s="286"/>
      <c r="FL728" s="286"/>
      <c r="FM728" s="286"/>
      <c r="FN728" s="286"/>
      <c r="FO728" s="286"/>
      <c r="FP728" s="286"/>
      <c r="FQ728" s="286"/>
      <c r="FR728" s="286"/>
      <c r="FS728" s="286"/>
      <c r="FT728" s="286"/>
      <c r="FU728" s="286"/>
      <c r="FV728" s="286"/>
      <c r="FW728" s="286"/>
      <c r="FX728" s="286"/>
      <c r="FY728" s="286"/>
      <c r="FZ728" s="286"/>
      <c r="GA728" s="286"/>
      <c r="GB728" s="286"/>
      <c r="GC728" s="286"/>
      <c r="GD728" s="286"/>
      <c r="GE728" s="286"/>
      <c r="GF728" s="286"/>
      <c r="GG728" s="286"/>
      <c r="GH728" s="286"/>
      <c r="GI728" s="286"/>
      <c r="GJ728" s="286"/>
      <c r="GK728" s="286"/>
      <c r="GL728" s="286"/>
      <c r="GM728" s="286"/>
      <c r="GN728" s="286"/>
      <c r="GO728" s="286"/>
      <c r="GP728" s="286"/>
      <c r="GQ728" s="286"/>
      <c r="GR728" s="286"/>
      <c r="GS728" s="286"/>
      <c r="GT728" s="286"/>
      <c r="GU728" s="286"/>
      <c r="GV728" s="286"/>
      <c r="GW728" s="286"/>
      <c r="GX728" s="286"/>
      <c r="GY728" s="286"/>
      <c r="GZ728" s="286"/>
      <c r="HA728" s="286"/>
      <c r="HB728" s="286"/>
      <c r="HC728" s="286"/>
      <c r="HD728" s="286"/>
      <c r="HE728" s="286"/>
      <c r="HF728" s="286"/>
      <c r="HG728" s="286"/>
      <c r="HH728" s="286"/>
      <c r="HI728" s="286"/>
      <c r="HJ728" s="286"/>
      <c r="HK728" s="286"/>
      <c r="HL728" s="286"/>
      <c r="HM728" s="286"/>
      <c r="HN728" s="286"/>
      <c r="HO728" s="286"/>
      <c r="HP728" s="286"/>
      <c r="HQ728" s="286"/>
      <c r="HR728" s="286"/>
      <c r="HS728" s="286"/>
      <c r="HT728" s="286"/>
      <c r="HU728" s="286"/>
      <c r="HV728" s="286"/>
      <c r="HW728" s="286"/>
      <c r="HX728" s="286"/>
      <c r="HY728" s="286"/>
      <c r="HZ728" s="286"/>
      <c r="IA728" s="286"/>
      <c r="IB728" s="286"/>
      <c r="IC728" s="286"/>
      <c r="ID728" s="286"/>
      <c r="IE728" s="286"/>
      <c r="IF728" s="286"/>
      <c r="IG728" s="286"/>
      <c r="IH728" s="286"/>
      <c r="II728" s="286"/>
      <c r="IJ728" s="286"/>
      <c r="IK728" s="286"/>
      <c r="IL728" s="286"/>
      <c r="IM728" s="286"/>
      <c r="IN728" s="286"/>
      <c r="IO728" s="286"/>
      <c r="IP728" s="286"/>
      <c r="IQ728" s="286"/>
      <c r="IR728" s="286"/>
      <c r="IS728" s="286"/>
      <c r="IT728" s="286"/>
      <c r="IU728" s="286"/>
      <c r="IV728" s="286"/>
      <c r="IW728" s="286"/>
      <c r="IX728" s="286"/>
      <c r="IY728" s="286"/>
      <c r="IZ728" s="286"/>
      <c r="JA728" s="286"/>
      <c r="JB728" s="286"/>
      <c r="JC728" s="286"/>
      <c r="JD728" s="286"/>
      <c r="JE728" s="286"/>
      <c r="JF728" s="286"/>
      <c r="JG728" s="286"/>
      <c r="JH728" s="286"/>
      <c r="JI728" s="286"/>
      <c r="JJ728" s="286"/>
      <c r="JK728" s="286"/>
      <c r="JL728" s="286"/>
      <c r="JM728" s="286"/>
      <c r="JN728" s="286"/>
      <c r="JO728" s="286"/>
      <c r="JP728" s="286"/>
      <c r="JQ728" s="286"/>
      <c r="JR728" s="286"/>
      <c r="JS728" s="286"/>
      <c r="JT728" s="286"/>
      <c r="JU728" s="286"/>
      <c r="JV728" s="286"/>
      <c r="JW728" s="286"/>
      <c r="JX728" s="286"/>
      <c r="JY728" s="286"/>
      <c r="JZ728" s="286"/>
      <c r="KA728" s="286"/>
      <c r="KB728" s="286"/>
      <c r="KC728" s="286"/>
      <c r="KD728" s="286"/>
      <c r="KE728" s="286"/>
      <c r="KF728" s="286"/>
      <c r="KG728" s="286"/>
      <c r="KH728" s="286"/>
      <c r="KI728" s="286"/>
      <c r="KJ728" s="286"/>
      <c r="KK728" s="286"/>
      <c r="KL728" s="286"/>
      <c r="KM728" s="286"/>
      <c r="KN728" s="286"/>
      <c r="KO728" s="286"/>
      <c r="KP728" s="286"/>
      <c r="KQ728" s="286"/>
      <c r="KR728" s="286"/>
      <c r="KS728" s="286"/>
      <c r="KT728" s="286"/>
      <c r="KU728" s="286"/>
      <c r="KV728" s="286"/>
      <c r="KW728" s="286"/>
      <c r="KX728" s="286"/>
      <c r="KY728" s="286"/>
      <c r="KZ728" s="286"/>
      <c r="LA728" s="286"/>
      <c r="LB728" s="286"/>
      <c r="LC728" s="286"/>
      <c r="LD728" s="286"/>
      <c r="LE728" s="286"/>
      <c r="LF728" s="286"/>
      <c r="LG728" s="286"/>
      <c r="LH728" s="286"/>
      <c r="LI728" s="286"/>
      <c r="LJ728" s="286"/>
      <c r="LK728" s="286"/>
      <c r="LL728" s="286"/>
      <c r="LM728" s="286"/>
      <c r="LN728" s="286"/>
      <c r="LO728" s="286"/>
      <c r="LP728" s="286"/>
      <c r="LQ728" s="286"/>
      <c r="LR728" s="286"/>
      <c r="LS728" s="286"/>
      <c r="LT728" s="286"/>
      <c r="LU728" s="286"/>
      <c r="LV728" s="286"/>
      <c r="LW728" s="286"/>
      <c r="LX728" s="286"/>
      <c r="LY728" s="286"/>
      <c r="LZ728" s="286"/>
      <c r="MA728" s="286"/>
      <c r="MB728" s="286"/>
      <c r="MC728" s="286"/>
      <c r="MD728" s="286"/>
      <c r="ME728" s="286"/>
      <c r="MF728" s="286"/>
      <c r="MG728" s="286"/>
      <c r="MH728" s="286"/>
      <c r="MI728" s="286"/>
      <c r="MJ728" s="286"/>
      <c r="MK728" s="286"/>
      <c r="ML728" s="286"/>
      <c r="MM728" s="286"/>
      <c r="MN728" s="286"/>
      <c r="MO728" s="286"/>
      <c r="MP728" s="286"/>
      <c r="MQ728" s="286"/>
      <c r="MR728" s="286"/>
      <c r="MS728" s="286"/>
      <c r="MT728" s="286"/>
      <c r="MU728" s="286"/>
      <c r="MV728" s="286"/>
      <c r="MW728" s="286"/>
      <c r="MX728" s="286"/>
      <c r="MY728" s="286"/>
      <c r="MZ728" s="286"/>
      <c r="NA728" s="286"/>
      <c r="NB728" s="286"/>
      <c r="NC728" s="286"/>
      <c r="ND728" s="286"/>
      <c r="NE728" s="286"/>
      <c r="NF728" s="286"/>
      <c r="NG728" s="286"/>
      <c r="NH728" s="286"/>
      <c r="NI728" s="286"/>
      <c r="NJ728" s="286"/>
      <c r="NK728" s="286"/>
      <c r="NL728" s="286"/>
      <c r="NM728" s="286"/>
      <c r="NN728" s="286"/>
      <c r="NO728" s="286"/>
      <c r="NP728" s="286"/>
      <c r="NQ728" s="286"/>
      <c r="NR728" s="286"/>
      <c r="NS728" s="286"/>
      <c r="NT728" s="286"/>
      <c r="NU728" s="286"/>
      <c r="NV728" s="286"/>
      <c r="NW728" s="286"/>
      <c r="NX728" s="286"/>
      <c r="NY728" s="286"/>
      <c r="NZ728" s="286"/>
      <c r="OA728" s="286"/>
      <c r="OB728" s="286"/>
      <c r="OC728" s="286"/>
      <c r="OD728" s="286"/>
      <c r="OE728" s="286"/>
      <c r="OF728" s="286"/>
      <c r="OG728" s="286"/>
      <c r="OH728" s="286"/>
      <c r="OI728" s="286"/>
      <c r="OJ728" s="286"/>
      <c r="OK728" s="286"/>
      <c r="OL728" s="286"/>
      <c r="OM728" s="286"/>
      <c r="ON728" s="286"/>
      <c r="OO728" s="286"/>
      <c r="OP728" s="286"/>
      <c r="OQ728" s="286"/>
      <c r="OR728" s="286"/>
      <c r="OS728" s="286"/>
      <c r="OT728" s="286"/>
      <c r="OU728" s="286"/>
      <c r="OV728" s="286"/>
      <c r="OW728" s="286"/>
      <c r="OX728" s="286"/>
      <c r="OY728" s="286"/>
      <c r="OZ728" s="286"/>
      <c r="PA728" s="286"/>
      <c r="PB728" s="286"/>
      <c r="PC728" s="286"/>
      <c r="PD728" s="286"/>
      <c r="PE728" s="286"/>
      <c r="PF728" s="286"/>
      <c r="PG728" s="286"/>
      <c r="PH728" s="286"/>
      <c r="PI728" s="286"/>
      <c r="PJ728" s="286"/>
      <c r="PK728" s="286"/>
      <c r="PL728" s="286"/>
      <c r="PM728" s="286"/>
      <c r="PN728" s="286"/>
      <c r="PO728" s="286"/>
      <c r="PP728" s="286"/>
      <c r="PQ728" s="286"/>
      <c r="PR728" s="286"/>
      <c r="PS728" s="286"/>
      <c r="PT728" s="286"/>
      <c r="PU728" s="286"/>
      <c r="PV728" s="286"/>
      <c r="PW728" s="286"/>
      <c r="PX728" s="286"/>
      <c r="PY728" s="286"/>
      <c r="PZ728" s="286"/>
      <c r="QA728" s="286"/>
      <c r="QB728" s="286"/>
      <c r="QC728" s="286"/>
      <c r="QD728" s="286"/>
      <c r="QE728" s="286"/>
      <c r="QF728" s="286"/>
      <c r="QG728" s="286"/>
      <c r="QH728" s="286"/>
      <c r="QI728" s="286"/>
      <c r="QJ728" s="286"/>
      <c r="QK728" s="286"/>
      <c r="QL728" s="286"/>
      <c r="QM728" s="286"/>
      <c r="QN728" s="286"/>
      <c r="QO728" s="286"/>
      <c r="QP728" s="286"/>
      <c r="QQ728" s="286"/>
      <c r="QR728" s="286"/>
      <c r="QS728" s="286"/>
      <c r="QT728" s="286"/>
      <c r="QU728" s="286"/>
      <c r="QV728" s="286"/>
      <c r="QW728" s="286"/>
      <c r="QX728" s="286"/>
      <c r="QY728" s="286"/>
      <c r="QZ728" s="286"/>
      <c r="RA728" s="286"/>
      <c r="RB728" s="286"/>
      <c r="RC728" s="286"/>
      <c r="RD728" s="286"/>
      <c r="RE728" s="286"/>
      <c r="RF728" s="286"/>
      <c r="RG728" s="286"/>
      <c r="RH728" s="286"/>
      <c r="RI728" s="286"/>
      <c r="RJ728" s="286"/>
      <c r="RK728" s="286"/>
      <c r="RL728" s="286"/>
      <c r="RM728" s="286"/>
      <c r="RN728" s="286"/>
      <c r="RO728" s="286"/>
      <c r="RP728" s="286"/>
      <c r="RQ728" s="286"/>
      <c r="RR728" s="286"/>
      <c r="RS728" s="286"/>
      <c r="RT728" s="286"/>
      <c r="RU728" s="286"/>
      <c r="RV728" s="286"/>
      <c r="RW728" s="286"/>
      <c r="RX728" s="286"/>
      <c r="RY728" s="286"/>
      <c r="RZ728" s="286"/>
      <c r="SA728" s="286"/>
      <c r="SB728" s="286"/>
      <c r="SC728" s="286"/>
      <c r="SD728" s="286"/>
      <c r="SE728" s="286"/>
      <c r="SF728" s="286"/>
      <c r="SG728" s="286"/>
      <c r="SH728" s="286"/>
      <c r="SI728" s="286"/>
      <c r="SJ728" s="286"/>
      <c r="SK728" s="286"/>
      <c r="SL728" s="286"/>
      <c r="SM728" s="286"/>
      <c r="SN728" s="286"/>
      <c r="SO728" s="286"/>
      <c r="SP728" s="286"/>
      <c r="SQ728" s="286"/>
      <c r="SR728" s="286"/>
      <c r="SS728" s="286"/>
      <c r="ST728" s="286"/>
      <c r="SU728" s="286"/>
      <c r="SV728" s="286"/>
      <c r="SW728" s="286"/>
      <c r="SX728" s="286"/>
      <c r="SY728" s="286"/>
      <c r="SZ728" s="286"/>
      <c r="TA728" s="286"/>
      <c r="TB728" s="286"/>
      <c r="TC728" s="286"/>
      <c r="TD728" s="286"/>
      <c r="TE728" s="286"/>
      <c r="TF728" s="286"/>
      <c r="TG728" s="286"/>
      <c r="TH728" s="286"/>
      <c r="TI728" s="286"/>
      <c r="TJ728" s="286"/>
      <c r="TK728" s="286"/>
      <c r="TL728" s="286"/>
      <c r="TM728" s="286"/>
      <c r="TN728" s="286"/>
      <c r="TO728" s="286"/>
      <c r="TP728" s="286"/>
      <c r="TQ728" s="286"/>
      <c r="TR728" s="286"/>
      <c r="TS728" s="286"/>
      <c r="TT728" s="286"/>
      <c r="TU728" s="286"/>
      <c r="TV728" s="286"/>
      <c r="TW728" s="286"/>
      <c r="TX728" s="286"/>
      <c r="TY728" s="286"/>
      <c r="TZ728" s="286"/>
      <c r="UA728" s="286"/>
      <c r="UB728" s="286"/>
      <c r="UC728" s="286"/>
      <c r="UD728" s="286"/>
      <c r="UE728" s="286"/>
      <c r="UF728" s="286"/>
      <c r="UG728" s="286"/>
      <c r="UH728" s="286"/>
      <c r="UI728" s="286"/>
      <c r="UJ728" s="286"/>
      <c r="UK728" s="286"/>
      <c r="UL728" s="286"/>
      <c r="UM728" s="286"/>
      <c r="UN728" s="286"/>
      <c r="UO728" s="286"/>
      <c r="UP728" s="286"/>
      <c r="UQ728" s="286"/>
      <c r="UR728" s="286"/>
      <c r="US728" s="286"/>
      <c r="UT728" s="286"/>
      <c r="UU728" s="286"/>
      <c r="UV728" s="286"/>
      <c r="UW728" s="286"/>
      <c r="UX728" s="286"/>
      <c r="UY728" s="286"/>
      <c r="UZ728" s="286"/>
      <c r="VA728" s="286"/>
      <c r="VB728" s="286"/>
      <c r="VC728" s="286"/>
      <c r="VD728" s="286"/>
      <c r="VE728" s="286"/>
      <c r="VF728" s="286"/>
      <c r="VG728" s="286"/>
      <c r="VH728" s="286"/>
      <c r="VI728" s="286"/>
      <c r="VJ728" s="286"/>
      <c r="VK728" s="286"/>
      <c r="VL728" s="286"/>
      <c r="VM728" s="286"/>
      <c r="VN728" s="286"/>
      <c r="VO728" s="286"/>
      <c r="VP728" s="286"/>
      <c r="VQ728" s="286"/>
      <c r="VR728" s="286"/>
      <c r="VS728" s="286"/>
      <c r="VT728" s="286"/>
      <c r="VU728" s="286"/>
      <c r="VV728" s="286"/>
      <c r="VW728" s="286"/>
      <c r="VX728" s="286"/>
      <c r="VY728" s="286"/>
      <c r="VZ728" s="286"/>
      <c r="WA728" s="286"/>
      <c r="WB728" s="286"/>
      <c r="WC728" s="286"/>
    </row>
    <row r="729" spans="1:601" s="285" customFormat="1" ht="65.25" customHeight="1">
      <c r="A729" s="1073"/>
      <c r="B729" s="648" t="s">
        <v>1464</v>
      </c>
      <c r="C729" s="650" t="s">
        <v>1465</v>
      </c>
      <c r="D729" s="652" t="s">
        <v>1466</v>
      </c>
      <c r="E729" s="654" t="s">
        <v>1467</v>
      </c>
      <c r="F729" s="646" t="s">
        <v>60</v>
      </c>
      <c r="G729" s="657">
        <v>44799</v>
      </c>
      <c r="H729" s="646" t="s">
        <v>31</v>
      </c>
      <c r="I729" s="386" t="s">
        <v>501</v>
      </c>
      <c r="J729" s="386" t="s">
        <v>351</v>
      </c>
      <c r="K729" s="442" t="s">
        <v>86</v>
      </c>
      <c r="L729" s="442" t="s">
        <v>35</v>
      </c>
      <c r="M729" s="284">
        <f>M730+M731</f>
        <v>203100</v>
      </c>
      <c r="N729" s="284">
        <f>N730+N731</f>
        <v>203100</v>
      </c>
      <c r="O729" s="284">
        <f>O730+O731</f>
        <v>206900</v>
      </c>
      <c r="P729" s="387">
        <f t="shared" ref="P729:R729" si="125">P730+P731</f>
        <v>0</v>
      </c>
      <c r="Q729" s="387">
        <f t="shared" si="125"/>
        <v>0</v>
      </c>
      <c r="R729" s="387">
        <f t="shared" si="125"/>
        <v>0</v>
      </c>
      <c r="S729" s="530"/>
      <c r="BA729" s="286"/>
      <c r="BB729" s="286"/>
      <c r="BC729" s="286"/>
      <c r="BD729" s="286"/>
      <c r="BE729" s="286"/>
      <c r="BF729" s="286"/>
      <c r="BG729" s="286"/>
      <c r="BH729" s="286"/>
      <c r="BI729" s="286"/>
      <c r="BJ729" s="286"/>
      <c r="BK729" s="286"/>
      <c r="BL729" s="286"/>
      <c r="BM729" s="286"/>
      <c r="BN729" s="286"/>
      <c r="BO729" s="286"/>
      <c r="BP729" s="286"/>
      <c r="BQ729" s="286"/>
      <c r="BR729" s="286"/>
      <c r="BS729" s="286"/>
      <c r="BT729" s="286"/>
      <c r="BU729" s="286"/>
      <c r="BV729" s="286"/>
      <c r="BW729" s="286"/>
      <c r="BX729" s="286"/>
      <c r="BY729" s="286"/>
      <c r="BZ729" s="286"/>
      <c r="CA729" s="286"/>
      <c r="CB729" s="286"/>
      <c r="CC729" s="286"/>
      <c r="CD729" s="286"/>
      <c r="CE729" s="286"/>
      <c r="CF729" s="286"/>
      <c r="CG729" s="286"/>
      <c r="CH729" s="286"/>
      <c r="CI729" s="286"/>
      <c r="CJ729" s="286"/>
      <c r="CK729" s="286"/>
      <c r="CL729" s="286"/>
      <c r="CM729" s="286"/>
      <c r="CN729" s="286"/>
      <c r="CO729" s="286"/>
      <c r="CP729" s="286"/>
      <c r="CQ729" s="286"/>
      <c r="CR729" s="286"/>
      <c r="CS729" s="286"/>
      <c r="CT729" s="286"/>
      <c r="CU729" s="286"/>
      <c r="CV729" s="286"/>
      <c r="CW729" s="286"/>
      <c r="CX729" s="286"/>
      <c r="CY729" s="286"/>
      <c r="CZ729" s="286"/>
      <c r="DA729" s="286"/>
      <c r="DB729" s="286"/>
      <c r="DC729" s="286"/>
      <c r="DD729" s="286"/>
      <c r="DE729" s="286"/>
      <c r="DF729" s="286"/>
      <c r="DG729" s="286"/>
      <c r="DH729" s="286"/>
      <c r="DI729" s="286"/>
      <c r="DJ729" s="286"/>
      <c r="DK729" s="286"/>
      <c r="DL729" s="286"/>
      <c r="DM729" s="286"/>
      <c r="DN729" s="286"/>
      <c r="DO729" s="286"/>
      <c r="DP729" s="286"/>
      <c r="DQ729" s="286"/>
      <c r="DR729" s="286"/>
      <c r="DS729" s="286"/>
      <c r="DT729" s="286"/>
      <c r="DU729" s="286"/>
      <c r="DV729" s="286"/>
      <c r="DW729" s="286"/>
      <c r="DX729" s="286"/>
      <c r="DY729" s="286"/>
      <c r="DZ729" s="286"/>
      <c r="EA729" s="286"/>
      <c r="EB729" s="286"/>
      <c r="EC729" s="286"/>
      <c r="ED729" s="286"/>
      <c r="EE729" s="286"/>
      <c r="EF729" s="286"/>
      <c r="EG729" s="286"/>
      <c r="EH729" s="286"/>
      <c r="EI729" s="286"/>
      <c r="EJ729" s="286"/>
      <c r="EK729" s="286"/>
      <c r="EL729" s="286"/>
      <c r="EM729" s="286"/>
      <c r="EN729" s="286"/>
      <c r="EO729" s="286"/>
      <c r="EP729" s="286"/>
      <c r="EQ729" s="286"/>
      <c r="ER729" s="286"/>
      <c r="ES729" s="286"/>
      <c r="ET729" s="286"/>
      <c r="EU729" s="286"/>
      <c r="EV729" s="286"/>
      <c r="EW729" s="286"/>
      <c r="EX729" s="286"/>
      <c r="EY729" s="286"/>
      <c r="EZ729" s="286"/>
      <c r="FA729" s="286"/>
      <c r="FB729" s="286"/>
      <c r="FC729" s="286"/>
      <c r="FD729" s="286"/>
      <c r="FE729" s="286"/>
      <c r="FF729" s="286"/>
      <c r="FG729" s="286"/>
      <c r="FH729" s="286"/>
      <c r="FI729" s="286"/>
      <c r="FJ729" s="286"/>
      <c r="FK729" s="286"/>
      <c r="FL729" s="286"/>
      <c r="FM729" s="286"/>
      <c r="FN729" s="286"/>
      <c r="FO729" s="286"/>
      <c r="FP729" s="286"/>
      <c r="FQ729" s="286"/>
      <c r="FR729" s="286"/>
      <c r="FS729" s="286"/>
      <c r="FT729" s="286"/>
      <c r="FU729" s="286"/>
      <c r="FV729" s="286"/>
      <c r="FW729" s="286"/>
      <c r="FX729" s="286"/>
      <c r="FY729" s="286"/>
      <c r="FZ729" s="286"/>
      <c r="GA729" s="286"/>
      <c r="GB729" s="286"/>
      <c r="GC729" s="286"/>
      <c r="GD729" s="286"/>
      <c r="GE729" s="286"/>
      <c r="GF729" s="286"/>
      <c r="GG729" s="286"/>
      <c r="GH729" s="286"/>
      <c r="GI729" s="286"/>
      <c r="GJ729" s="286"/>
      <c r="GK729" s="286"/>
      <c r="GL729" s="286"/>
      <c r="GM729" s="286"/>
      <c r="GN729" s="286"/>
      <c r="GO729" s="286"/>
      <c r="GP729" s="286"/>
      <c r="GQ729" s="286"/>
      <c r="GR729" s="286"/>
      <c r="GS729" s="286"/>
      <c r="GT729" s="286"/>
      <c r="GU729" s="286"/>
      <c r="GV729" s="286"/>
      <c r="GW729" s="286"/>
      <c r="GX729" s="286"/>
      <c r="GY729" s="286"/>
      <c r="GZ729" s="286"/>
      <c r="HA729" s="286"/>
      <c r="HB729" s="286"/>
      <c r="HC729" s="286"/>
      <c r="HD729" s="286"/>
      <c r="HE729" s="286"/>
      <c r="HF729" s="286"/>
      <c r="HG729" s="286"/>
      <c r="HH729" s="286"/>
      <c r="HI729" s="286"/>
      <c r="HJ729" s="286"/>
      <c r="HK729" s="286"/>
      <c r="HL729" s="286"/>
      <c r="HM729" s="286"/>
      <c r="HN729" s="286"/>
      <c r="HO729" s="286"/>
      <c r="HP729" s="286"/>
      <c r="HQ729" s="286"/>
      <c r="HR729" s="286"/>
      <c r="HS729" s="286"/>
      <c r="HT729" s="286"/>
      <c r="HU729" s="286"/>
      <c r="HV729" s="286"/>
      <c r="HW729" s="286"/>
      <c r="HX729" s="286"/>
      <c r="HY729" s="286"/>
      <c r="HZ729" s="286"/>
      <c r="IA729" s="286"/>
      <c r="IB729" s="286"/>
      <c r="IC729" s="286"/>
      <c r="ID729" s="286"/>
      <c r="IE729" s="286"/>
      <c r="IF729" s="286"/>
      <c r="IG729" s="286"/>
      <c r="IH729" s="286"/>
      <c r="II729" s="286"/>
      <c r="IJ729" s="286"/>
      <c r="IK729" s="286"/>
      <c r="IL729" s="286"/>
      <c r="IM729" s="286"/>
      <c r="IN729" s="286"/>
      <c r="IO729" s="286"/>
      <c r="IP729" s="286"/>
      <c r="IQ729" s="286"/>
      <c r="IR729" s="286"/>
      <c r="IS729" s="286"/>
      <c r="IT729" s="286"/>
      <c r="IU729" s="286"/>
      <c r="IV729" s="286"/>
      <c r="IW729" s="286"/>
      <c r="IX729" s="286"/>
      <c r="IY729" s="286"/>
      <c r="IZ729" s="286"/>
      <c r="JA729" s="286"/>
      <c r="JB729" s="286"/>
      <c r="JC729" s="286"/>
      <c r="JD729" s="286"/>
      <c r="JE729" s="286"/>
      <c r="JF729" s="286"/>
      <c r="JG729" s="286"/>
      <c r="JH729" s="286"/>
      <c r="JI729" s="286"/>
      <c r="JJ729" s="286"/>
      <c r="JK729" s="286"/>
      <c r="JL729" s="286"/>
      <c r="JM729" s="286"/>
      <c r="JN729" s="286"/>
      <c r="JO729" s="286"/>
      <c r="JP729" s="286"/>
      <c r="JQ729" s="286"/>
      <c r="JR729" s="286"/>
      <c r="JS729" s="286"/>
      <c r="JT729" s="286"/>
      <c r="JU729" s="286"/>
      <c r="JV729" s="286"/>
      <c r="JW729" s="286"/>
      <c r="JX729" s="286"/>
      <c r="JY729" s="286"/>
      <c r="JZ729" s="286"/>
      <c r="KA729" s="286"/>
      <c r="KB729" s="286"/>
      <c r="KC729" s="286"/>
      <c r="KD729" s="286"/>
      <c r="KE729" s="286"/>
      <c r="KF729" s="286"/>
      <c r="KG729" s="286"/>
      <c r="KH729" s="286"/>
      <c r="KI729" s="286"/>
      <c r="KJ729" s="286"/>
      <c r="KK729" s="286"/>
      <c r="KL729" s="286"/>
      <c r="KM729" s="286"/>
      <c r="KN729" s="286"/>
      <c r="KO729" s="286"/>
      <c r="KP729" s="286"/>
      <c r="KQ729" s="286"/>
      <c r="KR729" s="286"/>
      <c r="KS729" s="286"/>
      <c r="KT729" s="286"/>
      <c r="KU729" s="286"/>
      <c r="KV729" s="286"/>
      <c r="KW729" s="286"/>
      <c r="KX729" s="286"/>
      <c r="KY729" s="286"/>
      <c r="KZ729" s="286"/>
      <c r="LA729" s="286"/>
      <c r="LB729" s="286"/>
      <c r="LC729" s="286"/>
      <c r="LD729" s="286"/>
      <c r="LE729" s="286"/>
      <c r="LF729" s="286"/>
      <c r="LG729" s="286"/>
      <c r="LH729" s="286"/>
      <c r="LI729" s="286"/>
      <c r="LJ729" s="286"/>
      <c r="LK729" s="286"/>
      <c r="LL729" s="286"/>
      <c r="LM729" s="286"/>
      <c r="LN729" s="286"/>
      <c r="LO729" s="286"/>
      <c r="LP729" s="286"/>
      <c r="LQ729" s="286"/>
      <c r="LR729" s="286"/>
      <c r="LS729" s="286"/>
      <c r="LT729" s="286"/>
      <c r="LU729" s="286"/>
      <c r="LV729" s="286"/>
      <c r="LW729" s="286"/>
      <c r="LX729" s="286"/>
      <c r="LY729" s="286"/>
      <c r="LZ729" s="286"/>
      <c r="MA729" s="286"/>
      <c r="MB729" s="286"/>
      <c r="MC729" s="286"/>
      <c r="MD729" s="286"/>
      <c r="ME729" s="286"/>
      <c r="MF729" s="286"/>
      <c r="MG729" s="286"/>
      <c r="MH729" s="286"/>
      <c r="MI729" s="286"/>
      <c r="MJ729" s="286"/>
      <c r="MK729" s="286"/>
      <c r="ML729" s="286"/>
      <c r="MM729" s="286"/>
      <c r="MN729" s="286"/>
      <c r="MO729" s="286"/>
      <c r="MP729" s="286"/>
      <c r="MQ729" s="286"/>
      <c r="MR729" s="286"/>
      <c r="MS729" s="286"/>
      <c r="MT729" s="286"/>
      <c r="MU729" s="286"/>
      <c r="MV729" s="286"/>
      <c r="MW729" s="286"/>
      <c r="MX729" s="286"/>
      <c r="MY729" s="286"/>
      <c r="MZ729" s="286"/>
      <c r="NA729" s="286"/>
      <c r="NB729" s="286"/>
      <c r="NC729" s="286"/>
      <c r="ND729" s="286"/>
      <c r="NE729" s="286"/>
      <c r="NF729" s="286"/>
      <c r="NG729" s="286"/>
      <c r="NH729" s="286"/>
      <c r="NI729" s="286"/>
      <c r="NJ729" s="286"/>
      <c r="NK729" s="286"/>
      <c r="NL729" s="286"/>
      <c r="NM729" s="286"/>
      <c r="NN729" s="286"/>
      <c r="NO729" s="286"/>
      <c r="NP729" s="286"/>
      <c r="NQ729" s="286"/>
      <c r="NR729" s="286"/>
      <c r="NS729" s="286"/>
      <c r="NT729" s="286"/>
      <c r="NU729" s="286"/>
      <c r="NV729" s="286"/>
      <c r="NW729" s="286"/>
      <c r="NX729" s="286"/>
      <c r="NY729" s="286"/>
      <c r="NZ729" s="286"/>
      <c r="OA729" s="286"/>
      <c r="OB729" s="286"/>
      <c r="OC729" s="286"/>
      <c r="OD729" s="286"/>
      <c r="OE729" s="286"/>
      <c r="OF729" s="286"/>
      <c r="OG729" s="286"/>
      <c r="OH729" s="286"/>
      <c r="OI729" s="286"/>
      <c r="OJ729" s="286"/>
      <c r="OK729" s="286"/>
      <c r="OL729" s="286"/>
      <c r="OM729" s="286"/>
      <c r="ON729" s="286"/>
      <c r="OO729" s="286"/>
      <c r="OP729" s="286"/>
      <c r="OQ729" s="286"/>
      <c r="OR729" s="286"/>
      <c r="OS729" s="286"/>
      <c r="OT729" s="286"/>
      <c r="OU729" s="286"/>
      <c r="OV729" s="286"/>
      <c r="OW729" s="286"/>
      <c r="OX729" s="286"/>
      <c r="OY729" s="286"/>
      <c r="OZ729" s="286"/>
      <c r="PA729" s="286"/>
      <c r="PB729" s="286"/>
      <c r="PC729" s="286"/>
      <c r="PD729" s="286"/>
      <c r="PE729" s="286"/>
      <c r="PF729" s="286"/>
      <c r="PG729" s="286"/>
      <c r="PH729" s="286"/>
      <c r="PI729" s="286"/>
      <c r="PJ729" s="286"/>
      <c r="PK729" s="286"/>
      <c r="PL729" s="286"/>
      <c r="PM729" s="286"/>
      <c r="PN729" s="286"/>
      <c r="PO729" s="286"/>
      <c r="PP729" s="286"/>
      <c r="PQ729" s="286"/>
      <c r="PR729" s="286"/>
      <c r="PS729" s="286"/>
      <c r="PT729" s="286"/>
      <c r="PU729" s="286"/>
      <c r="PV729" s="286"/>
      <c r="PW729" s="286"/>
      <c r="PX729" s="286"/>
      <c r="PY729" s="286"/>
      <c r="PZ729" s="286"/>
      <c r="QA729" s="286"/>
      <c r="QB729" s="286"/>
      <c r="QC729" s="286"/>
      <c r="QD729" s="286"/>
      <c r="QE729" s="286"/>
      <c r="QF729" s="286"/>
      <c r="QG729" s="286"/>
      <c r="QH729" s="286"/>
      <c r="QI729" s="286"/>
      <c r="QJ729" s="286"/>
      <c r="QK729" s="286"/>
      <c r="QL729" s="286"/>
      <c r="QM729" s="286"/>
      <c r="QN729" s="286"/>
      <c r="QO729" s="286"/>
      <c r="QP729" s="286"/>
      <c r="QQ729" s="286"/>
      <c r="QR729" s="286"/>
      <c r="QS729" s="286"/>
      <c r="QT729" s="286"/>
      <c r="QU729" s="286"/>
      <c r="QV729" s="286"/>
      <c r="QW729" s="286"/>
      <c r="QX729" s="286"/>
      <c r="QY729" s="286"/>
      <c r="QZ729" s="286"/>
      <c r="RA729" s="286"/>
      <c r="RB729" s="286"/>
      <c r="RC729" s="286"/>
      <c r="RD729" s="286"/>
      <c r="RE729" s="286"/>
      <c r="RF729" s="286"/>
      <c r="RG729" s="286"/>
      <c r="RH729" s="286"/>
      <c r="RI729" s="286"/>
      <c r="RJ729" s="286"/>
      <c r="RK729" s="286"/>
      <c r="RL729" s="286"/>
      <c r="RM729" s="286"/>
      <c r="RN729" s="286"/>
      <c r="RO729" s="286"/>
      <c r="RP729" s="286"/>
      <c r="RQ729" s="286"/>
      <c r="RR729" s="286"/>
      <c r="RS729" s="286"/>
      <c r="RT729" s="286"/>
      <c r="RU729" s="286"/>
      <c r="RV729" s="286"/>
      <c r="RW729" s="286"/>
      <c r="RX729" s="286"/>
      <c r="RY729" s="286"/>
      <c r="RZ729" s="286"/>
      <c r="SA729" s="286"/>
      <c r="SB729" s="286"/>
      <c r="SC729" s="286"/>
      <c r="SD729" s="286"/>
      <c r="SE729" s="286"/>
      <c r="SF729" s="286"/>
      <c r="SG729" s="286"/>
      <c r="SH729" s="286"/>
      <c r="SI729" s="286"/>
      <c r="SJ729" s="286"/>
      <c r="SK729" s="286"/>
      <c r="SL729" s="286"/>
      <c r="SM729" s="286"/>
      <c r="SN729" s="286"/>
      <c r="SO729" s="286"/>
      <c r="SP729" s="286"/>
      <c r="SQ729" s="286"/>
      <c r="SR729" s="286"/>
      <c r="SS729" s="286"/>
      <c r="ST729" s="286"/>
      <c r="SU729" s="286"/>
      <c r="SV729" s="286"/>
      <c r="SW729" s="286"/>
      <c r="SX729" s="286"/>
      <c r="SY729" s="286"/>
      <c r="SZ729" s="286"/>
      <c r="TA729" s="286"/>
      <c r="TB729" s="286"/>
      <c r="TC729" s="286"/>
      <c r="TD729" s="286"/>
      <c r="TE729" s="286"/>
      <c r="TF729" s="286"/>
      <c r="TG729" s="286"/>
      <c r="TH729" s="286"/>
      <c r="TI729" s="286"/>
      <c r="TJ729" s="286"/>
      <c r="TK729" s="286"/>
      <c r="TL729" s="286"/>
      <c r="TM729" s="286"/>
      <c r="TN729" s="286"/>
      <c r="TO729" s="286"/>
      <c r="TP729" s="286"/>
      <c r="TQ729" s="286"/>
      <c r="TR729" s="286"/>
      <c r="TS729" s="286"/>
      <c r="TT729" s="286"/>
      <c r="TU729" s="286"/>
      <c r="TV729" s="286"/>
      <c r="TW729" s="286"/>
      <c r="TX729" s="286"/>
      <c r="TY729" s="286"/>
      <c r="TZ729" s="286"/>
      <c r="UA729" s="286"/>
      <c r="UB729" s="286"/>
      <c r="UC729" s="286"/>
      <c r="UD729" s="286"/>
      <c r="UE729" s="286"/>
      <c r="UF729" s="286"/>
      <c r="UG729" s="286"/>
      <c r="UH729" s="286"/>
      <c r="UI729" s="286"/>
      <c r="UJ729" s="286"/>
      <c r="UK729" s="286"/>
      <c r="UL729" s="286"/>
      <c r="UM729" s="286"/>
      <c r="UN729" s="286"/>
      <c r="UO729" s="286"/>
      <c r="UP729" s="286"/>
      <c r="UQ729" s="286"/>
      <c r="UR729" s="286"/>
      <c r="US729" s="286"/>
      <c r="UT729" s="286"/>
      <c r="UU729" s="286"/>
      <c r="UV729" s="286"/>
      <c r="UW729" s="286"/>
      <c r="UX729" s="286"/>
      <c r="UY729" s="286"/>
      <c r="UZ729" s="286"/>
      <c r="VA729" s="286"/>
      <c r="VB729" s="286"/>
      <c r="VC729" s="286"/>
      <c r="VD729" s="286"/>
      <c r="VE729" s="286"/>
      <c r="VF729" s="286"/>
      <c r="VG729" s="286"/>
      <c r="VH729" s="286"/>
      <c r="VI729" s="286"/>
      <c r="VJ729" s="286"/>
      <c r="VK729" s="286"/>
      <c r="VL729" s="286"/>
      <c r="VM729" s="286"/>
      <c r="VN729" s="286"/>
      <c r="VO729" s="286"/>
      <c r="VP729" s="286"/>
      <c r="VQ729" s="286"/>
      <c r="VR729" s="286"/>
      <c r="VS729" s="286"/>
      <c r="VT729" s="286"/>
      <c r="VU729" s="286"/>
      <c r="VV729" s="286"/>
      <c r="VW729" s="286"/>
      <c r="VX729" s="286"/>
      <c r="VY729" s="286"/>
      <c r="VZ729" s="286"/>
      <c r="WA729" s="286"/>
      <c r="WB729" s="286"/>
      <c r="WC729" s="286"/>
    </row>
    <row r="730" spans="1:601" s="285" customFormat="1" ht="62.25" customHeight="1">
      <c r="A730" s="1073"/>
      <c r="B730" s="676"/>
      <c r="C730" s="669"/>
      <c r="D730" s="671"/>
      <c r="E730" s="673"/>
      <c r="F730" s="647"/>
      <c r="G730" s="674"/>
      <c r="H730" s="647"/>
      <c r="I730" s="315" t="s">
        <v>501</v>
      </c>
      <c r="J730" s="315" t="s">
        <v>351</v>
      </c>
      <c r="K730" s="383" t="s">
        <v>86</v>
      </c>
      <c r="L730" s="383" t="s">
        <v>36</v>
      </c>
      <c r="M730" s="288">
        <v>156000</v>
      </c>
      <c r="N730" s="288">
        <v>156000</v>
      </c>
      <c r="O730" s="288">
        <v>158900</v>
      </c>
      <c r="P730" s="292"/>
      <c r="Q730" s="288"/>
      <c r="R730" s="288"/>
      <c r="S730" s="530">
        <v>3</v>
      </c>
      <c r="BA730" s="286"/>
      <c r="BB730" s="286"/>
      <c r="BC730" s="286"/>
      <c r="BD730" s="286"/>
      <c r="BE730" s="286"/>
      <c r="BF730" s="286"/>
      <c r="BG730" s="286"/>
      <c r="BH730" s="286"/>
      <c r="BI730" s="286"/>
      <c r="BJ730" s="286"/>
      <c r="BK730" s="286"/>
      <c r="BL730" s="286"/>
      <c r="BM730" s="286"/>
      <c r="BN730" s="286"/>
      <c r="BO730" s="286"/>
      <c r="BP730" s="286"/>
      <c r="BQ730" s="286"/>
      <c r="BR730" s="286"/>
      <c r="BS730" s="286"/>
      <c r="BT730" s="286"/>
      <c r="BU730" s="286"/>
      <c r="BV730" s="286"/>
      <c r="BW730" s="286"/>
      <c r="BX730" s="286"/>
      <c r="BY730" s="286"/>
      <c r="BZ730" s="286"/>
      <c r="CA730" s="286"/>
      <c r="CB730" s="286"/>
      <c r="CC730" s="286"/>
      <c r="CD730" s="286"/>
      <c r="CE730" s="286"/>
      <c r="CF730" s="286"/>
      <c r="CG730" s="286"/>
      <c r="CH730" s="286"/>
      <c r="CI730" s="286"/>
      <c r="CJ730" s="286"/>
      <c r="CK730" s="286"/>
      <c r="CL730" s="286"/>
      <c r="CM730" s="286"/>
      <c r="CN730" s="286"/>
      <c r="CO730" s="286"/>
      <c r="CP730" s="286"/>
      <c r="CQ730" s="286"/>
      <c r="CR730" s="286"/>
      <c r="CS730" s="286"/>
      <c r="CT730" s="286"/>
      <c r="CU730" s="286"/>
      <c r="CV730" s="286"/>
      <c r="CW730" s="286"/>
      <c r="CX730" s="286"/>
      <c r="CY730" s="286"/>
      <c r="CZ730" s="286"/>
      <c r="DA730" s="286"/>
      <c r="DB730" s="286"/>
      <c r="DC730" s="286"/>
      <c r="DD730" s="286"/>
      <c r="DE730" s="286"/>
      <c r="DF730" s="286"/>
      <c r="DG730" s="286"/>
      <c r="DH730" s="286"/>
      <c r="DI730" s="286"/>
      <c r="DJ730" s="286"/>
      <c r="DK730" s="286"/>
      <c r="DL730" s="286"/>
      <c r="DM730" s="286"/>
      <c r="DN730" s="286"/>
      <c r="DO730" s="286"/>
      <c r="DP730" s="286"/>
      <c r="DQ730" s="286"/>
      <c r="DR730" s="286"/>
      <c r="DS730" s="286"/>
      <c r="DT730" s="286"/>
      <c r="DU730" s="286"/>
      <c r="DV730" s="286"/>
      <c r="DW730" s="286"/>
      <c r="DX730" s="286"/>
      <c r="DY730" s="286"/>
      <c r="DZ730" s="286"/>
      <c r="EA730" s="286"/>
      <c r="EB730" s="286"/>
      <c r="EC730" s="286"/>
      <c r="ED730" s="286"/>
      <c r="EE730" s="286"/>
      <c r="EF730" s="286"/>
      <c r="EG730" s="286"/>
      <c r="EH730" s="286"/>
      <c r="EI730" s="286"/>
      <c r="EJ730" s="286"/>
      <c r="EK730" s="286"/>
      <c r="EL730" s="286"/>
      <c r="EM730" s="286"/>
      <c r="EN730" s="286"/>
      <c r="EO730" s="286"/>
      <c r="EP730" s="286"/>
      <c r="EQ730" s="286"/>
      <c r="ER730" s="286"/>
      <c r="ES730" s="286"/>
      <c r="ET730" s="286"/>
      <c r="EU730" s="286"/>
      <c r="EV730" s="286"/>
      <c r="EW730" s="286"/>
      <c r="EX730" s="286"/>
      <c r="EY730" s="286"/>
      <c r="EZ730" s="286"/>
      <c r="FA730" s="286"/>
      <c r="FB730" s="286"/>
      <c r="FC730" s="286"/>
      <c r="FD730" s="286"/>
      <c r="FE730" s="286"/>
      <c r="FF730" s="286"/>
      <c r="FG730" s="286"/>
      <c r="FH730" s="286"/>
      <c r="FI730" s="286"/>
      <c r="FJ730" s="286"/>
      <c r="FK730" s="286"/>
      <c r="FL730" s="286"/>
      <c r="FM730" s="286"/>
      <c r="FN730" s="286"/>
      <c r="FO730" s="286"/>
      <c r="FP730" s="286"/>
      <c r="FQ730" s="286"/>
      <c r="FR730" s="286"/>
      <c r="FS730" s="286"/>
      <c r="FT730" s="286"/>
      <c r="FU730" s="286"/>
      <c r="FV730" s="286"/>
      <c r="FW730" s="286"/>
      <c r="FX730" s="286"/>
      <c r="FY730" s="286"/>
      <c r="FZ730" s="286"/>
      <c r="GA730" s="286"/>
      <c r="GB730" s="286"/>
      <c r="GC730" s="286"/>
      <c r="GD730" s="286"/>
      <c r="GE730" s="286"/>
      <c r="GF730" s="286"/>
      <c r="GG730" s="286"/>
      <c r="GH730" s="286"/>
      <c r="GI730" s="286"/>
      <c r="GJ730" s="286"/>
      <c r="GK730" s="286"/>
      <c r="GL730" s="286"/>
      <c r="GM730" s="286"/>
      <c r="GN730" s="286"/>
      <c r="GO730" s="286"/>
      <c r="GP730" s="286"/>
      <c r="GQ730" s="286"/>
      <c r="GR730" s="286"/>
      <c r="GS730" s="286"/>
      <c r="GT730" s="286"/>
      <c r="GU730" s="286"/>
      <c r="GV730" s="286"/>
      <c r="GW730" s="286"/>
      <c r="GX730" s="286"/>
      <c r="GY730" s="286"/>
      <c r="GZ730" s="286"/>
      <c r="HA730" s="286"/>
      <c r="HB730" s="286"/>
      <c r="HC730" s="286"/>
      <c r="HD730" s="286"/>
      <c r="HE730" s="286"/>
      <c r="HF730" s="286"/>
      <c r="HG730" s="286"/>
      <c r="HH730" s="286"/>
      <c r="HI730" s="286"/>
      <c r="HJ730" s="286"/>
      <c r="HK730" s="286"/>
      <c r="HL730" s="286"/>
      <c r="HM730" s="286"/>
      <c r="HN730" s="286"/>
      <c r="HO730" s="286"/>
      <c r="HP730" s="286"/>
      <c r="HQ730" s="286"/>
      <c r="HR730" s="286"/>
      <c r="HS730" s="286"/>
      <c r="HT730" s="286"/>
      <c r="HU730" s="286"/>
      <c r="HV730" s="286"/>
      <c r="HW730" s="286"/>
      <c r="HX730" s="286"/>
      <c r="HY730" s="286"/>
      <c r="HZ730" s="286"/>
      <c r="IA730" s="286"/>
      <c r="IB730" s="286"/>
      <c r="IC730" s="286"/>
      <c r="ID730" s="286"/>
      <c r="IE730" s="286"/>
      <c r="IF730" s="286"/>
      <c r="IG730" s="286"/>
      <c r="IH730" s="286"/>
      <c r="II730" s="286"/>
      <c r="IJ730" s="286"/>
      <c r="IK730" s="286"/>
      <c r="IL730" s="286"/>
      <c r="IM730" s="286"/>
      <c r="IN730" s="286"/>
      <c r="IO730" s="286"/>
      <c r="IP730" s="286"/>
      <c r="IQ730" s="286"/>
      <c r="IR730" s="286"/>
      <c r="IS730" s="286"/>
      <c r="IT730" s="286"/>
      <c r="IU730" s="286"/>
      <c r="IV730" s="286"/>
      <c r="IW730" s="286"/>
      <c r="IX730" s="286"/>
      <c r="IY730" s="286"/>
      <c r="IZ730" s="286"/>
      <c r="JA730" s="286"/>
      <c r="JB730" s="286"/>
      <c r="JC730" s="286"/>
      <c r="JD730" s="286"/>
      <c r="JE730" s="286"/>
      <c r="JF730" s="286"/>
      <c r="JG730" s="286"/>
      <c r="JH730" s="286"/>
      <c r="JI730" s="286"/>
      <c r="JJ730" s="286"/>
      <c r="JK730" s="286"/>
      <c r="JL730" s="286"/>
      <c r="JM730" s="286"/>
      <c r="JN730" s="286"/>
      <c r="JO730" s="286"/>
      <c r="JP730" s="286"/>
      <c r="JQ730" s="286"/>
      <c r="JR730" s="286"/>
      <c r="JS730" s="286"/>
      <c r="JT730" s="286"/>
      <c r="JU730" s="286"/>
      <c r="JV730" s="286"/>
      <c r="JW730" s="286"/>
      <c r="JX730" s="286"/>
      <c r="JY730" s="286"/>
      <c r="JZ730" s="286"/>
      <c r="KA730" s="286"/>
      <c r="KB730" s="286"/>
      <c r="KC730" s="286"/>
      <c r="KD730" s="286"/>
      <c r="KE730" s="286"/>
      <c r="KF730" s="286"/>
      <c r="KG730" s="286"/>
      <c r="KH730" s="286"/>
      <c r="KI730" s="286"/>
      <c r="KJ730" s="286"/>
      <c r="KK730" s="286"/>
      <c r="KL730" s="286"/>
      <c r="KM730" s="286"/>
      <c r="KN730" s="286"/>
      <c r="KO730" s="286"/>
      <c r="KP730" s="286"/>
      <c r="KQ730" s="286"/>
      <c r="KR730" s="286"/>
      <c r="KS730" s="286"/>
      <c r="KT730" s="286"/>
      <c r="KU730" s="286"/>
      <c r="KV730" s="286"/>
      <c r="KW730" s="286"/>
      <c r="KX730" s="286"/>
      <c r="KY730" s="286"/>
      <c r="KZ730" s="286"/>
      <c r="LA730" s="286"/>
      <c r="LB730" s="286"/>
      <c r="LC730" s="286"/>
      <c r="LD730" s="286"/>
      <c r="LE730" s="286"/>
      <c r="LF730" s="286"/>
      <c r="LG730" s="286"/>
      <c r="LH730" s="286"/>
      <c r="LI730" s="286"/>
      <c r="LJ730" s="286"/>
      <c r="LK730" s="286"/>
      <c r="LL730" s="286"/>
      <c r="LM730" s="286"/>
      <c r="LN730" s="286"/>
      <c r="LO730" s="286"/>
      <c r="LP730" s="286"/>
      <c r="LQ730" s="286"/>
      <c r="LR730" s="286"/>
      <c r="LS730" s="286"/>
      <c r="LT730" s="286"/>
      <c r="LU730" s="286"/>
      <c r="LV730" s="286"/>
      <c r="LW730" s="286"/>
      <c r="LX730" s="286"/>
      <c r="LY730" s="286"/>
      <c r="LZ730" s="286"/>
      <c r="MA730" s="286"/>
      <c r="MB730" s="286"/>
      <c r="MC730" s="286"/>
      <c r="MD730" s="286"/>
      <c r="ME730" s="286"/>
      <c r="MF730" s="286"/>
      <c r="MG730" s="286"/>
      <c r="MH730" s="286"/>
      <c r="MI730" s="286"/>
      <c r="MJ730" s="286"/>
      <c r="MK730" s="286"/>
      <c r="ML730" s="286"/>
      <c r="MM730" s="286"/>
      <c r="MN730" s="286"/>
      <c r="MO730" s="286"/>
      <c r="MP730" s="286"/>
      <c r="MQ730" s="286"/>
      <c r="MR730" s="286"/>
      <c r="MS730" s="286"/>
      <c r="MT730" s="286"/>
      <c r="MU730" s="286"/>
      <c r="MV730" s="286"/>
      <c r="MW730" s="286"/>
      <c r="MX730" s="286"/>
      <c r="MY730" s="286"/>
      <c r="MZ730" s="286"/>
      <c r="NA730" s="286"/>
      <c r="NB730" s="286"/>
      <c r="NC730" s="286"/>
      <c r="ND730" s="286"/>
      <c r="NE730" s="286"/>
      <c r="NF730" s="286"/>
      <c r="NG730" s="286"/>
      <c r="NH730" s="286"/>
      <c r="NI730" s="286"/>
      <c r="NJ730" s="286"/>
      <c r="NK730" s="286"/>
      <c r="NL730" s="286"/>
      <c r="NM730" s="286"/>
      <c r="NN730" s="286"/>
      <c r="NO730" s="286"/>
      <c r="NP730" s="286"/>
      <c r="NQ730" s="286"/>
      <c r="NR730" s="286"/>
      <c r="NS730" s="286"/>
      <c r="NT730" s="286"/>
      <c r="NU730" s="286"/>
      <c r="NV730" s="286"/>
      <c r="NW730" s="286"/>
      <c r="NX730" s="286"/>
      <c r="NY730" s="286"/>
      <c r="NZ730" s="286"/>
      <c r="OA730" s="286"/>
      <c r="OB730" s="286"/>
      <c r="OC730" s="286"/>
      <c r="OD730" s="286"/>
      <c r="OE730" s="286"/>
      <c r="OF730" s="286"/>
      <c r="OG730" s="286"/>
      <c r="OH730" s="286"/>
      <c r="OI730" s="286"/>
      <c r="OJ730" s="286"/>
      <c r="OK730" s="286"/>
      <c r="OL730" s="286"/>
      <c r="OM730" s="286"/>
      <c r="ON730" s="286"/>
      <c r="OO730" s="286"/>
      <c r="OP730" s="286"/>
      <c r="OQ730" s="286"/>
      <c r="OR730" s="286"/>
      <c r="OS730" s="286"/>
      <c r="OT730" s="286"/>
      <c r="OU730" s="286"/>
      <c r="OV730" s="286"/>
      <c r="OW730" s="286"/>
      <c r="OX730" s="286"/>
      <c r="OY730" s="286"/>
      <c r="OZ730" s="286"/>
      <c r="PA730" s="286"/>
      <c r="PB730" s="286"/>
      <c r="PC730" s="286"/>
      <c r="PD730" s="286"/>
      <c r="PE730" s="286"/>
      <c r="PF730" s="286"/>
      <c r="PG730" s="286"/>
      <c r="PH730" s="286"/>
      <c r="PI730" s="286"/>
      <c r="PJ730" s="286"/>
      <c r="PK730" s="286"/>
      <c r="PL730" s="286"/>
      <c r="PM730" s="286"/>
      <c r="PN730" s="286"/>
      <c r="PO730" s="286"/>
      <c r="PP730" s="286"/>
      <c r="PQ730" s="286"/>
      <c r="PR730" s="286"/>
      <c r="PS730" s="286"/>
      <c r="PT730" s="286"/>
      <c r="PU730" s="286"/>
      <c r="PV730" s="286"/>
      <c r="PW730" s="286"/>
      <c r="PX730" s="286"/>
      <c r="PY730" s="286"/>
      <c r="PZ730" s="286"/>
      <c r="QA730" s="286"/>
      <c r="QB730" s="286"/>
      <c r="QC730" s="286"/>
      <c r="QD730" s="286"/>
      <c r="QE730" s="286"/>
      <c r="QF730" s="286"/>
      <c r="QG730" s="286"/>
      <c r="QH730" s="286"/>
      <c r="QI730" s="286"/>
      <c r="QJ730" s="286"/>
      <c r="QK730" s="286"/>
      <c r="QL730" s="286"/>
      <c r="QM730" s="286"/>
      <c r="QN730" s="286"/>
      <c r="QO730" s="286"/>
      <c r="QP730" s="286"/>
      <c r="QQ730" s="286"/>
      <c r="QR730" s="286"/>
      <c r="QS730" s="286"/>
      <c r="QT730" s="286"/>
      <c r="QU730" s="286"/>
      <c r="QV730" s="286"/>
      <c r="QW730" s="286"/>
      <c r="QX730" s="286"/>
      <c r="QY730" s="286"/>
      <c r="QZ730" s="286"/>
      <c r="RA730" s="286"/>
      <c r="RB730" s="286"/>
      <c r="RC730" s="286"/>
      <c r="RD730" s="286"/>
      <c r="RE730" s="286"/>
      <c r="RF730" s="286"/>
      <c r="RG730" s="286"/>
      <c r="RH730" s="286"/>
      <c r="RI730" s="286"/>
      <c r="RJ730" s="286"/>
      <c r="RK730" s="286"/>
      <c r="RL730" s="286"/>
      <c r="RM730" s="286"/>
      <c r="RN730" s="286"/>
      <c r="RO730" s="286"/>
      <c r="RP730" s="286"/>
      <c r="RQ730" s="286"/>
      <c r="RR730" s="286"/>
      <c r="RS730" s="286"/>
      <c r="RT730" s="286"/>
      <c r="RU730" s="286"/>
      <c r="RV730" s="286"/>
      <c r="RW730" s="286"/>
      <c r="RX730" s="286"/>
      <c r="RY730" s="286"/>
      <c r="RZ730" s="286"/>
      <c r="SA730" s="286"/>
      <c r="SB730" s="286"/>
      <c r="SC730" s="286"/>
      <c r="SD730" s="286"/>
      <c r="SE730" s="286"/>
      <c r="SF730" s="286"/>
      <c r="SG730" s="286"/>
      <c r="SH730" s="286"/>
      <c r="SI730" s="286"/>
      <c r="SJ730" s="286"/>
      <c r="SK730" s="286"/>
      <c r="SL730" s="286"/>
      <c r="SM730" s="286"/>
      <c r="SN730" s="286"/>
      <c r="SO730" s="286"/>
      <c r="SP730" s="286"/>
      <c r="SQ730" s="286"/>
      <c r="SR730" s="286"/>
      <c r="SS730" s="286"/>
      <c r="ST730" s="286"/>
      <c r="SU730" s="286"/>
      <c r="SV730" s="286"/>
      <c r="SW730" s="286"/>
      <c r="SX730" s="286"/>
      <c r="SY730" s="286"/>
      <c r="SZ730" s="286"/>
      <c r="TA730" s="286"/>
      <c r="TB730" s="286"/>
      <c r="TC730" s="286"/>
      <c r="TD730" s="286"/>
      <c r="TE730" s="286"/>
      <c r="TF730" s="286"/>
      <c r="TG730" s="286"/>
      <c r="TH730" s="286"/>
      <c r="TI730" s="286"/>
      <c r="TJ730" s="286"/>
      <c r="TK730" s="286"/>
      <c r="TL730" s="286"/>
      <c r="TM730" s="286"/>
      <c r="TN730" s="286"/>
      <c r="TO730" s="286"/>
      <c r="TP730" s="286"/>
      <c r="TQ730" s="286"/>
      <c r="TR730" s="286"/>
      <c r="TS730" s="286"/>
      <c r="TT730" s="286"/>
      <c r="TU730" s="286"/>
      <c r="TV730" s="286"/>
      <c r="TW730" s="286"/>
      <c r="TX730" s="286"/>
      <c r="TY730" s="286"/>
      <c r="TZ730" s="286"/>
      <c r="UA730" s="286"/>
      <c r="UB730" s="286"/>
      <c r="UC730" s="286"/>
      <c r="UD730" s="286"/>
      <c r="UE730" s="286"/>
      <c r="UF730" s="286"/>
      <c r="UG730" s="286"/>
      <c r="UH730" s="286"/>
      <c r="UI730" s="286"/>
      <c r="UJ730" s="286"/>
      <c r="UK730" s="286"/>
      <c r="UL730" s="286"/>
      <c r="UM730" s="286"/>
      <c r="UN730" s="286"/>
      <c r="UO730" s="286"/>
      <c r="UP730" s="286"/>
      <c r="UQ730" s="286"/>
      <c r="UR730" s="286"/>
      <c r="US730" s="286"/>
      <c r="UT730" s="286"/>
      <c r="UU730" s="286"/>
      <c r="UV730" s="286"/>
      <c r="UW730" s="286"/>
      <c r="UX730" s="286"/>
      <c r="UY730" s="286"/>
      <c r="UZ730" s="286"/>
      <c r="VA730" s="286"/>
      <c r="VB730" s="286"/>
      <c r="VC730" s="286"/>
      <c r="VD730" s="286"/>
      <c r="VE730" s="286"/>
      <c r="VF730" s="286"/>
      <c r="VG730" s="286"/>
      <c r="VH730" s="286"/>
      <c r="VI730" s="286"/>
      <c r="VJ730" s="286"/>
      <c r="VK730" s="286"/>
      <c r="VL730" s="286"/>
      <c r="VM730" s="286"/>
      <c r="VN730" s="286"/>
      <c r="VO730" s="286"/>
      <c r="VP730" s="286"/>
      <c r="VQ730" s="286"/>
      <c r="VR730" s="286"/>
      <c r="VS730" s="286"/>
      <c r="VT730" s="286"/>
      <c r="VU730" s="286"/>
      <c r="VV730" s="286"/>
      <c r="VW730" s="286"/>
      <c r="VX730" s="286"/>
      <c r="VY730" s="286"/>
      <c r="VZ730" s="286"/>
      <c r="WA730" s="286"/>
      <c r="WB730" s="286"/>
      <c r="WC730" s="286"/>
    </row>
    <row r="731" spans="1:601" s="285" customFormat="1" ht="52.5" customHeight="1">
      <c r="A731" s="1073"/>
      <c r="B731" s="649"/>
      <c r="C731" s="651"/>
      <c r="D731" s="653"/>
      <c r="E731" s="655"/>
      <c r="F731" s="656"/>
      <c r="G731" s="658"/>
      <c r="H731" s="656"/>
      <c r="I731" s="315" t="s">
        <v>501</v>
      </c>
      <c r="J731" s="315" t="s">
        <v>351</v>
      </c>
      <c r="K731" s="383" t="s">
        <v>86</v>
      </c>
      <c r="L731" s="383" t="s">
        <v>37</v>
      </c>
      <c r="M731" s="288">
        <v>47100</v>
      </c>
      <c r="N731" s="288">
        <v>47100</v>
      </c>
      <c r="O731" s="288">
        <v>48000</v>
      </c>
      <c r="P731" s="292"/>
      <c r="Q731" s="288"/>
      <c r="R731" s="288"/>
      <c r="S731" s="530">
        <v>3</v>
      </c>
      <c r="BA731" s="286"/>
      <c r="BB731" s="286"/>
      <c r="BC731" s="286"/>
      <c r="BD731" s="286"/>
      <c r="BE731" s="286"/>
      <c r="BF731" s="286"/>
      <c r="BG731" s="286"/>
      <c r="BH731" s="286"/>
      <c r="BI731" s="286"/>
      <c r="BJ731" s="286"/>
      <c r="BK731" s="286"/>
      <c r="BL731" s="286"/>
      <c r="BM731" s="286"/>
      <c r="BN731" s="286"/>
      <c r="BO731" s="286"/>
      <c r="BP731" s="286"/>
      <c r="BQ731" s="286"/>
      <c r="BR731" s="286"/>
      <c r="BS731" s="286"/>
      <c r="BT731" s="286"/>
      <c r="BU731" s="286"/>
      <c r="BV731" s="286"/>
      <c r="BW731" s="286"/>
      <c r="BX731" s="286"/>
      <c r="BY731" s="286"/>
      <c r="BZ731" s="286"/>
      <c r="CA731" s="286"/>
      <c r="CB731" s="286"/>
      <c r="CC731" s="286"/>
      <c r="CD731" s="286"/>
      <c r="CE731" s="286"/>
      <c r="CF731" s="286"/>
      <c r="CG731" s="286"/>
      <c r="CH731" s="286"/>
      <c r="CI731" s="286"/>
      <c r="CJ731" s="286"/>
      <c r="CK731" s="286"/>
      <c r="CL731" s="286"/>
      <c r="CM731" s="286"/>
      <c r="CN731" s="286"/>
      <c r="CO731" s="286"/>
      <c r="CP731" s="286"/>
      <c r="CQ731" s="286"/>
      <c r="CR731" s="286"/>
      <c r="CS731" s="286"/>
      <c r="CT731" s="286"/>
      <c r="CU731" s="286"/>
      <c r="CV731" s="286"/>
      <c r="CW731" s="286"/>
      <c r="CX731" s="286"/>
      <c r="CY731" s="286"/>
      <c r="CZ731" s="286"/>
      <c r="DA731" s="286"/>
      <c r="DB731" s="286"/>
      <c r="DC731" s="286"/>
      <c r="DD731" s="286"/>
      <c r="DE731" s="286"/>
      <c r="DF731" s="286"/>
      <c r="DG731" s="286"/>
      <c r="DH731" s="286"/>
      <c r="DI731" s="286"/>
      <c r="DJ731" s="286"/>
      <c r="DK731" s="286"/>
      <c r="DL731" s="286"/>
      <c r="DM731" s="286"/>
      <c r="DN731" s="286"/>
      <c r="DO731" s="286"/>
      <c r="DP731" s="286"/>
      <c r="DQ731" s="286"/>
      <c r="DR731" s="286"/>
      <c r="DS731" s="286"/>
      <c r="DT731" s="286"/>
      <c r="DU731" s="286"/>
      <c r="DV731" s="286"/>
      <c r="DW731" s="286"/>
      <c r="DX731" s="286"/>
      <c r="DY731" s="286"/>
      <c r="DZ731" s="286"/>
      <c r="EA731" s="286"/>
      <c r="EB731" s="286"/>
      <c r="EC731" s="286"/>
      <c r="ED731" s="286"/>
      <c r="EE731" s="286"/>
      <c r="EF731" s="286"/>
      <c r="EG731" s="286"/>
      <c r="EH731" s="286"/>
      <c r="EI731" s="286"/>
      <c r="EJ731" s="286"/>
      <c r="EK731" s="286"/>
      <c r="EL731" s="286"/>
      <c r="EM731" s="286"/>
      <c r="EN731" s="286"/>
      <c r="EO731" s="286"/>
      <c r="EP731" s="286"/>
      <c r="EQ731" s="286"/>
      <c r="ER731" s="286"/>
      <c r="ES731" s="286"/>
      <c r="ET731" s="286"/>
      <c r="EU731" s="286"/>
      <c r="EV731" s="286"/>
      <c r="EW731" s="286"/>
      <c r="EX731" s="286"/>
      <c r="EY731" s="286"/>
      <c r="EZ731" s="286"/>
      <c r="FA731" s="286"/>
      <c r="FB731" s="286"/>
      <c r="FC731" s="286"/>
      <c r="FD731" s="286"/>
      <c r="FE731" s="286"/>
      <c r="FF731" s="286"/>
      <c r="FG731" s="286"/>
      <c r="FH731" s="286"/>
      <c r="FI731" s="286"/>
      <c r="FJ731" s="286"/>
      <c r="FK731" s="286"/>
      <c r="FL731" s="286"/>
      <c r="FM731" s="286"/>
      <c r="FN731" s="286"/>
      <c r="FO731" s="286"/>
      <c r="FP731" s="286"/>
      <c r="FQ731" s="286"/>
      <c r="FR731" s="286"/>
      <c r="FS731" s="286"/>
      <c r="FT731" s="286"/>
      <c r="FU731" s="286"/>
      <c r="FV731" s="286"/>
      <c r="FW731" s="286"/>
      <c r="FX731" s="286"/>
      <c r="FY731" s="286"/>
      <c r="FZ731" s="286"/>
      <c r="GA731" s="286"/>
      <c r="GB731" s="286"/>
      <c r="GC731" s="286"/>
      <c r="GD731" s="286"/>
      <c r="GE731" s="286"/>
      <c r="GF731" s="286"/>
      <c r="GG731" s="286"/>
      <c r="GH731" s="286"/>
      <c r="GI731" s="286"/>
      <c r="GJ731" s="286"/>
      <c r="GK731" s="286"/>
      <c r="GL731" s="286"/>
      <c r="GM731" s="286"/>
      <c r="GN731" s="286"/>
      <c r="GO731" s="286"/>
      <c r="GP731" s="286"/>
      <c r="GQ731" s="286"/>
      <c r="GR731" s="286"/>
      <c r="GS731" s="286"/>
      <c r="GT731" s="286"/>
      <c r="GU731" s="286"/>
      <c r="GV731" s="286"/>
      <c r="GW731" s="286"/>
      <c r="GX731" s="286"/>
      <c r="GY731" s="286"/>
      <c r="GZ731" s="286"/>
      <c r="HA731" s="286"/>
      <c r="HB731" s="286"/>
      <c r="HC731" s="286"/>
      <c r="HD731" s="286"/>
      <c r="HE731" s="286"/>
      <c r="HF731" s="286"/>
      <c r="HG731" s="286"/>
      <c r="HH731" s="286"/>
      <c r="HI731" s="286"/>
      <c r="HJ731" s="286"/>
      <c r="HK731" s="286"/>
      <c r="HL731" s="286"/>
      <c r="HM731" s="286"/>
      <c r="HN731" s="286"/>
      <c r="HO731" s="286"/>
      <c r="HP731" s="286"/>
      <c r="HQ731" s="286"/>
      <c r="HR731" s="286"/>
      <c r="HS731" s="286"/>
      <c r="HT731" s="286"/>
      <c r="HU731" s="286"/>
      <c r="HV731" s="286"/>
      <c r="HW731" s="286"/>
      <c r="HX731" s="286"/>
      <c r="HY731" s="286"/>
      <c r="HZ731" s="286"/>
      <c r="IA731" s="286"/>
      <c r="IB731" s="286"/>
      <c r="IC731" s="286"/>
      <c r="ID731" s="286"/>
      <c r="IE731" s="286"/>
      <c r="IF731" s="286"/>
      <c r="IG731" s="286"/>
      <c r="IH731" s="286"/>
      <c r="II731" s="286"/>
      <c r="IJ731" s="286"/>
      <c r="IK731" s="286"/>
      <c r="IL731" s="286"/>
      <c r="IM731" s="286"/>
      <c r="IN731" s="286"/>
      <c r="IO731" s="286"/>
      <c r="IP731" s="286"/>
      <c r="IQ731" s="286"/>
      <c r="IR731" s="286"/>
      <c r="IS731" s="286"/>
      <c r="IT731" s="286"/>
      <c r="IU731" s="286"/>
      <c r="IV731" s="286"/>
      <c r="IW731" s="286"/>
      <c r="IX731" s="286"/>
      <c r="IY731" s="286"/>
      <c r="IZ731" s="286"/>
      <c r="JA731" s="286"/>
      <c r="JB731" s="286"/>
      <c r="JC731" s="286"/>
      <c r="JD731" s="286"/>
      <c r="JE731" s="286"/>
      <c r="JF731" s="286"/>
      <c r="JG731" s="286"/>
      <c r="JH731" s="286"/>
      <c r="JI731" s="286"/>
      <c r="JJ731" s="286"/>
      <c r="JK731" s="286"/>
      <c r="JL731" s="286"/>
      <c r="JM731" s="286"/>
      <c r="JN731" s="286"/>
      <c r="JO731" s="286"/>
      <c r="JP731" s="286"/>
      <c r="JQ731" s="286"/>
      <c r="JR731" s="286"/>
      <c r="JS731" s="286"/>
      <c r="JT731" s="286"/>
      <c r="JU731" s="286"/>
      <c r="JV731" s="286"/>
      <c r="JW731" s="286"/>
      <c r="JX731" s="286"/>
      <c r="JY731" s="286"/>
      <c r="JZ731" s="286"/>
      <c r="KA731" s="286"/>
      <c r="KB731" s="286"/>
      <c r="KC731" s="286"/>
      <c r="KD731" s="286"/>
      <c r="KE731" s="286"/>
      <c r="KF731" s="286"/>
      <c r="KG731" s="286"/>
      <c r="KH731" s="286"/>
      <c r="KI731" s="286"/>
      <c r="KJ731" s="286"/>
      <c r="KK731" s="286"/>
      <c r="KL731" s="286"/>
      <c r="KM731" s="286"/>
      <c r="KN731" s="286"/>
      <c r="KO731" s="286"/>
      <c r="KP731" s="286"/>
      <c r="KQ731" s="286"/>
      <c r="KR731" s="286"/>
      <c r="KS731" s="286"/>
      <c r="KT731" s="286"/>
      <c r="KU731" s="286"/>
      <c r="KV731" s="286"/>
      <c r="KW731" s="286"/>
      <c r="KX731" s="286"/>
      <c r="KY731" s="286"/>
      <c r="KZ731" s="286"/>
      <c r="LA731" s="286"/>
      <c r="LB731" s="286"/>
      <c r="LC731" s="286"/>
      <c r="LD731" s="286"/>
      <c r="LE731" s="286"/>
      <c r="LF731" s="286"/>
      <c r="LG731" s="286"/>
      <c r="LH731" s="286"/>
      <c r="LI731" s="286"/>
      <c r="LJ731" s="286"/>
      <c r="LK731" s="286"/>
      <c r="LL731" s="286"/>
      <c r="LM731" s="286"/>
      <c r="LN731" s="286"/>
      <c r="LO731" s="286"/>
      <c r="LP731" s="286"/>
      <c r="LQ731" s="286"/>
      <c r="LR731" s="286"/>
      <c r="LS731" s="286"/>
      <c r="LT731" s="286"/>
      <c r="LU731" s="286"/>
      <c r="LV731" s="286"/>
      <c r="LW731" s="286"/>
      <c r="LX731" s="286"/>
      <c r="LY731" s="286"/>
      <c r="LZ731" s="286"/>
      <c r="MA731" s="286"/>
      <c r="MB731" s="286"/>
      <c r="MC731" s="286"/>
      <c r="MD731" s="286"/>
      <c r="ME731" s="286"/>
      <c r="MF731" s="286"/>
      <c r="MG731" s="286"/>
      <c r="MH731" s="286"/>
      <c r="MI731" s="286"/>
      <c r="MJ731" s="286"/>
      <c r="MK731" s="286"/>
      <c r="ML731" s="286"/>
      <c r="MM731" s="286"/>
      <c r="MN731" s="286"/>
      <c r="MO731" s="286"/>
      <c r="MP731" s="286"/>
      <c r="MQ731" s="286"/>
      <c r="MR731" s="286"/>
      <c r="MS731" s="286"/>
      <c r="MT731" s="286"/>
      <c r="MU731" s="286"/>
      <c r="MV731" s="286"/>
      <c r="MW731" s="286"/>
      <c r="MX731" s="286"/>
      <c r="MY731" s="286"/>
      <c r="MZ731" s="286"/>
      <c r="NA731" s="286"/>
      <c r="NB731" s="286"/>
      <c r="NC731" s="286"/>
      <c r="ND731" s="286"/>
      <c r="NE731" s="286"/>
      <c r="NF731" s="286"/>
      <c r="NG731" s="286"/>
      <c r="NH731" s="286"/>
      <c r="NI731" s="286"/>
      <c r="NJ731" s="286"/>
      <c r="NK731" s="286"/>
      <c r="NL731" s="286"/>
      <c r="NM731" s="286"/>
      <c r="NN731" s="286"/>
      <c r="NO731" s="286"/>
      <c r="NP731" s="286"/>
      <c r="NQ731" s="286"/>
      <c r="NR731" s="286"/>
      <c r="NS731" s="286"/>
      <c r="NT731" s="286"/>
      <c r="NU731" s="286"/>
      <c r="NV731" s="286"/>
      <c r="NW731" s="286"/>
      <c r="NX731" s="286"/>
      <c r="NY731" s="286"/>
      <c r="NZ731" s="286"/>
      <c r="OA731" s="286"/>
      <c r="OB731" s="286"/>
      <c r="OC731" s="286"/>
      <c r="OD731" s="286"/>
      <c r="OE731" s="286"/>
      <c r="OF731" s="286"/>
      <c r="OG731" s="286"/>
      <c r="OH731" s="286"/>
      <c r="OI731" s="286"/>
      <c r="OJ731" s="286"/>
      <c r="OK731" s="286"/>
      <c r="OL731" s="286"/>
      <c r="OM731" s="286"/>
      <c r="ON731" s="286"/>
      <c r="OO731" s="286"/>
      <c r="OP731" s="286"/>
      <c r="OQ731" s="286"/>
      <c r="OR731" s="286"/>
      <c r="OS731" s="286"/>
      <c r="OT731" s="286"/>
      <c r="OU731" s="286"/>
      <c r="OV731" s="286"/>
      <c r="OW731" s="286"/>
      <c r="OX731" s="286"/>
      <c r="OY731" s="286"/>
      <c r="OZ731" s="286"/>
      <c r="PA731" s="286"/>
      <c r="PB731" s="286"/>
      <c r="PC731" s="286"/>
      <c r="PD731" s="286"/>
      <c r="PE731" s="286"/>
      <c r="PF731" s="286"/>
      <c r="PG731" s="286"/>
      <c r="PH731" s="286"/>
      <c r="PI731" s="286"/>
      <c r="PJ731" s="286"/>
      <c r="PK731" s="286"/>
      <c r="PL731" s="286"/>
      <c r="PM731" s="286"/>
      <c r="PN731" s="286"/>
      <c r="PO731" s="286"/>
      <c r="PP731" s="286"/>
      <c r="PQ731" s="286"/>
      <c r="PR731" s="286"/>
      <c r="PS731" s="286"/>
      <c r="PT731" s="286"/>
      <c r="PU731" s="286"/>
      <c r="PV731" s="286"/>
      <c r="PW731" s="286"/>
      <c r="PX731" s="286"/>
      <c r="PY731" s="286"/>
      <c r="PZ731" s="286"/>
      <c r="QA731" s="286"/>
      <c r="QB731" s="286"/>
      <c r="QC731" s="286"/>
      <c r="QD731" s="286"/>
      <c r="QE731" s="286"/>
      <c r="QF731" s="286"/>
      <c r="QG731" s="286"/>
      <c r="QH731" s="286"/>
      <c r="QI731" s="286"/>
      <c r="QJ731" s="286"/>
      <c r="QK731" s="286"/>
      <c r="QL731" s="286"/>
      <c r="QM731" s="286"/>
      <c r="QN731" s="286"/>
      <c r="QO731" s="286"/>
      <c r="QP731" s="286"/>
      <c r="QQ731" s="286"/>
      <c r="QR731" s="286"/>
      <c r="QS731" s="286"/>
      <c r="QT731" s="286"/>
      <c r="QU731" s="286"/>
      <c r="QV731" s="286"/>
      <c r="QW731" s="286"/>
      <c r="QX731" s="286"/>
      <c r="QY731" s="286"/>
      <c r="QZ731" s="286"/>
      <c r="RA731" s="286"/>
      <c r="RB731" s="286"/>
      <c r="RC731" s="286"/>
      <c r="RD731" s="286"/>
      <c r="RE731" s="286"/>
      <c r="RF731" s="286"/>
      <c r="RG731" s="286"/>
      <c r="RH731" s="286"/>
      <c r="RI731" s="286"/>
      <c r="RJ731" s="286"/>
      <c r="RK731" s="286"/>
      <c r="RL731" s="286"/>
      <c r="RM731" s="286"/>
      <c r="RN731" s="286"/>
      <c r="RO731" s="286"/>
      <c r="RP731" s="286"/>
      <c r="RQ731" s="286"/>
      <c r="RR731" s="286"/>
      <c r="RS731" s="286"/>
      <c r="RT731" s="286"/>
      <c r="RU731" s="286"/>
      <c r="RV731" s="286"/>
      <c r="RW731" s="286"/>
      <c r="RX731" s="286"/>
      <c r="RY731" s="286"/>
      <c r="RZ731" s="286"/>
      <c r="SA731" s="286"/>
      <c r="SB731" s="286"/>
      <c r="SC731" s="286"/>
      <c r="SD731" s="286"/>
      <c r="SE731" s="286"/>
      <c r="SF731" s="286"/>
      <c r="SG731" s="286"/>
      <c r="SH731" s="286"/>
      <c r="SI731" s="286"/>
      <c r="SJ731" s="286"/>
      <c r="SK731" s="286"/>
      <c r="SL731" s="286"/>
      <c r="SM731" s="286"/>
      <c r="SN731" s="286"/>
      <c r="SO731" s="286"/>
      <c r="SP731" s="286"/>
      <c r="SQ731" s="286"/>
      <c r="SR731" s="286"/>
      <c r="SS731" s="286"/>
      <c r="ST731" s="286"/>
      <c r="SU731" s="286"/>
      <c r="SV731" s="286"/>
      <c r="SW731" s="286"/>
      <c r="SX731" s="286"/>
      <c r="SY731" s="286"/>
      <c r="SZ731" s="286"/>
      <c r="TA731" s="286"/>
      <c r="TB731" s="286"/>
      <c r="TC731" s="286"/>
      <c r="TD731" s="286"/>
      <c r="TE731" s="286"/>
      <c r="TF731" s="286"/>
      <c r="TG731" s="286"/>
      <c r="TH731" s="286"/>
      <c r="TI731" s="286"/>
      <c r="TJ731" s="286"/>
      <c r="TK731" s="286"/>
      <c r="TL731" s="286"/>
      <c r="TM731" s="286"/>
      <c r="TN731" s="286"/>
      <c r="TO731" s="286"/>
      <c r="TP731" s="286"/>
      <c r="TQ731" s="286"/>
      <c r="TR731" s="286"/>
      <c r="TS731" s="286"/>
      <c r="TT731" s="286"/>
      <c r="TU731" s="286"/>
      <c r="TV731" s="286"/>
      <c r="TW731" s="286"/>
      <c r="TX731" s="286"/>
      <c r="TY731" s="286"/>
      <c r="TZ731" s="286"/>
      <c r="UA731" s="286"/>
      <c r="UB731" s="286"/>
      <c r="UC731" s="286"/>
      <c r="UD731" s="286"/>
      <c r="UE731" s="286"/>
      <c r="UF731" s="286"/>
      <c r="UG731" s="286"/>
      <c r="UH731" s="286"/>
      <c r="UI731" s="286"/>
      <c r="UJ731" s="286"/>
      <c r="UK731" s="286"/>
      <c r="UL731" s="286"/>
      <c r="UM731" s="286"/>
      <c r="UN731" s="286"/>
      <c r="UO731" s="286"/>
      <c r="UP731" s="286"/>
      <c r="UQ731" s="286"/>
      <c r="UR731" s="286"/>
      <c r="US731" s="286"/>
      <c r="UT731" s="286"/>
      <c r="UU731" s="286"/>
      <c r="UV731" s="286"/>
      <c r="UW731" s="286"/>
      <c r="UX731" s="286"/>
      <c r="UY731" s="286"/>
      <c r="UZ731" s="286"/>
      <c r="VA731" s="286"/>
      <c r="VB731" s="286"/>
      <c r="VC731" s="286"/>
      <c r="VD731" s="286"/>
      <c r="VE731" s="286"/>
      <c r="VF731" s="286"/>
      <c r="VG731" s="286"/>
      <c r="VH731" s="286"/>
      <c r="VI731" s="286"/>
      <c r="VJ731" s="286"/>
      <c r="VK731" s="286"/>
      <c r="VL731" s="286"/>
      <c r="VM731" s="286"/>
      <c r="VN731" s="286"/>
      <c r="VO731" s="286"/>
      <c r="VP731" s="286"/>
      <c r="VQ731" s="286"/>
      <c r="VR731" s="286"/>
      <c r="VS731" s="286"/>
      <c r="VT731" s="286"/>
      <c r="VU731" s="286"/>
      <c r="VV731" s="286"/>
      <c r="VW731" s="286"/>
      <c r="VX731" s="286"/>
      <c r="VY731" s="286"/>
      <c r="VZ731" s="286"/>
      <c r="WA731" s="286"/>
      <c r="WB731" s="286"/>
      <c r="WC731" s="286"/>
    </row>
    <row r="732" spans="1:601" s="285" customFormat="1" ht="88.5" customHeight="1">
      <c r="A732" s="1073"/>
      <c r="B732" s="648" t="s">
        <v>726</v>
      </c>
      <c r="C732" s="650" t="s">
        <v>1080</v>
      </c>
      <c r="D732" s="662" t="s">
        <v>1468</v>
      </c>
      <c r="E732" s="654" t="s">
        <v>1469</v>
      </c>
      <c r="F732" s="664" t="s">
        <v>60</v>
      </c>
      <c r="G732" s="665">
        <v>44110</v>
      </c>
      <c r="H732" s="664" t="s">
        <v>31</v>
      </c>
      <c r="I732" s="381" t="s">
        <v>501</v>
      </c>
      <c r="J732" s="381" t="s">
        <v>351</v>
      </c>
      <c r="K732" s="381" t="s">
        <v>1083</v>
      </c>
      <c r="L732" s="381" t="s">
        <v>35</v>
      </c>
      <c r="M732" s="284">
        <f t="shared" ref="M732:R732" si="126">M733</f>
        <v>54000</v>
      </c>
      <c r="N732" s="284">
        <f t="shared" si="126"/>
        <v>54000</v>
      </c>
      <c r="O732" s="284">
        <f t="shared" si="126"/>
        <v>71000</v>
      </c>
      <c r="P732" s="391">
        <f t="shared" si="126"/>
        <v>71000</v>
      </c>
      <c r="Q732" s="392">
        <f t="shared" si="126"/>
        <v>71000</v>
      </c>
      <c r="R732" s="392">
        <f t="shared" si="126"/>
        <v>71000</v>
      </c>
      <c r="S732" s="528"/>
      <c r="BA732" s="286"/>
      <c r="BB732" s="286"/>
      <c r="BC732" s="286"/>
      <c r="BD732" s="286"/>
      <c r="BE732" s="286"/>
      <c r="BF732" s="286"/>
      <c r="BG732" s="286"/>
      <c r="BH732" s="286"/>
      <c r="BI732" s="286"/>
      <c r="BJ732" s="286"/>
      <c r="BK732" s="286"/>
      <c r="BL732" s="286"/>
      <c r="BM732" s="286"/>
      <c r="BN732" s="286"/>
      <c r="BO732" s="286"/>
      <c r="BP732" s="286"/>
      <c r="BQ732" s="286"/>
      <c r="BR732" s="286"/>
      <c r="BS732" s="286"/>
      <c r="BT732" s="286"/>
      <c r="BU732" s="286"/>
      <c r="BV732" s="286"/>
      <c r="BW732" s="286"/>
      <c r="BX732" s="286"/>
      <c r="BY732" s="286"/>
      <c r="BZ732" s="286"/>
      <c r="CA732" s="286"/>
      <c r="CB732" s="286"/>
      <c r="CC732" s="286"/>
      <c r="CD732" s="286"/>
      <c r="CE732" s="286"/>
      <c r="CF732" s="286"/>
      <c r="CG732" s="286"/>
      <c r="CH732" s="286"/>
      <c r="CI732" s="286"/>
      <c r="CJ732" s="286"/>
      <c r="CK732" s="286"/>
      <c r="CL732" s="286"/>
      <c r="CM732" s="286"/>
      <c r="CN732" s="286"/>
      <c r="CO732" s="286"/>
      <c r="CP732" s="286"/>
      <c r="CQ732" s="286"/>
      <c r="CR732" s="286"/>
      <c r="CS732" s="286"/>
      <c r="CT732" s="286"/>
      <c r="CU732" s="286"/>
      <c r="CV732" s="286"/>
      <c r="CW732" s="286"/>
      <c r="CX732" s="286"/>
      <c r="CY732" s="286"/>
      <c r="CZ732" s="286"/>
      <c r="DA732" s="286"/>
      <c r="DB732" s="286"/>
      <c r="DC732" s="286"/>
      <c r="DD732" s="286"/>
      <c r="DE732" s="286"/>
      <c r="DF732" s="286"/>
      <c r="DG732" s="286"/>
      <c r="DH732" s="286"/>
      <c r="DI732" s="286"/>
      <c r="DJ732" s="286"/>
      <c r="DK732" s="286"/>
      <c r="DL732" s="286"/>
      <c r="DM732" s="286"/>
      <c r="DN732" s="286"/>
      <c r="DO732" s="286"/>
      <c r="DP732" s="286"/>
      <c r="DQ732" s="286"/>
      <c r="DR732" s="286"/>
      <c r="DS732" s="286"/>
      <c r="DT732" s="286"/>
      <c r="DU732" s="286"/>
      <c r="DV732" s="286"/>
      <c r="DW732" s="286"/>
      <c r="DX732" s="286"/>
      <c r="DY732" s="286"/>
      <c r="DZ732" s="286"/>
      <c r="EA732" s="286"/>
      <c r="EB732" s="286"/>
      <c r="EC732" s="286"/>
      <c r="ED732" s="286"/>
      <c r="EE732" s="286"/>
      <c r="EF732" s="286"/>
      <c r="EG732" s="286"/>
      <c r="EH732" s="286"/>
      <c r="EI732" s="286"/>
      <c r="EJ732" s="286"/>
      <c r="EK732" s="286"/>
      <c r="EL732" s="286"/>
      <c r="EM732" s="286"/>
      <c r="EN732" s="286"/>
      <c r="EO732" s="286"/>
      <c r="EP732" s="286"/>
      <c r="EQ732" s="286"/>
      <c r="ER732" s="286"/>
      <c r="ES732" s="286"/>
      <c r="ET732" s="286"/>
      <c r="EU732" s="286"/>
      <c r="EV732" s="286"/>
      <c r="EW732" s="286"/>
      <c r="EX732" s="286"/>
      <c r="EY732" s="286"/>
      <c r="EZ732" s="286"/>
      <c r="FA732" s="286"/>
      <c r="FB732" s="286"/>
      <c r="FC732" s="286"/>
      <c r="FD732" s="286"/>
      <c r="FE732" s="286"/>
      <c r="FF732" s="286"/>
      <c r="FG732" s="286"/>
      <c r="FH732" s="286"/>
      <c r="FI732" s="286"/>
      <c r="FJ732" s="286"/>
      <c r="FK732" s="286"/>
      <c r="FL732" s="286"/>
      <c r="FM732" s="286"/>
      <c r="FN732" s="286"/>
      <c r="FO732" s="286"/>
      <c r="FP732" s="286"/>
      <c r="FQ732" s="286"/>
      <c r="FR732" s="286"/>
      <c r="FS732" s="286"/>
      <c r="FT732" s="286"/>
      <c r="FU732" s="286"/>
      <c r="FV732" s="286"/>
      <c r="FW732" s="286"/>
      <c r="FX732" s="286"/>
      <c r="FY732" s="286"/>
      <c r="FZ732" s="286"/>
      <c r="GA732" s="286"/>
      <c r="GB732" s="286"/>
      <c r="GC732" s="286"/>
      <c r="GD732" s="286"/>
      <c r="GE732" s="286"/>
      <c r="GF732" s="286"/>
      <c r="GG732" s="286"/>
      <c r="GH732" s="286"/>
      <c r="GI732" s="286"/>
      <c r="GJ732" s="286"/>
      <c r="GK732" s="286"/>
      <c r="GL732" s="286"/>
      <c r="GM732" s="286"/>
      <c r="GN732" s="286"/>
      <c r="GO732" s="286"/>
      <c r="GP732" s="286"/>
      <c r="GQ732" s="286"/>
      <c r="GR732" s="286"/>
      <c r="GS732" s="286"/>
      <c r="GT732" s="286"/>
      <c r="GU732" s="286"/>
      <c r="GV732" s="286"/>
      <c r="GW732" s="286"/>
      <c r="GX732" s="286"/>
      <c r="GY732" s="286"/>
      <c r="GZ732" s="286"/>
      <c r="HA732" s="286"/>
      <c r="HB732" s="286"/>
      <c r="HC732" s="286"/>
      <c r="HD732" s="286"/>
      <c r="HE732" s="286"/>
      <c r="HF732" s="286"/>
      <c r="HG732" s="286"/>
      <c r="HH732" s="286"/>
      <c r="HI732" s="286"/>
      <c r="HJ732" s="286"/>
      <c r="HK732" s="286"/>
      <c r="HL732" s="286"/>
      <c r="HM732" s="286"/>
      <c r="HN732" s="286"/>
      <c r="HO732" s="286"/>
      <c r="HP732" s="286"/>
      <c r="HQ732" s="286"/>
      <c r="HR732" s="286"/>
      <c r="HS732" s="286"/>
      <c r="HT732" s="286"/>
      <c r="HU732" s="286"/>
      <c r="HV732" s="286"/>
      <c r="HW732" s="286"/>
      <c r="HX732" s="286"/>
      <c r="HY732" s="286"/>
      <c r="HZ732" s="286"/>
      <c r="IA732" s="286"/>
      <c r="IB732" s="286"/>
      <c r="IC732" s="286"/>
      <c r="ID732" s="286"/>
      <c r="IE732" s="286"/>
      <c r="IF732" s="286"/>
      <c r="IG732" s="286"/>
      <c r="IH732" s="286"/>
      <c r="II732" s="286"/>
      <c r="IJ732" s="286"/>
      <c r="IK732" s="286"/>
      <c r="IL732" s="286"/>
      <c r="IM732" s="286"/>
      <c r="IN732" s="286"/>
      <c r="IO732" s="286"/>
      <c r="IP732" s="286"/>
      <c r="IQ732" s="286"/>
      <c r="IR732" s="286"/>
      <c r="IS732" s="286"/>
      <c r="IT732" s="286"/>
      <c r="IU732" s="286"/>
      <c r="IV732" s="286"/>
      <c r="IW732" s="286"/>
      <c r="IX732" s="286"/>
      <c r="IY732" s="286"/>
      <c r="IZ732" s="286"/>
      <c r="JA732" s="286"/>
      <c r="JB732" s="286"/>
      <c r="JC732" s="286"/>
      <c r="JD732" s="286"/>
      <c r="JE732" s="286"/>
      <c r="JF732" s="286"/>
      <c r="JG732" s="286"/>
      <c r="JH732" s="286"/>
      <c r="JI732" s="286"/>
      <c r="JJ732" s="286"/>
      <c r="JK732" s="286"/>
      <c r="JL732" s="286"/>
      <c r="JM732" s="286"/>
      <c r="JN732" s="286"/>
      <c r="JO732" s="286"/>
      <c r="JP732" s="286"/>
      <c r="JQ732" s="286"/>
      <c r="JR732" s="286"/>
      <c r="JS732" s="286"/>
      <c r="JT732" s="286"/>
      <c r="JU732" s="286"/>
      <c r="JV732" s="286"/>
      <c r="JW732" s="286"/>
      <c r="JX732" s="286"/>
      <c r="JY732" s="286"/>
      <c r="JZ732" s="286"/>
      <c r="KA732" s="286"/>
      <c r="KB732" s="286"/>
      <c r="KC732" s="286"/>
      <c r="KD732" s="286"/>
      <c r="KE732" s="286"/>
      <c r="KF732" s="286"/>
      <c r="KG732" s="286"/>
      <c r="KH732" s="286"/>
      <c r="KI732" s="286"/>
      <c r="KJ732" s="286"/>
      <c r="KK732" s="286"/>
      <c r="KL732" s="286"/>
      <c r="KM732" s="286"/>
      <c r="KN732" s="286"/>
      <c r="KO732" s="286"/>
      <c r="KP732" s="286"/>
      <c r="KQ732" s="286"/>
      <c r="KR732" s="286"/>
      <c r="KS732" s="286"/>
      <c r="KT732" s="286"/>
      <c r="KU732" s="286"/>
      <c r="KV732" s="286"/>
      <c r="KW732" s="286"/>
      <c r="KX732" s="286"/>
      <c r="KY732" s="286"/>
      <c r="KZ732" s="286"/>
      <c r="LA732" s="286"/>
      <c r="LB732" s="286"/>
      <c r="LC732" s="286"/>
      <c r="LD732" s="286"/>
      <c r="LE732" s="286"/>
      <c r="LF732" s="286"/>
      <c r="LG732" s="286"/>
      <c r="LH732" s="286"/>
      <c r="LI732" s="286"/>
      <c r="LJ732" s="286"/>
      <c r="LK732" s="286"/>
      <c r="LL732" s="286"/>
      <c r="LM732" s="286"/>
      <c r="LN732" s="286"/>
      <c r="LO732" s="286"/>
      <c r="LP732" s="286"/>
      <c r="LQ732" s="286"/>
      <c r="LR732" s="286"/>
      <c r="LS732" s="286"/>
      <c r="LT732" s="286"/>
      <c r="LU732" s="286"/>
      <c r="LV732" s="286"/>
      <c r="LW732" s="286"/>
      <c r="LX732" s="286"/>
      <c r="LY732" s="286"/>
      <c r="LZ732" s="286"/>
      <c r="MA732" s="286"/>
      <c r="MB732" s="286"/>
      <c r="MC732" s="286"/>
      <c r="MD732" s="286"/>
      <c r="ME732" s="286"/>
      <c r="MF732" s="286"/>
      <c r="MG732" s="286"/>
      <c r="MH732" s="286"/>
      <c r="MI732" s="286"/>
      <c r="MJ732" s="286"/>
      <c r="MK732" s="286"/>
      <c r="ML732" s="286"/>
      <c r="MM732" s="286"/>
      <c r="MN732" s="286"/>
      <c r="MO732" s="286"/>
      <c r="MP732" s="286"/>
      <c r="MQ732" s="286"/>
      <c r="MR732" s="286"/>
      <c r="MS732" s="286"/>
      <c r="MT732" s="286"/>
      <c r="MU732" s="286"/>
      <c r="MV732" s="286"/>
      <c r="MW732" s="286"/>
      <c r="MX732" s="286"/>
      <c r="MY732" s="286"/>
      <c r="MZ732" s="286"/>
      <c r="NA732" s="286"/>
      <c r="NB732" s="286"/>
      <c r="NC732" s="286"/>
      <c r="ND732" s="286"/>
      <c r="NE732" s="286"/>
      <c r="NF732" s="286"/>
      <c r="NG732" s="286"/>
      <c r="NH732" s="286"/>
      <c r="NI732" s="286"/>
      <c r="NJ732" s="286"/>
      <c r="NK732" s="286"/>
      <c r="NL732" s="286"/>
      <c r="NM732" s="286"/>
      <c r="NN732" s="286"/>
      <c r="NO732" s="286"/>
      <c r="NP732" s="286"/>
      <c r="NQ732" s="286"/>
      <c r="NR732" s="286"/>
      <c r="NS732" s="286"/>
      <c r="NT732" s="286"/>
      <c r="NU732" s="286"/>
      <c r="NV732" s="286"/>
      <c r="NW732" s="286"/>
      <c r="NX732" s="286"/>
      <c r="NY732" s="286"/>
      <c r="NZ732" s="286"/>
      <c r="OA732" s="286"/>
      <c r="OB732" s="286"/>
      <c r="OC732" s="286"/>
      <c r="OD732" s="286"/>
      <c r="OE732" s="286"/>
      <c r="OF732" s="286"/>
      <c r="OG732" s="286"/>
      <c r="OH732" s="286"/>
      <c r="OI732" s="286"/>
      <c r="OJ732" s="286"/>
      <c r="OK732" s="286"/>
      <c r="OL732" s="286"/>
      <c r="OM732" s="286"/>
      <c r="ON732" s="286"/>
      <c r="OO732" s="286"/>
      <c r="OP732" s="286"/>
      <c r="OQ732" s="286"/>
      <c r="OR732" s="286"/>
      <c r="OS732" s="286"/>
      <c r="OT732" s="286"/>
      <c r="OU732" s="286"/>
      <c r="OV732" s="286"/>
      <c r="OW732" s="286"/>
      <c r="OX732" s="286"/>
      <c r="OY732" s="286"/>
      <c r="OZ732" s="286"/>
      <c r="PA732" s="286"/>
      <c r="PB732" s="286"/>
      <c r="PC732" s="286"/>
      <c r="PD732" s="286"/>
      <c r="PE732" s="286"/>
      <c r="PF732" s="286"/>
      <c r="PG732" s="286"/>
      <c r="PH732" s="286"/>
      <c r="PI732" s="286"/>
      <c r="PJ732" s="286"/>
      <c r="PK732" s="286"/>
      <c r="PL732" s="286"/>
      <c r="PM732" s="286"/>
      <c r="PN732" s="286"/>
      <c r="PO732" s="286"/>
      <c r="PP732" s="286"/>
      <c r="PQ732" s="286"/>
      <c r="PR732" s="286"/>
      <c r="PS732" s="286"/>
      <c r="PT732" s="286"/>
      <c r="PU732" s="286"/>
      <c r="PV732" s="286"/>
      <c r="PW732" s="286"/>
      <c r="PX732" s="286"/>
      <c r="PY732" s="286"/>
      <c r="PZ732" s="286"/>
      <c r="QA732" s="286"/>
      <c r="QB732" s="286"/>
      <c r="QC732" s="286"/>
      <c r="QD732" s="286"/>
      <c r="QE732" s="286"/>
      <c r="QF732" s="286"/>
      <c r="QG732" s="286"/>
      <c r="QH732" s="286"/>
      <c r="QI732" s="286"/>
      <c r="QJ732" s="286"/>
      <c r="QK732" s="286"/>
      <c r="QL732" s="286"/>
      <c r="QM732" s="286"/>
      <c r="QN732" s="286"/>
      <c r="QO732" s="286"/>
      <c r="QP732" s="286"/>
      <c r="QQ732" s="286"/>
      <c r="QR732" s="286"/>
      <c r="QS732" s="286"/>
      <c r="QT732" s="286"/>
      <c r="QU732" s="286"/>
      <c r="QV732" s="286"/>
      <c r="QW732" s="286"/>
      <c r="QX732" s="286"/>
      <c r="QY732" s="286"/>
      <c r="QZ732" s="286"/>
      <c r="RA732" s="286"/>
      <c r="RB732" s="286"/>
      <c r="RC732" s="286"/>
      <c r="RD732" s="286"/>
      <c r="RE732" s="286"/>
      <c r="RF732" s="286"/>
      <c r="RG732" s="286"/>
      <c r="RH732" s="286"/>
      <c r="RI732" s="286"/>
      <c r="RJ732" s="286"/>
      <c r="RK732" s="286"/>
      <c r="RL732" s="286"/>
      <c r="RM732" s="286"/>
      <c r="RN732" s="286"/>
      <c r="RO732" s="286"/>
      <c r="RP732" s="286"/>
      <c r="RQ732" s="286"/>
      <c r="RR732" s="286"/>
      <c r="RS732" s="286"/>
      <c r="RT732" s="286"/>
      <c r="RU732" s="286"/>
      <c r="RV732" s="286"/>
      <c r="RW732" s="286"/>
      <c r="RX732" s="286"/>
      <c r="RY732" s="286"/>
      <c r="RZ732" s="286"/>
      <c r="SA732" s="286"/>
      <c r="SB732" s="286"/>
      <c r="SC732" s="286"/>
      <c r="SD732" s="286"/>
      <c r="SE732" s="286"/>
      <c r="SF732" s="286"/>
      <c r="SG732" s="286"/>
      <c r="SH732" s="286"/>
      <c r="SI732" s="286"/>
      <c r="SJ732" s="286"/>
      <c r="SK732" s="286"/>
      <c r="SL732" s="286"/>
      <c r="SM732" s="286"/>
      <c r="SN732" s="286"/>
      <c r="SO732" s="286"/>
      <c r="SP732" s="286"/>
      <c r="SQ732" s="286"/>
      <c r="SR732" s="286"/>
      <c r="SS732" s="286"/>
      <c r="ST732" s="286"/>
      <c r="SU732" s="286"/>
      <c r="SV732" s="286"/>
      <c r="SW732" s="286"/>
      <c r="SX732" s="286"/>
      <c r="SY732" s="286"/>
      <c r="SZ732" s="286"/>
      <c r="TA732" s="286"/>
      <c r="TB732" s="286"/>
      <c r="TC732" s="286"/>
      <c r="TD732" s="286"/>
      <c r="TE732" s="286"/>
      <c r="TF732" s="286"/>
      <c r="TG732" s="286"/>
      <c r="TH732" s="286"/>
      <c r="TI732" s="286"/>
      <c r="TJ732" s="286"/>
      <c r="TK732" s="286"/>
      <c r="TL732" s="286"/>
      <c r="TM732" s="286"/>
      <c r="TN732" s="286"/>
      <c r="TO732" s="286"/>
      <c r="TP732" s="286"/>
      <c r="TQ732" s="286"/>
      <c r="TR732" s="286"/>
      <c r="TS732" s="286"/>
      <c r="TT732" s="286"/>
      <c r="TU732" s="286"/>
      <c r="TV732" s="286"/>
      <c r="TW732" s="286"/>
      <c r="TX732" s="286"/>
      <c r="TY732" s="286"/>
      <c r="TZ732" s="286"/>
      <c r="UA732" s="286"/>
      <c r="UB732" s="286"/>
      <c r="UC732" s="286"/>
      <c r="UD732" s="286"/>
      <c r="UE732" s="286"/>
      <c r="UF732" s="286"/>
      <c r="UG732" s="286"/>
      <c r="UH732" s="286"/>
      <c r="UI732" s="286"/>
      <c r="UJ732" s="286"/>
      <c r="UK732" s="286"/>
      <c r="UL732" s="286"/>
      <c r="UM732" s="286"/>
      <c r="UN732" s="286"/>
      <c r="UO732" s="286"/>
      <c r="UP732" s="286"/>
      <c r="UQ732" s="286"/>
      <c r="UR732" s="286"/>
      <c r="US732" s="286"/>
      <c r="UT732" s="286"/>
      <c r="UU732" s="286"/>
      <c r="UV732" s="286"/>
      <c r="UW732" s="286"/>
      <c r="UX732" s="286"/>
      <c r="UY732" s="286"/>
      <c r="UZ732" s="286"/>
      <c r="VA732" s="286"/>
      <c r="VB732" s="286"/>
      <c r="VC732" s="286"/>
      <c r="VD732" s="286"/>
      <c r="VE732" s="286"/>
      <c r="VF732" s="286"/>
      <c r="VG732" s="286"/>
      <c r="VH732" s="286"/>
      <c r="VI732" s="286"/>
      <c r="VJ732" s="286"/>
      <c r="VK732" s="286"/>
      <c r="VL732" s="286"/>
      <c r="VM732" s="286"/>
      <c r="VN732" s="286"/>
      <c r="VO732" s="286"/>
      <c r="VP732" s="286"/>
      <c r="VQ732" s="286"/>
      <c r="VR732" s="286"/>
      <c r="VS732" s="286"/>
      <c r="VT732" s="286"/>
      <c r="VU732" s="286"/>
      <c r="VV732" s="286"/>
      <c r="VW732" s="286"/>
      <c r="VX732" s="286"/>
      <c r="VY732" s="286"/>
      <c r="VZ732" s="286"/>
      <c r="WA732" s="286"/>
      <c r="WB732" s="286"/>
      <c r="WC732" s="286"/>
    </row>
    <row r="733" spans="1:601" s="285" customFormat="1" ht="97.5" customHeight="1">
      <c r="A733" s="1073"/>
      <c r="B733" s="651"/>
      <c r="C733" s="669"/>
      <c r="D733" s="662"/>
      <c r="E733" s="673"/>
      <c r="F733" s="664"/>
      <c r="G733" s="665"/>
      <c r="H733" s="664"/>
      <c r="I733" s="309" t="s">
        <v>501</v>
      </c>
      <c r="J733" s="309" t="s">
        <v>351</v>
      </c>
      <c r="K733" s="309" t="s">
        <v>1083</v>
      </c>
      <c r="L733" s="309" t="s">
        <v>43</v>
      </c>
      <c r="M733" s="288">
        <v>54000</v>
      </c>
      <c r="N733" s="288">
        <v>54000</v>
      </c>
      <c r="O733" s="288">
        <v>71000</v>
      </c>
      <c r="P733" s="289">
        <v>71000</v>
      </c>
      <c r="Q733" s="290">
        <v>71000</v>
      </c>
      <c r="R733" s="290">
        <v>71000</v>
      </c>
      <c r="S733" s="528">
        <v>3</v>
      </c>
      <c r="BA733" s="286"/>
      <c r="BB733" s="286"/>
      <c r="BC733" s="286"/>
      <c r="BD733" s="286"/>
      <c r="BE733" s="286"/>
      <c r="BF733" s="286"/>
      <c r="BG733" s="286"/>
      <c r="BH733" s="286"/>
      <c r="BI733" s="286"/>
      <c r="BJ733" s="286"/>
      <c r="BK733" s="286"/>
      <c r="BL733" s="286"/>
      <c r="BM733" s="286"/>
      <c r="BN733" s="286"/>
      <c r="BO733" s="286"/>
      <c r="BP733" s="286"/>
      <c r="BQ733" s="286"/>
      <c r="BR733" s="286"/>
      <c r="BS733" s="286"/>
      <c r="BT733" s="286"/>
      <c r="BU733" s="286"/>
      <c r="BV733" s="286"/>
      <c r="BW733" s="286"/>
      <c r="BX733" s="286"/>
      <c r="BY733" s="286"/>
      <c r="BZ733" s="286"/>
      <c r="CA733" s="286"/>
      <c r="CB733" s="286"/>
      <c r="CC733" s="286"/>
      <c r="CD733" s="286"/>
      <c r="CE733" s="286"/>
      <c r="CF733" s="286"/>
      <c r="CG733" s="286"/>
      <c r="CH733" s="286"/>
      <c r="CI733" s="286"/>
      <c r="CJ733" s="286"/>
      <c r="CK733" s="286"/>
      <c r="CL733" s="286"/>
      <c r="CM733" s="286"/>
      <c r="CN733" s="286"/>
      <c r="CO733" s="286"/>
      <c r="CP733" s="286"/>
      <c r="CQ733" s="286"/>
      <c r="CR733" s="286"/>
      <c r="CS733" s="286"/>
      <c r="CT733" s="286"/>
      <c r="CU733" s="286"/>
      <c r="CV733" s="286"/>
      <c r="CW733" s="286"/>
      <c r="CX733" s="286"/>
      <c r="CY733" s="286"/>
      <c r="CZ733" s="286"/>
      <c r="DA733" s="286"/>
      <c r="DB733" s="286"/>
      <c r="DC733" s="286"/>
      <c r="DD733" s="286"/>
      <c r="DE733" s="286"/>
      <c r="DF733" s="286"/>
      <c r="DG733" s="286"/>
      <c r="DH733" s="286"/>
      <c r="DI733" s="286"/>
      <c r="DJ733" s="286"/>
      <c r="DK733" s="286"/>
      <c r="DL733" s="286"/>
      <c r="DM733" s="286"/>
      <c r="DN733" s="286"/>
      <c r="DO733" s="286"/>
      <c r="DP733" s="286"/>
      <c r="DQ733" s="286"/>
      <c r="DR733" s="286"/>
      <c r="DS733" s="286"/>
      <c r="DT733" s="286"/>
      <c r="DU733" s="286"/>
      <c r="DV733" s="286"/>
      <c r="DW733" s="286"/>
      <c r="DX733" s="286"/>
      <c r="DY733" s="286"/>
      <c r="DZ733" s="286"/>
      <c r="EA733" s="286"/>
      <c r="EB733" s="286"/>
      <c r="EC733" s="286"/>
      <c r="ED733" s="286"/>
      <c r="EE733" s="286"/>
      <c r="EF733" s="286"/>
      <c r="EG733" s="286"/>
      <c r="EH733" s="286"/>
      <c r="EI733" s="286"/>
      <c r="EJ733" s="286"/>
      <c r="EK733" s="286"/>
      <c r="EL733" s="286"/>
      <c r="EM733" s="286"/>
      <c r="EN733" s="286"/>
      <c r="EO733" s="286"/>
      <c r="EP733" s="286"/>
      <c r="EQ733" s="286"/>
      <c r="ER733" s="286"/>
      <c r="ES733" s="286"/>
      <c r="ET733" s="286"/>
      <c r="EU733" s="286"/>
      <c r="EV733" s="286"/>
      <c r="EW733" s="286"/>
      <c r="EX733" s="286"/>
      <c r="EY733" s="286"/>
      <c r="EZ733" s="286"/>
      <c r="FA733" s="286"/>
      <c r="FB733" s="286"/>
      <c r="FC733" s="286"/>
      <c r="FD733" s="286"/>
      <c r="FE733" s="286"/>
      <c r="FF733" s="286"/>
      <c r="FG733" s="286"/>
      <c r="FH733" s="286"/>
      <c r="FI733" s="286"/>
      <c r="FJ733" s="286"/>
      <c r="FK733" s="286"/>
      <c r="FL733" s="286"/>
      <c r="FM733" s="286"/>
      <c r="FN733" s="286"/>
      <c r="FO733" s="286"/>
      <c r="FP733" s="286"/>
      <c r="FQ733" s="286"/>
      <c r="FR733" s="286"/>
      <c r="FS733" s="286"/>
      <c r="FT733" s="286"/>
      <c r="FU733" s="286"/>
      <c r="FV733" s="286"/>
      <c r="FW733" s="286"/>
      <c r="FX733" s="286"/>
      <c r="FY733" s="286"/>
      <c r="FZ733" s="286"/>
      <c r="GA733" s="286"/>
      <c r="GB733" s="286"/>
      <c r="GC733" s="286"/>
      <c r="GD733" s="286"/>
      <c r="GE733" s="286"/>
      <c r="GF733" s="286"/>
      <c r="GG733" s="286"/>
      <c r="GH733" s="286"/>
      <c r="GI733" s="286"/>
      <c r="GJ733" s="286"/>
      <c r="GK733" s="286"/>
      <c r="GL733" s="286"/>
      <c r="GM733" s="286"/>
      <c r="GN733" s="286"/>
      <c r="GO733" s="286"/>
      <c r="GP733" s="286"/>
      <c r="GQ733" s="286"/>
      <c r="GR733" s="286"/>
      <c r="GS733" s="286"/>
      <c r="GT733" s="286"/>
      <c r="GU733" s="286"/>
      <c r="GV733" s="286"/>
      <c r="GW733" s="286"/>
      <c r="GX733" s="286"/>
      <c r="GY733" s="286"/>
      <c r="GZ733" s="286"/>
      <c r="HA733" s="286"/>
      <c r="HB733" s="286"/>
      <c r="HC733" s="286"/>
      <c r="HD733" s="286"/>
      <c r="HE733" s="286"/>
      <c r="HF733" s="286"/>
      <c r="HG733" s="286"/>
      <c r="HH733" s="286"/>
      <c r="HI733" s="286"/>
      <c r="HJ733" s="286"/>
      <c r="HK733" s="286"/>
      <c r="HL733" s="286"/>
      <c r="HM733" s="286"/>
      <c r="HN733" s="286"/>
      <c r="HO733" s="286"/>
      <c r="HP733" s="286"/>
      <c r="HQ733" s="286"/>
      <c r="HR733" s="286"/>
      <c r="HS733" s="286"/>
      <c r="HT733" s="286"/>
      <c r="HU733" s="286"/>
      <c r="HV733" s="286"/>
      <c r="HW733" s="286"/>
      <c r="HX733" s="286"/>
      <c r="HY733" s="286"/>
      <c r="HZ733" s="286"/>
      <c r="IA733" s="286"/>
      <c r="IB733" s="286"/>
      <c r="IC733" s="286"/>
      <c r="ID733" s="286"/>
      <c r="IE733" s="286"/>
      <c r="IF733" s="286"/>
      <c r="IG733" s="286"/>
      <c r="IH733" s="286"/>
      <c r="II733" s="286"/>
      <c r="IJ733" s="286"/>
      <c r="IK733" s="286"/>
      <c r="IL733" s="286"/>
      <c r="IM733" s="286"/>
      <c r="IN733" s="286"/>
      <c r="IO733" s="286"/>
      <c r="IP733" s="286"/>
      <c r="IQ733" s="286"/>
      <c r="IR733" s="286"/>
      <c r="IS733" s="286"/>
      <c r="IT733" s="286"/>
      <c r="IU733" s="286"/>
      <c r="IV733" s="286"/>
      <c r="IW733" s="286"/>
      <c r="IX733" s="286"/>
      <c r="IY733" s="286"/>
      <c r="IZ733" s="286"/>
      <c r="JA733" s="286"/>
      <c r="JB733" s="286"/>
      <c r="JC733" s="286"/>
      <c r="JD733" s="286"/>
      <c r="JE733" s="286"/>
      <c r="JF733" s="286"/>
      <c r="JG733" s="286"/>
      <c r="JH733" s="286"/>
      <c r="JI733" s="286"/>
      <c r="JJ733" s="286"/>
      <c r="JK733" s="286"/>
      <c r="JL733" s="286"/>
      <c r="JM733" s="286"/>
      <c r="JN733" s="286"/>
      <c r="JO733" s="286"/>
      <c r="JP733" s="286"/>
      <c r="JQ733" s="286"/>
      <c r="JR733" s="286"/>
      <c r="JS733" s="286"/>
      <c r="JT733" s="286"/>
      <c r="JU733" s="286"/>
      <c r="JV733" s="286"/>
      <c r="JW733" s="286"/>
      <c r="JX733" s="286"/>
      <c r="JY733" s="286"/>
      <c r="JZ733" s="286"/>
      <c r="KA733" s="286"/>
      <c r="KB733" s="286"/>
      <c r="KC733" s="286"/>
      <c r="KD733" s="286"/>
      <c r="KE733" s="286"/>
      <c r="KF733" s="286"/>
      <c r="KG733" s="286"/>
      <c r="KH733" s="286"/>
      <c r="KI733" s="286"/>
      <c r="KJ733" s="286"/>
      <c r="KK733" s="286"/>
      <c r="KL733" s="286"/>
      <c r="KM733" s="286"/>
      <c r="KN733" s="286"/>
      <c r="KO733" s="286"/>
      <c r="KP733" s="286"/>
      <c r="KQ733" s="286"/>
      <c r="KR733" s="286"/>
      <c r="KS733" s="286"/>
      <c r="KT733" s="286"/>
      <c r="KU733" s="286"/>
      <c r="KV733" s="286"/>
      <c r="KW733" s="286"/>
      <c r="KX733" s="286"/>
      <c r="KY733" s="286"/>
      <c r="KZ733" s="286"/>
      <c r="LA733" s="286"/>
      <c r="LB733" s="286"/>
      <c r="LC733" s="286"/>
      <c r="LD733" s="286"/>
      <c r="LE733" s="286"/>
      <c r="LF733" s="286"/>
      <c r="LG733" s="286"/>
      <c r="LH733" s="286"/>
      <c r="LI733" s="286"/>
      <c r="LJ733" s="286"/>
      <c r="LK733" s="286"/>
      <c r="LL733" s="286"/>
      <c r="LM733" s="286"/>
      <c r="LN733" s="286"/>
      <c r="LO733" s="286"/>
      <c r="LP733" s="286"/>
      <c r="LQ733" s="286"/>
      <c r="LR733" s="286"/>
      <c r="LS733" s="286"/>
      <c r="LT733" s="286"/>
      <c r="LU733" s="286"/>
      <c r="LV733" s="286"/>
      <c r="LW733" s="286"/>
      <c r="LX733" s="286"/>
      <c r="LY733" s="286"/>
      <c r="LZ733" s="286"/>
      <c r="MA733" s="286"/>
      <c r="MB733" s="286"/>
      <c r="MC733" s="286"/>
      <c r="MD733" s="286"/>
      <c r="ME733" s="286"/>
      <c r="MF733" s="286"/>
      <c r="MG733" s="286"/>
      <c r="MH733" s="286"/>
      <c r="MI733" s="286"/>
      <c r="MJ733" s="286"/>
      <c r="MK733" s="286"/>
      <c r="ML733" s="286"/>
      <c r="MM733" s="286"/>
      <c r="MN733" s="286"/>
      <c r="MO733" s="286"/>
      <c r="MP733" s="286"/>
      <c r="MQ733" s="286"/>
      <c r="MR733" s="286"/>
      <c r="MS733" s="286"/>
      <c r="MT733" s="286"/>
      <c r="MU733" s="286"/>
      <c r="MV733" s="286"/>
      <c r="MW733" s="286"/>
      <c r="MX733" s="286"/>
      <c r="MY733" s="286"/>
      <c r="MZ733" s="286"/>
      <c r="NA733" s="286"/>
      <c r="NB733" s="286"/>
      <c r="NC733" s="286"/>
      <c r="ND733" s="286"/>
      <c r="NE733" s="286"/>
      <c r="NF733" s="286"/>
      <c r="NG733" s="286"/>
      <c r="NH733" s="286"/>
      <c r="NI733" s="286"/>
      <c r="NJ733" s="286"/>
      <c r="NK733" s="286"/>
      <c r="NL733" s="286"/>
      <c r="NM733" s="286"/>
      <c r="NN733" s="286"/>
      <c r="NO733" s="286"/>
      <c r="NP733" s="286"/>
      <c r="NQ733" s="286"/>
      <c r="NR733" s="286"/>
      <c r="NS733" s="286"/>
      <c r="NT733" s="286"/>
      <c r="NU733" s="286"/>
      <c r="NV733" s="286"/>
      <c r="NW733" s="286"/>
      <c r="NX733" s="286"/>
      <c r="NY733" s="286"/>
      <c r="NZ733" s="286"/>
      <c r="OA733" s="286"/>
      <c r="OB733" s="286"/>
      <c r="OC733" s="286"/>
      <c r="OD733" s="286"/>
      <c r="OE733" s="286"/>
      <c r="OF733" s="286"/>
      <c r="OG733" s="286"/>
      <c r="OH733" s="286"/>
      <c r="OI733" s="286"/>
      <c r="OJ733" s="286"/>
      <c r="OK733" s="286"/>
      <c r="OL733" s="286"/>
      <c r="OM733" s="286"/>
      <c r="ON733" s="286"/>
      <c r="OO733" s="286"/>
      <c r="OP733" s="286"/>
      <c r="OQ733" s="286"/>
      <c r="OR733" s="286"/>
      <c r="OS733" s="286"/>
      <c r="OT733" s="286"/>
      <c r="OU733" s="286"/>
      <c r="OV733" s="286"/>
      <c r="OW733" s="286"/>
      <c r="OX733" s="286"/>
      <c r="OY733" s="286"/>
      <c r="OZ733" s="286"/>
      <c r="PA733" s="286"/>
      <c r="PB733" s="286"/>
      <c r="PC733" s="286"/>
      <c r="PD733" s="286"/>
      <c r="PE733" s="286"/>
      <c r="PF733" s="286"/>
      <c r="PG733" s="286"/>
      <c r="PH733" s="286"/>
      <c r="PI733" s="286"/>
      <c r="PJ733" s="286"/>
      <c r="PK733" s="286"/>
      <c r="PL733" s="286"/>
      <c r="PM733" s="286"/>
      <c r="PN733" s="286"/>
      <c r="PO733" s="286"/>
      <c r="PP733" s="286"/>
      <c r="PQ733" s="286"/>
      <c r="PR733" s="286"/>
      <c r="PS733" s="286"/>
      <c r="PT733" s="286"/>
      <c r="PU733" s="286"/>
      <c r="PV733" s="286"/>
      <c r="PW733" s="286"/>
      <c r="PX733" s="286"/>
      <c r="PY733" s="286"/>
      <c r="PZ733" s="286"/>
      <c r="QA733" s="286"/>
      <c r="QB733" s="286"/>
      <c r="QC733" s="286"/>
      <c r="QD733" s="286"/>
      <c r="QE733" s="286"/>
      <c r="QF733" s="286"/>
      <c r="QG733" s="286"/>
      <c r="QH733" s="286"/>
      <c r="QI733" s="286"/>
      <c r="QJ733" s="286"/>
      <c r="QK733" s="286"/>
      <c r="QL733" s="286"/>
      <c r="QM733" s="286"/>
      <c r="QN733" s="286"/>
      <c r="QO733" s="286"/>
      <c r="QP733" s="286"/>
      <c r="QQ733" s="286"/>
      <c r="QR733" s="286"/>
      <c r="QS733" s="286"/>
      <c r="QT733" s="286"/>
      <c r="QU733" s="286"/>
      <c r="QV733" s="286"/>
      <c r="QW733" s="286"/>
      <c r="QX733" s="286"/>
      <c r="QY733" s="286"/>
      <c r="QZ733" s="286"/>
      <c r="RA733" s="286"/>
      <c r="RB733" s="286"/>
      <c r="RC733" s="286"/>
      <c r="RD733" s="286"/>
      <c r="RE733" s="286"/>
      <c r="RF733" s="286"/>
      <c r="RG733" s="286"/>
      <c r="RH733" s="286"/>
      <c r="RI733" s="286"/>
      <c r="RJ733" s="286"/>
      <c r="RK733" s="286"/>
      <c r="RL733" s="286"/>
      <c r="RM733" s="286"/>
      <c r="RN733" s="286"/>
      <c r="RO733" s="286"/>
      <c r="RP733" s="286"/>
      <c r="RQ733" s="286"/>
      <c r="RR733" s="286"/>
      <c r="RS733" s="286"/>
      <c r="RT733" s="286"/>
      <c r="RU733" s="286"/>
      <c r="RV733" s="286"/>
      <c r="RW733" s="286"/>
      <c r="RX733" s="286"/>
      <c r="RY733" s="286"/>
      <c r="RZ733" s="286"/>
      <c r="SA733" s="286"/>
      <c r="SB733" s="286"/>
      <c r="SC733" s="286"/>
      <c r="SD733" s="286"/>
      <c r="SE733" s="286"/>
      <c r="SF733" s="286"/>
      <c r="SG733" s="286"/>
      <c r="SH733" s="286"/>
      <c r="SI733" s="286"/>
      <c r="SJ733" s="286"/>
      <c r="SK733" s="286"/>
      <c r="SL733" s="286"/>
      <c r="SM733" s="286"/>
      <c r="SN733" s="286"/>
      <c r="SO733" s="286"/>
      <c r="SP733" s="286"/>
      <c r="SQ733" s="286"/>
      <c r="SR733" s="286"/>
      <c r="SS733" s="286"/>
      <c r="ST733" s="286"/>
      <c r="SU733" s="286"/>
      <c r="SV733" s="286"/>
      <c r="SW733" s="286"/>
      <c r="SX733" s="286"/>
      <c r="SY733" s="286"/>
      <c r="SZ733" s="286"/>
      <c r="TA733" s="286"/>
      <c r="TB733" s="286"/>
      <c r="TC733" s="286"/>
      <c r="TD733" s="286"/>
      <c r="TE733" s="286"/>
      <c r="TF733" s="286"/>
      <c r="TG733" s="286"/>
      <c r="TH733" s="286"/>
      <c r="TI733" s="286"/>
      <c r="TJ733" s="286"/>
      <c r="TK733" s="286"/>
      <c r="TL733" s="286"/>
      <c r="TM733" s="286"/>
      <c r="TN733" s="286"/>
      <c r="TO733" s="286"/>
      <c r="TP733" s="286"/>
      <c r="TQ733" s="286"/>
      <c r="TR733" s="286"/>
      <c r="TS733" s="286"/>
      <c r="TT733" s="286"/>
      <c r="TU733" s="286"/>
      <c r="TV733" s="286"/>
      <c r="TW733" s="286"/>
      <c r="TX733" s="286"/>
      <c r="TY733" s="286"/>
      <c r="TZ733" s="286"/>
      <c r="UA733" s="286"/>
      <c r="UB733" s="286"/>
      <c r="UC733" s="286"/>
      <c r="UD733" s="286"/>
      <c r="UE733" s="286"/>
      <c r="UF733" s="286"/>
      <c r="UG733" s="286"/>
      <c r="UH733" s="286"/>
      <c r="UI733" s="286"/>
      <c r="UJ733" s="286"/>
      <c r="UK733" s="286"/>
      <c r="UL733" s="286"/>
      <c r="UM733" s="286"/>
      <c r="UN733" s="286"/>
      <c r="UO733" s="286"/>
      <c r="UP733" s="286"/>
      <c r="UQ733" s="286"/>
      <c r="UR733" s="286"/>
      <c r="US733" s="286"/>
      <c r="UT733" s="286"/>
      <c r="UU733" s="286"/>
      <c r="UV733" s="286"/>
      <c r="UW733" s="286"/>
      <c r="UX733" s="286"/>
      <c r="UY733" s="286"/>
      <c r="UZ733" s="286"/>
      <c r="VA733" s="286"/>
      <c r="VB733" s="286"/>
      <c r="VC733" s="286"/>
      <c r="VD733" s="286"/>
      <c r="VE733" s="286"/>
      <c r="VF733" s="286"/>
      <c r="VG733" s="286"/>
      <c r="VH733" s="286"/>
      <c r="VI733" s="286"/>
      <c r="VJ733" s="286"/>
      <c r="VK733" s="286"/>
      <c r="VL733" s="286"/>
      <c r="VM733" s="286"/>
      <c r="VN733" s="286"/>
      <c r="VO733" s="286"/>
      <c r="VP733" s="286"/>
      <c r="VQ733" s="286"/>
      <c r="VR733" s="286"/>
      <c r="VS733" s="286"/>
      <c r="VT733" s="286"/>
      <c r="VU733" s="286"/>
      <c r="VV733" s="286"/>
      <c r="VW733" s="286"/>
      <c r="VX733" s="286"/>
      <c r="VY733" s="286"/>
      <c r="VZ733" s="286"/>
      <c r="WA733" s="286"/>
      <c r="WB733" s="286"/>
      <c r="WC733" s="286"/>
    </row>
    <row r="734" spans="1:601" s="285" customFormat="1" ht="42" customHeight="1">
      <c r="A734" s="1073"/>
      <c r="B734" s="648" t="s">
        <v>727</v>
      </c>
      <c r="C734" s="669"/>
      <c r="D734" s="662"/>
      <c r="E734" s="663" t="s">
        <v>1470</v>
      </c>
      <c r="F734" s="647" t="s">
        <v>60</v>
      </c>
      <c r="G734" s="674">
        <v>40634</v>
      </c>
      <c r="H734" s="647" t="s">
        <v>31</v>
      </c>
      <c r="I734" s="381" t="s">
        <v>23</v>
      </c>
      <c r="J734" s="381" t="s">
        <v>33</v>
      </c>
      <c r="K734" s="381" t="s">
        <v>1083</v>
      </c>
      <c r="L734" s="381" t="s">
        <v>35</v>
      </c>
      <c r="M734" s="284">
        <f>M735+M736</f>
        <v>2847000</v>
      </c>
      <c r="N734" s="284">
        <f t="shared" ref="N734:R734" si="127">N735+N736</f>
        <v>2847000</v>
      </c>
      <c r="O734" s="284">
        <f t="shared" si="127"/>
        <v>2929000</v>
      </c>
      <c r="P734" s="284">
        <f t="shared" si="127"/>
        <v>2929000</v>
      </c>
      <c r="Q734" s="284">
        <f t="shared" si="127"/>
        <v>2929000</v>
      </c>
      <c r="R734" s="284">
        <f t="shared" si="127"/>
        <v>2929000</v>
      </c>
      <c r="S734" s="528"/>
      <c r="BA734" s="286"/>
      <c r="BB734" s="286"/>
      <c r="BC734" s="286"/>
      <c r="BD734" s="286"/>
      <c r="BE734" s="286"/>
      <c r="BF734" s="286"/>
      <c r="BG734" s="286"/>
      <c r="BH734" s="286"/>
      <c r="BI734" s="286"/>
      <c r="BJ734" s="286"/>
      <c r="BK734" s="286"/>
      <c r="BL734" s="286"/>
      <c r="BM734" s="286"/>
      <c r="BN734" s="286"/>
      <c r="BO734" s="286"/>
      <c r="BP734" s="286"/>
      <c r="BQ734" s="286"/>
      <c r="BR734" s="286"/>
      <c r="BS734" s="286"/>
      <c r="BT734" s="286"/>
      <c r="BU734" s="286"/>
      <c r="BV734" s="286"/>
      <c r="BW734" s="286"/>
      <c r="BX734" s="286"/>
      <c r="BY734" s="286"/>
      <c r="BZ734" s="286"/>
      <c r="CA734" s="286"/>
      <c r="CB734" s="286"/>
      <c r="CC734" s="286"/>
      <c r="CD734" s="286"/>
      <c r="CE734" s="286"/>
      <c r="CF734" s="286"/>
      <c r="CG734" s="286"/>
      <c r="CH734" s="286"/>
      <c r="CI734" s="286"/>
      <c r="CJ734" s="286"/>
      <c r="CK734" s="286"/>
      <c r="CL734" s="286"/>
      <c r="CM734" s="286"/>
      <c r="CN734" s="286"/>
      <c r="CO734" s="286"/>
      <c r="CP734" s="286"/>
      <c r="CQ734" s="286"/>
      <c r="CR734" s="286"/>
      <c r="CS734" s="286"/>
      <c r="CT734" s="286"/>
      <c r="CU734" s="286"/>
      <c r="CV734" s="286"/>
      <c r="CW734" s="286"/>
      <c r="CX734" s="286"/>
      <c r="CY734" s="286"/>
      <c r="CZ734" s="286"/>
      <c r="DA734" s="286"/>
      <c r="DB734" s="286"/>
      <c r="DC734" s="286"/>
      <c r="DD734" s="286"/>
      <c r="DE734" s="286"/>
      <c r="DF734" s="286"/>
      <c r="DG734" s="286"/>
      <c r="DH734" s="286"/>
      <c r="DI734" s="286"/>
      <c r="DJ734" s="286"/>
      <c r="DK734" s="286"/>
      <c r="DL734" s="286"/>
      <c r="DM734" s="286"/>
      <c r="DN734" s="286"/>
      <c r="DO734" s="286"/>
      <c r="DP734" s="286"/>
      <c r="DQ734" s="286"/>
      <c r="DR734" s="286"/>
      <c r="DS734" s="286"/>
      <c r="DT734" s="286"/>
      <c r="DU734" s="286"/>
      <c r="DV734" s="286"/>
      <c r="DW734" s="286"/>
      <c r="DX734" s="286"/>
      <c r="DY734" s="286"/>
      <c r="DZ734" s="286"/>
      <c r="EA734" s="286"/>
      <c r="EB734" s="286"/>
      <c r="EC734" s="286"/>
      <c r="ED734" s="286"/>
      <c r="EE734" s="286"/>
      <c r="EF734" s="286"/>
      <c r="EG734" s="286"/>
      <c r="EH734" s="286"/>
      <c r="EI734" s="286"/>
      <c r="EJ734" s="286"/>
      <c r="EK734" s="286"/>
      <c r="EL734" s="286"/>
      <c r="EM734" s="286"/>
      <c r="EN734" s="286"/>
      <c r="EO734" s="286"/>
      <c r="EP734" s="286"/>
      <c r="EQ734" s="286"/>
      <c r="ER734" s="286"/>
      <c r="ES734" s="286"/>
      <c r="ET734" s="286"/>
      <c r="EU734" s="286"/>
      <c r="EV734" s="286"/>
      <c r="EW734" s="286"/>
      <c r="EX734" s="286"/>
      <c r="EY734" s="286"/>
      <c r="EZ734" s="286"/>
      <c r="FA734" s="286"/>
      <c r="FB734" s="286"/>
      <c r="FC734" s="286"/>
      <c r="FD734" s="286"/>
      <c r="FE734" s="286"/>
      <c r="FF734" s="286"/>
      <c r="FG734" s="286"/>
      <c r="FH734" s="286"/>
      <c r="FI734" s="286"/>
      <c r="FJ734" s="286"/>
      <c r="FK734" s="286"/>
      <c r="FL734" s="286"/>
      <c r="FM734" s="286"/>
      <c r="FN734" s="286"/>
      <c r="FO734" s="286"/>
      <c r="FP734" s="286"/>
      <c r="FQ734" s="286"/>
      <c r="FR734" s="286"/>
      <c r="FS734" s="286"/>
      <c r="FT734" s="286"/>
      <c r="FU734" s="286"/>
      <c r="FV734" s="286"/>
      <c r="FW734" s="286"/>
      <c r="FX734" s="286"/>
      <c r="FY734" s="286"/>
      <c r="FZ734" s="286"/>
      <c r="GA734" s="286"/>
      <c r="GB734" s="286"/>
      <c r="GC734" s="286"/>
      <c r="GD734" s="286"/>
      <c r="GE734" s="286"/>
      <c r="GF734" s="286"/>
      <c r="GG734" s="286"/>
      <c r="GH734" s="286"/>
      <c r="GI734" s="286"/>
      <c r="GJ734" s="286"/>
      <c r="GK734" s="286"/>
      <c r="GL734" s="286"/>
      <c r="GM734" s="286"/>
      <c r="GN734" s="286"/>
      <c r="GO734" s="286"/>
      <c r="GP734" s="286"/>
      <c r="GQ734" s="286"/>
      <c r="GR734" s="286"/>
      <c r="GS734" s="286"/>
      <c r="GT734" s="286"/>
      <c r="GU734" s="286"/>
      <c r="GV734" s="286"/>
      <c r="GW734" s="286"/>
      <c r="GX734" s="286"/>
      <c r="GY734" s="286"/>
      <c r="GZ734" s="286"/>
      <c r="HA734" s="286"/>
      <c r="HB734" s="286"/>
      <c r="HC734" s="286"/>
      <c r="HD734" s="286"/>
      <c r="HE734" s="286"/>
      <c r="HF734" s="286"/>
      <c r="HG734" s="286"/>
      <c r="HH734" s="286"/>
      <c r="HI734" s="286"/>
      <c r="HJ734" s="286"/>
      <c r="HK734" s="286"/>
      <c r="HL734" s="286"/>
      <c r="HM734" s="286"/>
      <c r="HN734" s="286"/>
      <c r="HO734" s="286"/>
      <c r="HP734" s="286"/>
      <c r="HQ734" s="286"/>
      <c r="HR734" s="286"/>
      <c r="HS734" s="286"/>
      <c r="HT734" s="286"/>
      <c r="HU734" s="286"/>
      <c r="HV734" s="286"/>
      <c r="HW734" s="286"/>
      <c r="HX734" s="286"/>
      <c r="HY734" s="286"/>
      <c r="HZ734" s="286"/>
      <c r="IA734" s="286"/>
      <c r="IB734" s="286"/>
      <c r="IC734" s="286"/>
      <c r="ID734" s="286"/>
      <c r="IE734" s="286"/>
      <c r="IF734" s="286"/>
      <c r="IG734" s="286"/>
      <c r="IH734" s="286"/>
      <c r="II734" s="286"/>
      <c r="IJ734" s="286"/>
      <c r="IK734" s="286"/>
      <c r="IL734" s="286"/>
      <c r="IM734" s="286"/>
      <c r="IN734" s="286"/>
      <c r="IO734" s="286"/>
      <c r="IP734" s="286"/>
      <c r="IQ734" s="286"/>
      <c r="IR734" s="286"/>
      <c r="IS734" s="286"/>
      <c r="IT734" s="286"/>
      <c r="IU734" s="286"/>
      <c r="IV734" s="286"/>
      <c r="IW734" s="286"/>
      <c r="IX734" s="286"/>
      <c r="IY734" s="286"/>
      <c r="IZ734" s="286"/>
      <c r="JA734" s="286"/>
      <c r="JB734" s="286"/>
      <c r="JC734" s="286"/>
      <c r="JD734" s="286"/>
      <c r="JE734" s="286"/>
      <c r="JF734" s="286"/>
      <c r="JG734" s="286"/>
      <c r="JH734" s="286"/>
      <c r="JI734" s="286"/>
      <c r="JJ734" s="286"/>
      <c r="JK734" s="286"/>
      <c r="JL734" s="286"/>
      <c r="JM734" s="286"/>
      <c r="JN734" s="286"/>
      <c r="JO734" s="286"/>
      <c r="JP734" s="286"/>
      <c r="JQ734" s="286"/>
      <c r="JR734" s="286"/>
      <c r="JS734" s="286"/>
      <c r="JT734" s="286"/>
      <c r="JU734" s="286"/>
      <c r="JV734" s="286"/>
      <c r="JW734" s="286"/>
      <c r="JX734" s="286"/>
      <c r="JY734" s="286"/>
      <c r="JZ734" s="286"/>
      <c r="KA734" s="286"/>
      <c r="KB734" s="286"/>
      <c r="KC734" s="286"/>
      <c r="KD734" s="286"/>
      <c r="KE734" s="286"/>
      <c r="KF734" s="286"/>
      <c r="KG734" s="286"/>
      <c r="KH734" s="286"/>
      <c r="KI734" s="286"/>
      <c r="KJ734" s="286"/>
      <c r="KK734" s="286"/>
      <c r="KL734" s="286"/>
      <c r="KM734" s="286"/>
      <c r="KN734" s="286"/>
      <c r="KO734" s="286"/>
      <c r="KP734" s="286"/>
      <c r="KQ734" s="286"/>
      <c r="KR734" s="286"/>
      <c r="KS734" s="286"/>
      <c r="KT734" s="286"/>
      <c r="KU734" s="286"/>
      <c r="KV734" s="286"/>
      <c r="KW734" s="286"/>
      <c r="KX734" s="286"/>
      <c r="KY734" s="286"/>
      <c r="KZ734" s="286"/>
      <c r="LA734" s="286"/>
      <c r="LB734" s="286"/>
      <c r="LC734" s="286"/>
      <c r="LD734" s="286"/>
      <c r="LE734" s="286"/>
      <c r="LF734" s="286"/>
      <c r="LG734" s="286"/>
      <c r="LH734" s="286"/>
      <c r="LI734" s="286"/>
      <c r="LJ734" s="286"/>
      <c r="LK734" s="286"/>
      <c r="LL734" s="286"/>
      <c r="LM734" s="286"/>
      <c r="LN734" s="286"/>
      <c r="LO734" s="286"/>
      <c r="LP734" s="286"/>
      <c r="LQ734" s="286"/>
      <c r="LR734" s="286"/>
      <c r="LS734" s="286"/>
      <c r="LT734" s="286"/>
      <c r="LU734" s="286"/>
      <c r="LV734" s="286"/>
      <c r="LW734" s="286"/>
      <c r="LX734" s="286"/>
      <c r="LY734" s="286"/>
      <c r="LZ734" s="286"/>
      <c r="MA734" s="286"/>
      <c r="MB734" s="286"/>
      <c r="MC734" s="286"/>
      <c r="MD734" s="286"/>
      <c r="ME734" s="286"/>
      <c r="MF734" s="286"/>
      <c r="MG734" s="286"/>
      <c r="MH734" s="286"/>
      <c r="MI734" s="286"/>
      <c r="MJ734" s="286"/>
      <c r="MK734" s="286"/>
      <c r="ML734" s="286"/>
      <c r="MM734" s="286"/>
      <c r="MN734" s="286"/>
      <c r="MO734" s="286"/>
      <c r="MP734" s="286"/>
      <c r="MQ734" s="286"/>
      <c r="MR734" s="286"/>
      <c r="MS734" s="286"/>
      <c r="MT734" s="286"/>
      <c r="MU734" s="286"/>
      <c r="MV734" s="286"/>
      <c r="MW734" s="286"/>
      <c r="MX734" s="286"/>
      <c r="MY734" s="286"/>
      <c r="MZ734" s="286"/>
      <c r="NA734" s="286"/>
      <c r="NB734" s="286"/>
      <c r="NC734" s="286"/>
      <c r="ND734" s="286"/>
      <c r="NE734" s="286"/>
      <c r="NF734" s="286"/>
      <c r="NG734" s="286"/>
      <c r="NH734" s="286"/>
      <c r="NI734" s="286"/>
      <c r="NJ734" s="286"/>
      <c r="NK734" s="286"/>
      <c r="NL734" s="286"/>
      <c r="NM734" s="286"/>
      <c r="NN734" s="286"/>
      <c r="NO734" s="286"/>
      <c r="NP734" s="286"/>
      <c r="NQ734" s="286"/>
      <c r="NR734" s="286"/>
      <c r="NS734" s="286"/>
      <c r="NT734" s="286"/>
      <c r="NU734" s="286"/>
      <c r="NV734" s="286"/>
      <c r="NW734" s="286"/>
      <c r="NX734" s="286"/>
      <c r="NY734" s="286"/>
      <c r="NZ734" s="286"/>
      <c r="OA734" s="286"/>
      <c r="OB734" s="286"/>
      <c r="OC734" s="286"/>
      <c r="OD734" s="286"/>
      <c r="OE734" s="286"/>
      <c r="OF734" s="286"/>
      <c r="OG734" s="286"/>
      <c r="OH734" s="286"/>
      <c r="OI734" s="286"/>
      <c r="OJ734" s="286"/>
      <c r="OK734" s="286"/>
      <c r="OL734" s="286"/>
      <c r="OM734" s="286"/>
      <c r="ON734" s="286"/>
      <c r="OO734" s="286"/>
      <c r="OP734" s="286"/>
      <c r="OQ734" s="286"/>
      <c r="OR734" s="286"/>
      <c r="OS734" s="286"/>
      <c r="OT734" s="286"/>
      <c r="OU734" s="286"/>
      <c r="OV734" s="286"/>
      <c r="OW734" s="286"/>
      <c r="OX734" s="286"/>
      <c r="OY734" s="286"/>
      <c r="OZ734" s="286"/>
      <c r="PA734" s="286"/>
      <c r="PB734" s="286"/>
      <c r="PC734" s="286"/>
      <c r="PD734" s="286"/>
      <c r="PE734" s="286"/>
      <c r="PF734" s="286"/>
      <c r="PG734" s="286"/>
      <c r="PH734" s="286"/>
      <c r="PI734" s="286"/>
      <c r="PJ734" s="286"/>
      <c r="PK734" s="286"/>
      <c r="PL734" s="286"/>
      <c r="PM734" s="286"/>
      <c r="PN734" s="286"/>
      <c r="PO734" s="286"/>
      <c r="PP734" s="286"/>
      <c r="PQ734" s="286"/>
      <c r="PR734" s="286"/>
      <c r="PS734" s="286"/>
      <c r="PT734" s="286"/>
      <c r="PU734" s="286"/>
      <c r="PV734" s="286"/>
      <c r="PW734" s="286"/>
      <c r="PX734" s="286"/>
      <c r="PY734" s="286"/>
      <c r="PZ734" s="286"/>
      <c r="QA734" s="286"/>
      <c r="QB734" s="286"/>
      <c r="QC734" s="286"/>
      <c r="QD734" s="286"/>
      <c r="QE734" s="286"/>
      <c r="QF734" s="286"/>
      <c r="QG734" s="286"/>
      <c r="QH734" s="286"/>
      <c r="QI734" s="286"/>
      <c r="QJ734" s="286"/>
      <c r="QK734" s="286"/>
      <c r="QL734" s="286"/>
      <c r="QM734" s="286"/>
      <c r="QN734" s="286"/>
      <c r="QO734" s="286"/>
      <c r="QP734" s="286"/>
      <c r="QQ734" s="286"/>
      <c r="QR734" s="286"/>
      <c r="QS734" s="286"/>
      <c r="QT734" s="286"/>
      <c r="QU734" s="286"/>
      <c r="QV734" s="286"/>
      <c r="QW734" s="286"/>
      <c r="QX734" s="286"/>
      <c r="QY734" s="286"/>
      <c r="QZ734" s="286"/>
      <c r="RA734" s="286"/>
      <c r="RB734" s="286"/>
      <c r="RC734" s="286"/>
      <c r="RD734" s="286"/>
      <c r="RE734" s="286"/>
      <c r="RF734" s="286"/>
      <c r="RG734" s="286"/>
      <c r="RH734" s="286"/>
      <c r="RI734" s="286"/>
      <c r="RJ734" s="286"/>
      <c r="RK734" s="286"/>
      <c r="RL734" s="286"/>
      <c r="RM734" s="286"/>
      <c r="RN734" s="286"/>
      <c r="RO734" s="286"/>
      <c r="RP734" s="286"/>
      <c r="RQ734" s="286"/>
      <c r="RR734" s="286"/>
      <c r="RS734" s="286"/>
      <c r="RT734" s="286"/>
      <c r="RU734" s="286"/>
      <c r="RV734" s="286"/>
      <c r="RW734" s="286"/>
      <c r="RX734" s="286"/>
      <c r="RY734" s="286"/>
      <c r="RZ734" s="286"/>
      <c r="SA734" s="286"/>
      <c r="SB734" s="286"/>
      <c r="SC734" s="286"/>
      <c r="SD734" s="286"/>
      <c r="SE734" s="286"/>
      <c r="SF734" s="286"/>
      <c r="SG734" s="286"/>
      <c r="SH734" s="286"/>
      <c r="SI734" s="286"/>
      <c r="SJ734" s="286"/>
      <c r="SK734" s="286"/>
      <c r="SL734" s="286"/>
      <c r="SM734" s="286"/>
      <c r="SN734" s="286"/>
      <c r="SO734" s="286"/>
      <c r="SP734" s="286"/>
      <c r="SQ734" s="286"/>
      <c r="SR734" s="286"/>
      <c r="SS734" s="286"/>
      <c r="ST734" s="286"/>
      <c r="SU734" s="286"/>
      <c r="SV734" s="286"/>
      <c r="SW734" s="286"/>
      <c r="SX734" s="286"/>
      <c r="SY734" s="286"/>
      <c r="SZ734" s="286"/>
      <c r="TA734" s="286"/>
      <c r="TB734" s="286"/>
      <c r="TC734" s="286"/>
      <c r="TD734" s="286"/>
      <c r="TE734" s="286"/>
      <c r="TF734" s="286"/>
      <c r="TG734" s="286"/>
      <c r="TH734" s="286"/>
      <c r="TI734" s="286"/>
      <c r="TJ734" s="286"/>
      <c r="TK734" s="286"/>
      <c r="TL734" s="286"/>
      <c r="TM734" s="286"/>
      <c r="TN734" s="286"/>
      <c r="TO734" s="286"/>
      <c r="TP734" s="286"/>
      <c r="TQ734" s="286"/>
      <c r="TR734" s="286"/>
      <c r="TS734" s="286"/>
      <c r="TT734" s="286"/>
      <c r="TU734" s="286"/>
      <c r="TV734" s="286"/>
      <c r="TW734" s="286"/>
      <c r="TX734" s="286"/>
      <c r="TY734" s="286"/>
      <c r="TZ734" s="286"/>
      <c r="UA734" s="286"/>
      <c r="UB734" s="286"/>
      <c r="UC734" s="286"/>
      <c r="UD734" s="286"/>
      <c r="UE734" s="286"/>
      <c r="UF734" s="286"/>
      <c r="UG734" s="286"/>
      <c r="UH734" s="286"/>
      <c r="UI734" s="286"/>
      <c r="UJ734" s="286"/>
      <c r="UK734" s="286"/>
      <c r="UL734" s="286"/>
      <c r="UM734" s="286"/>
      <c r="UN734" s="286"/>
      <c r="UO734" s="286"/>
      <c r="UP734" s="286"/>
      <c r="UQ734" s="286"/>
      <c r="UR734" s="286"/>
      <c r="US734" s="286"/>
      <c r="UT734" s="286"/>
      <c r="UU734" s="286"/>
      <c r="UV734" s="286"/>
      <c r="UW734" s="286"/>
      <c r="UX734" s="286"/>
      <c r="UY734" s="286"/>
      <c r="UZ734" s="286"/>
      <c r="VA734" s="286"/>
      <c r="VB734" s="286"/>
      <c r="VC734" s="286"/>
      <c r="VD734" s="286"/>
      <c r="VE734" s="286"/>
      <c r="VF734" s="286"/>
      <c r="VG734" s="286"/>
      <c r="VH734" s="286"/>
      <c r="VI734" s="286"/>
      <c r="VJ734" s="286"/>
      <c r="VK734" s="286"/>
      <c r="VL734" s="286"/>
      <c r="VM734" s="286"/>
      <c r="VN734" s="286"/>
      <c r="VO734" s="286"/>
      <c r="VP734" s="286"/>
      <c r="VQ734" s="286"/>
      <c r="VR734" s="286"/>
      <c r="VS734" s="286"/>
      <c r="VT734" s="286"/>
      <c r="VU734" s="286"/>
      <c r="VV734" s="286"/>
      <c r="VW734" s="286"/>
      <c r="VX734" s="286"/>
      <c r="VY734" s="286"/>
      <c r="VZ734" s="286"/>
      <c r="WA734" s="286"/>
      <c r="WB734" s="286"/>
      <c r="WC734" s="286"/>
    </row>
    <row r="735" spans="1:601" s="285" customFormat="1" ht="41.25" customHeight="1">
      <c r="A735" s="1073"/>
      <c r="B735" s="676"/>
      <c r="C735" s="669"/>
      <c r="D735" s="662"/>
      <c r="E735" s="663"/>
      <c r="F735" s="647"/>
      <c r="G735" s="674"/>
      <c r="H735" s="647"/>
      <c r="I735" s="309" t="s">
        <v>23</v>
      </c>
      <c r="J735" s="309" t="s">
        <v>33</v>
      </c>
      <c r="K735" s="309" t="s">
        <v>1083</v>
      </c>
      <c r="L735" s="309" t="s">
        <v>43</v>
      </c>
      <c r="M735" s="288">
        <v>29000</v>
      </c>
      <c r="N735" s="288">
        <v>29000</v>
      </c>
      <c r="O735" s="288">
        <v>29000</v>
      </c>
      <c r="P735" s="289">
        <v>29000</v>
      </c>
      <c r="Q735" s="290">
        <v>29000</v>
      </c>
      <c r="R735" s="290">
        <v>29000</v>
      </c>
      <c r="S735" s="528">
        <v>3</v>
      </c>
      <c r="BA735" s="286"/>
      <c r="BB735" s="286"/>
      <c r="BC735" s="286"/>
      <c r="BD735" s="286"/>
      <c r="BE735" s="286"/>
      <c r="BF735" s="286"/>
      <c r="BG735" s="286"/>
      <c r="BH735" s="286"/>
      <c r="BI735" s="286"/>
      <c r="BJ735" s="286"/>
      <c r="BK735" s="286"/>
      <c r="BL735" s="286"/>
      <c r="BM735" s="286"/>
      <c r="BN735" s="286"/>
      <c r="BO735" s="286"/>
      <c r="BP735" s="286"/>
      <c r="BQ735" s="286"/>
      <c r="BR735" s="286"/>
      <c r="BS735" s="286"/>
      <c r="BT735" s="286"/>
      <c r="BU735" s="286"/>
      <c r="BV735" s="286"/>
      <c r="BW735" s="286"/>
      <c r="BX735" s="286"/>
      <c r="BY735" s="286"/>
      <c r="BZ735" s="286"/>
      <c r="CA735" s="286"/>
      <c r="CB735" s="286"/>
      <c r="CC735" s="286"/>
      <c r="CD735" s="286"/>
      <c r="CE735" s="286"/>
      <c r="CF735" s="286"/>
      <c r="CG735" s="286"/>
      <c r="CH735" s="286"/>
      <c r="CI735" s="286"/>
      <c r="CJ735" s="286"/>
      <c r="CK735" s="286"/>
      <c r="CL735" s="286"/>
      <c r="CM735" s="286"/>
      <c r="CN735" s="286"/>
      <c r="CO735" s="286"/>
      <c r="CP735" s="286"/>
      <c r="CQ735" s="286"/>
      <c r="CR735" s="286"/>
      <c r="CS735" s="286"/>
      <c r="CT735" s="286"/>
      <c r="CU735" s="286"/>
      <c r="CV735" s="286"/>
      <c r="CW735" s="286"/>
      <c r="CX735" s="286"/>
      <c r="CY735" s="286"/>
      <c r="CZ735" s="286"/>
      <c r="DA735" s="286"/>
      <c r="DB735" s="286"/>
      <c r="DC735" s="286"/>
      <c r="DD735" s="286"/>
      <c r="DE735" s="286"/>
      <c r="DF735" s="286"/>
      <c r="DG735" s="286"/>
      <c r="DH735" s="286"/>
      <c r="DI735" s="286"/>
      <c r="DJ735" s="286"/>
      <c r="DK735" s="286"/>
      <c r="DL735" s="286"/>
      <c r="DM735" s="286"/>
      <c r="DN735" s="286"/>
      <c r="DO735" s="286"/>
      <c r="DP735" s="286"/>
      <c r="DQ735" s="286"/>
      <c r="DR735" s="286"/>
      <c r="DS735" s="286"/>
      <c r="DT735" s="286"/>
      <c r="DU735" s="286"/>
      <c r="DV735" s="286"/>
      <c r="DW735" s="286"/>
      <c r="DX735" s="286"/>
      <c r="DY735" s="286"/>
      <c r="DZ735" s="286"/>
      <c r="EA735" s="286"/>
      <c r="EB735" s="286"/>
      <c r="EC735" s="286"/>
      <c r="ED735" s="286"/>
      <c r="EE735" s="286"/>
      <c r="EF735" s="286"/>
      <c r="EG735" s="286"/>
      <c r="EH735" s="286"/>
      <c r="EI735" s="286"/>
      <c r="EJ735" s="286"/>
      <c r="EK735" s="286"/>
      <c r="EL735" s="286"/>
      <c r="EM735" s="286"/>
      <c r="EN735" s="286"/>
      <c r="EO735" s="286"/>
      <c r="EP735" s="286"/>
      <c r="EQ735" s="286"/>
      <c r="ER735" s="286"/>
      <c r="ES735" s="286"/>
      <c r="ET735" s="286"/>
      <c r="EU735" s="286"/>
      <c r="EV735" s="286"/>
      <c r="EW735" s="286"/>
      <c r="EX735" s="286"/>
      <c r="EY735" s="286"/>
      <c r="EZ735" s="286"/>
      <c r="FA735" s="286"/>
      <c r="FB735" s="286"/>
      <c r="FC735" s="286"/>
      <c r="FD735" s="286"/>
      <c r="FE735" s="286"/>
      <c r="FF735" s="286"/>
      <c r="FG735" s="286"/>
      <c r="FH735" s="286"/>
      <c r="FI735" s="286"/>
      <c r="FJ735" s="286"/>
      <c r="FK735" s="286"/>
      <c r="FL735" s="286"/>
      <c r="FM735" s="286"/>
      <c r="FN735" s="286"/>
      <c r="FO735" s="286"/>
      <c r="FP735" s="286"/>
      <c r="FQ735" s="286"/>
      <c r="FR735" s="286"/>
      <c r="FS735" s="286"/>
      <c r="FT735" s="286"/>
      <c r="FU735" s="286"/>
      <c r="FV735" s="286"/>
      <c r="FW735" s="286"/>
      <c r="FX735" s="286"/>
      <c r="FY735" s="286"/>
      <c r="FZ735" s="286"/>
      <c r="GA735" s="286"/>
      <c r="GB735" s="286"/>
      <c r="GC735" s="286"/>
      <c r="GD735" s="286"/>
      <c r="GE735" s="286"/>
      <c r="GF735" s="286"/>
      <c r="GG735" s="286"/>
      <c r="GH735" s="286"/>
      <c r="GI735" s="286"/>
      <c r="GJ735" s="286"/>
      <c r="GK735" s="286"/>
      <c r="GL735" s="286"/>
      <c r="GM735" s="286"/>
      <c r="GN735" s="286"/>
      <c r="GO735" s="286"/>
      <c r="GP735" s="286"/>
      <c r="GQ735" s="286"/>
      <c r="GR735" s="286"/>
      <c r="GS735" s="286"/>
      <c r="GT735" s="286"/>
      <c r="GU735" s="286"/>
      <c r="GV735" s="286"/>
      <c r="GW735" s="286"/>
      <c r="GX735" s="286"/>
      <c r="GY735" s="286"/>
      <c r="GZ735" s="286"/>
      <c r="HA735" s="286"/>
      <c r="HB735" s="286"/>
      <c r="HC735" s="286"/>
      <c r="HD735" s="286"/>
      <c r="HE735" s="286"/>
      <c r="HF735" s="286"/>
      <c r="HG735" s="286"/>
      <c r="HH735" s="286"/>
      <c r="HI735" s="286"/>
      <c r="HJ735" s="286"/>
      <c r="HK735" s="286"/>
      <c r="HL735" s="286"/>
      <c r="HM735" s="286"/>
      <c r="HN735" s="286"/>
      <c r="HO735" s="286"/>
      <c r="HP735" s="286"/>
      <c r="HQ735" s="286"/>
      <c r="HR735" s="286"/>
      <c r="HS735" s="286"/>
      <c r="HT735" s="286"/>
      <c r="HU735" s="286"/>
      <c r="HV735" s="286"/>
      <c r="HW735" s="286"/>
      <c r="HX735" s="286"/>
      <c r="HY735" s="286"/>
      <c r="HZ735" s="286"/>
      <c r="IA735" s="286"/>
      <c r="IB735" s="286"/>
      <c r="IC735" s="286"/>
      <c r="ID735" s="286"/>
      <c r="IE735" s="286"/>
      <c r="IF735" s="286"/>
      <c r="IG735" s="286"/>
      <c r="IH735" s="286"/>
      <c r="II735" s="286"/>
      <c r="IJ735" s="286"/>
      <c r="IK735" s="286"/>
      <c r="IL735" s="286"/>
      <c r="IM735" s="286"/>
      <c r="IN735" s="286"/>
      <c r="IO735" s="286"/>
      <c r="IP735" s="286"/>
      <c r="IQ735" s="286"/>
      <c r="IR735" s="286"/>
      <c r="IS735" s="286"/>
      <c r="IT735" s="286"/>
      <c r="IU735" s="286"/>
      <c r="IV735" s="286"/>
      <c r="IW735" s="286"/>
      <c r="IX735" s="286"/>
      <c r="IY735" s="286"/>
      <c r="IZ735" s="286"/>
      <c r="JA735" s="286"/>
      <c r="JB735" s="286"/>
      <c r="JC735" s="286"/>
      <c r="JD735" s="286"/>
      <c r="JE735" s="286"/>
      <c r="JF735" s="286"/>
      <c r="JG735" s="286"/>
      <c r="JH735" s="286"/>
      <c r="JI735" s="286"/>
      <c r="JJ735" s="286"/>
      <c r="JK735" s="286"/>
      <c r="JL735" s="286"/>
      <c r="JM735" s="286"/>
      <c r="JN735" s="286"/>
      <c r="JO735" s="286"/>
      <c r="JP735" s="286"/>
      <c r="JQ735" s="286"/>
      <c r="JR735" s="286"/>
      <c r="JS735" s="286"/>
      <c r="JT735" s="286"/>
      <c r="JU735" s="286"/>
      <c r="JV735" s="286"/>
      <c r="JW735" s="286"/>
      <c r="JX735" s="286"/>
      <c r="JY735" s="286"/>
      <c r="JZ735" s="286"/>
      <c r="KA735" s="286"/>
      <c r="KB735" s="286"/>
      <c r="KC735" s="286"/>
      <c r="KD735" s="286"/>
      <c r="KE735" s="286"/>
      <c r="KF735" s="286"/>
      <c r="KG735" s="286"/>
      <c r="KH735" s="286"/>
      <c r="KI735" s="286"/>
      <c r="KJ735" s="286"/>
      <c r="KK735" s="286"/>
      <c r="KL735" s="286"/>
      <c r="KM735" s="286"/>
      <c r="KN735" s="286"/>
      <c r="KO735" s="286"/>
      <c r="KP735" s="286"/>
      <c r="KQ735" s="286"/>
      <c r="KR735" s="286"/>
      <c r="KS735" s="286"/>
      <c r="KT735" s="286"/>
      <c r="KU735" s="286"/>
      <c r="KV735" s="286"/>
      <c r="KW735" s="286"/>
      <c r="KX735" s="286"/>
      <c r="KY735" s="286"/>
      <c r="KZ735" s="286"/>
      <c r="LA735" s="286"/>
      <c r="LB735" s="286"/>
      <c r="LC735" s="286"/>
      <c r="LD735" s="286"/>
      <c r="LE735" s="286"/>
      <c r="LF735" s="286"/>
      <c r="LG735" s="286"/>
      <c r="LH735" s="286"/>
      <c r="LI735" s="286"/>
      <c r="LJ735" s="286"/>
      <c r="LK735" s="286"/>
      <c r="LL735" s="286"/>
      <c r="LM735" s="286"/>
      <c r="LN735" s="286"/>
      <c r="LO735" s="286"/>
      <c r="LP735" s="286"/>
      <c r="LQ735" s="286"/>
      <c r="LR735" s="286"/>
      <c r="LS735" s="286"/>
      <c r="LT735" s="286"/>
      <c r="LU735" s="286"/>
      <c r="LV735" s="286"/>
      <c r="LW735" s="286"/>
      <c r="LX735" s="286"/>
      <c r="LY735" s="286"/>
      <c r="LZ735" s="286"/>
      <c r="MA735" s="286"/>
      <c r="MB735" s="286"/>
      <c r="MC735" s="286"/>
      <c r="MD735" s="286"/>
      <c r="ME735" s="286"/>
      <c r="MF735" s="286"/>
      <c r="MG735" s="286"/>
      <c r="MH735" s="286"/>
      <c r="MI735" s="286"/>
      <c r="MJ735" s="286"/>
      <c r="MK735" s="286"/>
      <c r="ML735" s="286"/>
      <c r="MM735" s="286"/>
      <c r="MN735" s="286"/>
      <c r="MO735" s="286"/>
      <c r="MP735" s="286"/>
      <c r="MQ735" s="286"/>
      <c r="MR735" s="286"/>
      <c r="MS735" s="286"/>
      <c r="MT735" s="286"/>
      <c r="MU735" s="286"/>
      <c r="MV735" s="286"/>
      <c r="MW735" s="286"/>
      <c r="MX735" s="286"/>
      <c r="MY735" s="286"/>
      <c r="MZ735" s="286"/>
      <c r="NA735" s="286"/>
      <c r="NB735" s="286"/>
      <c r="NC735" s="286"/>
      <c r="ND735" s="286"/>
      <c r="NE735" s="286"/>
      <c r="NF735" s="286"/>
      <c r="NG735" s="286"/>
      <c r="NH735" s="286"/>
      <c r="NI735" s="286"/>
      <c r="NJ735" s="286"/>
      <c r="NK735" s="286"/>
      <c r="NL735" s="286"/>
      <c r="NM735" s="286"/>
      <c r="NN735" s="286"/>
      <c r="NO735" s="286"/>
      <c r="NP735" s="286"/>
      <c r="NQ735" s="286"/>
      <c r="NR735" s="286"/>
      <c r="NS735" s="286"/>
      <c r="NT735" s="286"/>
      <c r="NU735" s="286"/>
      <c r="NV735" s="286"/>
      <c r="NW735" s="286"/>
      <c r="NX735" s="286"/>
      <c r="NY735" s="286"/>
      <c r="NZ735" s="286"/>
      <c r="OA735" s="286"/>
      <c r="OB735" s="286"/>
      <c r="OC735" s="286"/>
      <c r="OD735" s="286"/>
      <c r="OE735" s="286"/>
      <c r="OF735" s="286"/>
      <c r="OG735" s="286"/>
      <c r="OH735" s="286"/>
      <c r="OI735" s="286"/>
      <c r="OJ735" s="286"/>
      <c r="OK735" s="286"/>
      <c r="OL735" s="286"/>
      <c r="OM735" s="286"/>
      <c r="ON735" s="286"/>
      <c r="OO735" s="286"/>
      <c r="OP735" s="286"/>
      <c r="OQ735" s="286"/>
      <c r="OR735" s="286"/>
      <c r="OS735" s="286"/>
      <c r="OT735" s="286"/>
      <c r="OU735" s="286"/>
      <c r="OV735" s="286"/>
      <c r="OW735" s="286"/>
      <c r="OX735" s="286"/>
      <c r="OY735" s="286"/>
      <c r="OZ735" s="286"/>
      <c r="PA735" s="286"/>
      <c r="PB735" s="286"/>
      <c r="PC735" s="286"/>
      <c r="PD735" s="286"/>
      <c r="PE735" s="286"/>
      <c r="PF735" s="286"/>
      <c r="PG735" s="286"/>
      <c r="PH735" s="286"/>
      <c r="PI735" s="286"/>
      <c r="PJ735" s="286"/>
      <c r="PK735" s="286"/>
      <c r="PL735" s="286"/>
      <c r="PM735" s="286"/>
      <c r="PN735" s="286"/>
      <c r="PO735" s="286"/>
      <c r="PP735" s="286"/>
      <c r="PQ735" s="286"/>
      <c r="PR735" s="286"/>
      <c r="PS735" s="286"/>
      <c r="PT735" s="286"/>
      <c r="PU735" s="286"/>
      <c r="PV735" s="286"/>
      <c r="PW735" s="286"/>
      <c r="PX735" s="286"/>
      <c r="PY735" s="286"/>
      <c r="PZ735" s="286"/>
      <c r="QA735" s="286"/>
      <c r="QB735" s="286"/>
      <c r="QC735" s="286"/>
      <c r="QD735" s="286"/>
      <c r="QE735" s="286"/>
      <c r="QF735" s="286"/>
      <c r="QG735" s="286"/>
      <c r="QH735" s="286"/>
      <c r="QI735" s="286"/>
      <c r="QJ735" s="286"/>
      <c r="QK735" s="286"/>
      <c r="QL735" s="286"/>
      <c r="QM735" s="286"/>
      <c r="QN735" s="286"/>
      <c r="QO735" s="286"/>
      <c r="QP735" s="286"/>
      <c r="QQ735" s="286"/>
      <c r="QR735" s="286"/>
      <c r="QS735" s="286"/>
      <c r="QT735" s="286"/>
      <c r="QU735" s="286"/>
      <c r="QV735" s="286"/>
      <c r="QW735" s="286"/>
      <c r="QX735" s="286"/>
      <c r="QY735" s="286"/>
      <c r="QZ735" s="286"/>
      <c r="RA735" s="286"/>
      <c r="RB735" s="286"/>
      <c r="RC735" s="286"/>
      <c r="RD735" s="286"/>
      <c r="RE735" s="286"/>
      <c r="RF735" s="286"/>
      <c r="RG735" s="286"/>
      <c r="RH735" s="286"/>
      <c r="RI735" s="286"/>
      <c r="RJ735" s="286"/>
      <c r="RK735" s="286"/>
      <c r="RL735" s="286"/>
      <c r="RM735" s="286"/>
      <c r="RN735" s="286"/>
      <c r="RO735" s="286"/>
      <c r="RP735" s="286"/>
      <c r="RQ735" s="286"/>
      <c r="RR735" s="286"/>
      <c r="RS735" s="286"/>
      <c r="RT735" s="286"/>
      <c r="RU735" s="286"/>
      <c r="RV735" s="286"/>
      <c r="RW735" s="286"/>
      <c r="RX735" s="286"/>
      <c r="RY735" s="286"/>
      <c r="RZ735" s="286"/>
      <c r="SA735" s="286"/>
      <c r="SB735" s="286"/>
      <c r="SC735" s="286"/>
      <c r="SD735" s="286"/>
      <c r="SE735" s="286"/>
      <c r="SF735" s="286"/>
      <c r="SG735" s="286"/>
      <c r="SH735" s="286"/>
      <c r="SI735" s="286"/>
      <c r="SJ735" s="286"/>
      <c r="SK735" s="286"/>
      <c r="SL735" s="286"/>
      <c r="SM735" s="286"/>
      <c r="SN735" s="286"/>
      <c r="SO735" s="286"/>
      <c r="SP735" s="286"/>
      <c r="SQ735" s="286"/>
      <c r="SR735" s="286"/>
      <c r="SS735" s="286"/>
      <c r="ST735" s="286"/>
      <c r="SU735" s="286"/>
      <c r="SV735" s="286"/>
      <c r="SW735" s="286"/>
      <c r="SX735" s="286"/>
      <c r="SY735" s="286"/>
      <c r="SZ735" s="286"/>
      <c r="TA735" s="286"/>
      <c r="TB735" s="286"/>
      <c r="TC735" s="286"/>
      <c r="TD735" s="286"/>
      <c r="TE735" s="286"/>
      <c r="TF735" s="286"/>
      <c r="TG735" s="286"/>
      <c r="TH735" s="286"/>
      <c r="TI735" s="286"/>
      <c r="TJ735" s="286"/>
      <c r="TK735" s="286"/>
      <c r="TL735" s="286"/>
      <c r="TM735" s="286"/>
      <c r="TN735" s="286"/>
      <c r="TO735" s="286"/>
      <c r="TP735" s="286"/>
      <c r="TQ735" s="286"/>
      <c r="TR735" s="286"/>
      <c r="TS735" s="286"/>
      <c r="TT735" s="286"/>
      <c r="TU735" s="286"/>
      <c r="TV735" s="286"/>
      <c r="TW735" s="286"/>
      <c r="TX735" s="286"/>
      <c r="TY735" s="286"/>
      <c r="TZ735" s="286"/>
      <c r="UA735" s="286"/>
      <c r="UB735" s="286"/>
      <c r="UC735" s="286"/>
      <c r="UD735" s="286"/>
      <c r="UE735" s="286"/>
      <c r="UF735" s="286"/>
      <c r="UG735" s="286"/>
      <c r="UH735" s="286"/>
      <c r="UI735" s="286"/>
      <c r="UJ735" s="286"/>
      <c r="UK735" s="286"/>
      <c r="UL735" s="286"/>
      <c r="UM735" s="286"/>
      <c r="UN735" s="286"/>
      <c r="UO735" s="286"/>
      <c r="UP735" s="286"/>
      <c r="UQ735" s="286"/>
      <c r="UR735" s="286"/>
      <c r="US735" s="286"/>
      <c r="UT735" s="286"/>
      <c r="UU735" s="286"/>
      <c r="UV735" s="286"/>
      <c r="UW735" s="286"/>
      <c r="UX735" s="286"/>
      <c r="UY735" s="286"/>
      <c r="UZ735" s="286"/>
      <c r="VA735" s="286"/>
      <c r="VB735" s="286"/>
      <c r="VC735" s="286"/>
      <c r="VD735" s="286"/>
      <c r="VE735" s="286"/>
      <c r="VF735" s="286"/>
      <c r="VG735" s="286"/>
      <c r="VH735" s="286"/>
      <c r="VI735" s="286"/>
      <c r="VJ735" s="286"/>
      <c r="VK735" s="286"/>
      <c r="VL735" s="286"/>
      <c r="VM735" s="286"/>
      <c r="VN735" s="286"/>
      <c r="VO735" s="286"/>
      <c r="VP735" s="286"/>
      <c r="VQ735" s="286"/>
      <c r="VR735" s="286"/>
      <c r="VS735" s="286"/>
      <c r="VT735" s="286"/>
      <c r="VU735" s="286"/>
      <c r="VV735" s="286"/>
      <c r="VW735" s="286"/>
      <c r="VX735" s="286"/>
      <c r="VY735" s="286"/>
      <c r="VZ735" s="286"/>
      <c r="WA735" s="286"/>
      <c r="WB735" s="286"/>
      <c r="WC735" s="286"/>
    </row>
    <row r="736" spans="1:601" s="285" customFormat="1" ht="34.5" customHeight="1">
      <c r="A736" s="1073"/>
      <c r="B736" s="649"/>
      <c r="C736" s="651"/>
      <c r="D736" s="662"/>
      <c r="E736" s="663"/>
      <c r="F736" s="656"/>
      <c r="G736" s="658"/>
      <c r="H736" s="656"/>
      <c r="I736" s="309" t="s">
        <v>23</v>
      </c>
      <c r="J736" s="309" t="s">
        <v>33</v>
      </c>
      <c r="K736" s="309" t="s">
        <v>1083</v>
      </c>
      <c r="L736" s="309" t="s">
        <v>946</v>
      </c>
      <c r="M736" s="288">
        <v>2818000</v>
      </c>
      <c r="N736" s="288">
        <v>2818000</v>
      </c>
      <c r="O736" s="288">
        <v>2900000</v>
      </c>
      <c r="P736" s="289">
        <v>2900000</v>
      </c>
      <c r="Q736" s="290">
        <v>2900000</v>
      </c>
      <c r="R736" s="290">
        <v>2900000</v>
      </c>
      <c r="S736" s="528">
        <v>3</v>
      </c>
      <c r="BA736" s="286"/>
      <c r="BB736" s="286"/>
      <c r="BC736" s="286"/>
      <c r="BD736" s="286"/>
      <c r="BE736" s="286"/>
      <c r="BF736" s="286"/>
      <c r="BG736" s="286"/>
      <c r="BH736" s="286"/>
      <c r="BI736" s="286"/>
      <c r="BJ736" s="286"/>
      <c r="BK736" s="286"/>
      <c r="BL736" s="286"/>
      <c r="BM736" s="286"/>
      <c r="BN736" s="286"/>
      <c r="BO736" s="286"/>
      <c r="BP736" s="286"/>
      <c r="BQ736" s="286"/>
      <c r="BR736" s="286"/>
      <c r="BS736" s="286"/>
      <c r="BT736" s="286"/>
      <c r="BU736" s="286"/>
      <c r="BV736" s="286"/>
      <c r="BW736" s="286"/>
      <c r="BX736" s="286"/>
      <c r="BY736" s="286"/>
      <c r="BZ736" s="286"/>
      <c r="CA736" s="286"/>
      <c r="CB736" s="286"/>
      <c r="CC736" s="286"/>
      <c r="CD736" s="286"/>
      <c r="CE736" s="286"/>
      <c r="CF736" s="286"/>
      <c r="CG736" s="286"/>
      <c r="CH736" s="286"/>
      <c r="CI736" s="286"/>
      <c r="CJ736" s="286"/>
      <c r="CK736" s="286"/>
      <c r="CL736" s="286"/>
      <c r="CM736" s="286"/>
      <c r="CN736" s="286"/>
      <c r="CO736" s="286"/>
      <c r="CP736" s="286"/>
      <c r="CQ736" s="286"/>
      <c r="CR736" s="286"/>
      <c r="CS736" s="286"/>
      <c r="CT736" s="286"/>
      <c r="CU736" s="286"/>
      <c r="CV736" s="286"/>
      <c r="CW736" s="286"/>
      <c r="CX736" s="286"/>
      <c r="CY736" s="286"/>
      <c r="CZ736" s="286"/>
      <c r="DA736" s="286"/>
      <c r="DB736" s="286"/>
      <c r="DC736" s="286"/>
      <c r="DD736" s="286"/>
      <c r="DE736" s="286"/>
      <c r="DF736" s="286"/>
      <c r="DG736" s="286"/>
      <c r="DH736" s="286"/>
      <c r="DI736" s="286"/>
      <c r="DJ736" s="286"/>
      <c r="DK736" s="286"/>
      <c r="DL736" s="286"/>
      <c r="DM736" s="286"/>
      <c r="DN736" s="286"/>
      <c r="DO736" s="286"/>
      <c r="DP736" s="286"/>
      <c r="DQ736" s="286"/>
      <c r="DR736" s="286"/>
      <c r="DS736" s="286"/>
      <c r="DT736" s="286"/>
      <c r="DU736" s="286"/>
      <c r="DV736" s="286"/>
      <c r="DW736" s="286"/>
      <c r="DX736" s="286"/>
      <c r="DY736" s="286"/>
      <c r="DZ736" s="286"/>
      <c r="EA736" s="286"/>
      <c r="EB736" s="286"/>
      <c r="EC736" s="286"/>
      <c r="ED736" s="286"/>
      <c r="EE736" s="286"/>
      <c r="EF736" s="286"/>
      <c r="EG736" s="286"/>
      <c r="EH736" s="286"/>
      <c r="EI736" s="286"/>
      <c r="EJ736" s="286"/>
      <c r="EK736" s="286"/>
      <c r="EL736" s="286"/>
      <c r="EM736" s="286"/>
      <c r="EN736" s="286"/>
      <c r="EO736" s="286"/>
      <c r="EP736" s="286"/>
      <c r="EQ736" s="286"/>
      <c r="ER736" s="286"/>
      <c r="ES736" s="286"/>
      <c r="ET736" s="286"/>
      <c r="EU736" s="286"/>
      <c r="EV736" s="286"/>
      <c r="EW736" s="286"/>
      <c r="EX736" s="286"/>
      <c r="EY736" s="286"/>
      <c r="EZ736" s="286"/>
      <c r="FA736" s="286"/>
      <c r="FB736" s="286"/>
      <c r="FC736" s="286"/>
      <c r="FD736" s="286"/>
      <c r="FE736" s="286"/>
      <c r="FF736" s="286"/>
      <c r="FG736" s="286"/>
      <c r="FH736" s="286"/>
      <c r="FI736" s="286"/>
      <c r="FJ736" s="286"/>
      <c r="FK736" s="286"/>
      <c r="FL736" s="286"/>
      <c r="FM736" s="286"/>
      <c r="FN736" s="286"/>
      <c r="FO736" s="286"/>
      <c r="FP736" s="286"/>
      <c r="FQ736" s="286"/>
      <c r="FR736" s="286"/>
      <c r="FS736" s="286"/>
      <c r="FT736" s="286"/>
      <c r="FU736" s="286"/>
      <c r="FV736" s="286"/>
      <c r="FW736" s="286"/>
      <c r="FX736" s="286"/>
      <c r="FY736" s="286"/>
      <c r="FZ736" s="286"/>
      <c r="GA736" s="286"/>
      <c r="GB736" s="286"/>
      <c r="GC736" s="286"/>
      <c r="GD736" s="286"/>
      <c r="GE736" s="286"/>
      <c r="GF736" s="286"/>
      <c r="GG736" s="286"/>
      <c r="GH736" s="286"/>
      <c r="GI736" s="286"/>
      <c r="GJ736" s="286"/>
      <c r="GK736" s="286"/>
      <c r="GL736" s="286"/>
      <c r="GM736" s="286"/>
      <c r="GN736" s="286"/>
      <c r="GO736" s="286"/>
      <c r="GP736" s="286"/>
      <c r="GQ736" s="286"/>
      <c r="GR736" s="286"/>
      <c r="GS736" s="286"/>
      <c r="GT736" s="286"/>
      <c r="GU736" s="286"/>
      <c r="GV736" s="286"/>
      <c r="GW736" s="286"/>
      <c r="GX736" s="286"/>
      <c r="GY736" s="286"/>
      <c r="GZ736" s="286"/>
      <c r="HA736" s="286"/>
      <c r="HB736" s="286"/>
      <c r="HC736" s="286"/>
      <c r="HD736" s="286"/>
      <c r="HE736" s="286"/>
      <c r="HF736" s="286"/>
      <c r="HG736" s="286"/>
      <c r="HH736" s="286"/>
      <c r="HI736" s="286"/>
      <c r="HJ736" s="286"/>
      <c r="HK736" s="286"/>
      <c r="HL736" s="286"/>
      <c r="HM736" s="286"/>
      <c r="HN736" s="286"/>
      <c r="HO736" s="286"/>
      <c r="HP736" s="286"/>
      <c r="HQ736" s="286"/>
      <c r="HR736" s="286"/>
      <c r="HS736" s="286"/>
      <c r="HT736" s="286"/>
      <c r="HU736" s="286"/>
      <c r="HV736" s="286"/>
      <c r="HW736" s="286"/>
      <c r="HX736" s="286"/>
      <c r="HY736" s="286"/>
      <c r="HZ736" s="286"/>
      <c r="IA736" s="286"/>
      <c r="IB736" s="286"/>
      <c r="IC736" s="286"/>
      <c r="ID736" s="286"/>
      <c r="IE736" s="286"/>
      <c r="IF736" s="286"/>
      <c r="IG736" s="286"/>
      <c r="IH736" s="286"/>
      <c r="II736" s="286"/>
      <c r="IJ736" s="286"/>
      <c r="IK736" s="286"/>
      <c r="IL736" s="286"/>
      <c r="IM736" s="286"/>
      <c r="IN736" s="286"/>
      <c r="IO736" s="286"/>
      <c r="IP736" s="286"/>
      <c r="IQ736" s="286"/>
      <c r="IR736" s="286"/>
      <c r="IS736" s="286"/>
      <c r="IT736" s="286"/>
      <c r="IU736" s="286"/>
      <c r="IV736" s="286"/>
      <c r="IW736" s="286"/>
      <c r="IX736" s="286"/>
      <c r="IY736" s="286"/>
      <c r="IZ736" s="286"/>
      <c r="JA736" s="286"/>
      <c r="JB736" s="286"/>
      <c r="JC736" s="286"/>
      <c r="JD736" s="286"/>
      <c r="JE736" s="286"/>
      <c r="JF736" s="286"/>
      <c r="JG736" s="286"/>
      <c r="JH736" s="286"/>
      <c r="JI736" s="286"/>
      <c r="JJ736" s="286"/>
      <c r="JK736" s="286"/>
      <c r="JL736" s="286"/>
      <c r="JM736" s="286"/>
      <c r="JN736" s="286"/>
      <c r="JO736" s="286"/>
      <c r="JP736" s="286"/>
      <c r="JQ736" s="286"/>
      <c r="JR736" s="286"/>
      <c r="JS736" s="286"/>
      <c r="JT736" s="286"/>
      <c r="JU736" s="286"/>
      <c r="JV736" s="286"/>
      <c r="JW736" s="286"/>
      <c r="JX736" s="286"/>
      <c r="JY736" s="286"/>
      <c r="JZ736" s="286"/>
      <c r="KA736" s="286"/>
      <c r="KB736" s="286"/>
      <c r="KC736" s="286"/>
      <c r="KD736" s="286"/>
      <c r="KE736" s="286"/>
      <c r="KF736" s="286"/>
      <c r="KG736" s="286"/>
      <c r="KH736" s="286"/>
      <c r="KI736" s="286"/>
      <c r="KJ736" s="286"/>
      <c r="KK736" s="286"/>
      <c r="KL736" s="286"/>
      <c r="KM736" s="286"/>
      <c r="KN736" s="286"/>
      <c r="KO736" s="286"/>
      <c r="KP736" s="286"/>
      <c r="KQ736" s="286"/>
      <c r="KR736" s="286"/>
      <c r="KS736" s="286"/>
      <c r="KT736" s="286"/>
      <c r="KU736" s="286"/>
      <c r="KV736" s="286"/>
      <c r="KW736" s="286"/>
      <c r="KX736" s="286"/>
      <c r="KY736" s="286"/>
      <c r="KZ736" s="286"/>
      <c r="LA736" s="286"/>
      <c r="LB736" s="286"/>
      <c r="LC736" s="286"/>
      <c r="LD736" s="286"/>
      <c r="LE736" s="286"/>
      <c r="LF736" s="286"/>
      <c r="LG736" s="286"/>
      <c r="LH736" s="286"/>
      <c r="LI736" s="286"/>
      <c r="LJ736" s="286"/>
      <c r="LK736" s="286"/>
      <c r="LL736" s="286"/>
      <c r="LM736" s="286"/>
      <c r="LN736" s="286"/>
      <c r="LO736" s="286"/>
      <c r="LP736" s="286"/>
      <c r="LQ736" s="286"/>
      <c r="LR736" s="286"/>
      <c r="LS736" s="286"/>
      <c r="LT736" s="286"/>
      <c r="LU736" s="286"/>
      <c r="LV736" s="286"/>
      <c r="LW736" s="286"/>
      <c r="LX736" s="286"/>
      <c r="LY736" s="286"/>
      <c r="LZ736" s="286"/>
      <c r="MA736" s="286"/>
      <c r="MB736" s="286"/>
      <c r="MC736" s="286"/>
      <c r="MD736" s="286"/>
      <c r="ME736" s="286"/>
      <c r="MF736" s="286"/>
      <c r="MG736" s="286"/>
      <c r="MH736" s="286"/>
      <c r="MI736" s="286"/>
      <c r="MJ736" s="286"/>
      <c r="MK736" s="286"/>
      <c r="ML736" s="286"/>
      <c r="MM736" s="286"/>
      <c r="MN736" s="286"/>
      <c r="MO736" s="286"/>
      <c r="MP736" s="286"/>
      <c r="MQ736" s="286"/>
      <c r="MR736" s="286"/>
      <c r="MS736" s="286"/>
      <c r="MT736" s="286"/>
      <c r="MU736" s="286"/>
      <c r="MV736" s="286"/>
      <c r="MW736" s="286"/>
      <c r="MX736" s="286"/>
      <c r="MY736" s="286"/>
      <c r="MZ736" s="286"/>
      <c r="NA736" s="286"/>
      <c r="NB736" s="286"/>
      <c r="NC736" s="286"/>
      <c r="ND736" s="286"/>
      <c r="NE736" s="286"/>
      <c r="NF736" s="286"/>
      <c r="NG736" s="286"/>
      <c r="NH736" s="286"/>
      <c r="NI736" s="286"/>
      <c r="NJ736" s="286"/>
      <c r="NK736" s="286"/>
      <c r="NL736" s="286"/>
      <c r="NM736" s="286"/>
      <c r="NN736" s="286"/>
      <c r="NO736" s="286"/>
      <c r="NP736" s="286"/>
      <c r="NQ736" s="286"/>
      <c r="NR736" s="286"/>
      <c r="NS736" s="286"/>
      <c r="NT736" s="286"/>
      <c r="NU736" s="286"/>
      <c r="NV736" s="286"/>
      <c r="NW736" s="286"/>
      <c r="NX736" s="286"/>
      <c r="NY736" s="286"/>
      <c r="NZ736" s="286"/>
      <c r="OA736" s="286"/>
      <c r="OB736" s="286"/>
      <c r="OC736" s="286"/>
      <c r="OD736" s="286"/>
      <c r="OE736" s="286"/>
      <c r="OF736" s="286"/>
      <c r="OG736" s="286"/>
      <c r="OH736" s="286"/>
      <c r="OI736" s="286"/>
      <c r="OJ736" s="286"/>
      <c r="OK736" s="286"/>
      <c r="OL736" s="286"/>
      <c r="OM736" s="286"/>
      <c r="ON736" s="286"/>
      <c r="OO736" s="286"/>
      <c r="OP736" s="286"/>
      <c r="OQ736" s="286"/>
      <c r="OR736" s="286"/>
      <c r="OS736" s="286"/>
      <c r="OT736" s="286"/>
      <c r="OU736" s="286"/>
      <c r="OV736" s="286"/>
      <c r="OW736" s="286"/>
      <c r="OX736" s="286"/>
      <c r="OY736" s="286"/>
      <c r="OZ736" s="286"/>
      <c r="PA736" s="286"/>
      <c r="PB736" s="286"/>
      <c r="PC736" s="286"/>
      <c r="PD736" s="286"/>
      <c r="PE736" s="286"/>
      <c r="PF736" s="286"/>
      <c r="PG736" s="286"/>
      <c r="PH736" s="286"/>
      <c r="PI736" s="286"/>
      <c r="PJ736" s="286"/>
      <c r="PK736" s="286"/>
      <c r="PL736" s="286"/>
      <c r="PM736" s="286"/>
      <c r="PN736" s="286"/>
      <c r="PO736" s="286"/>
      <c r="PP736" s="286"/>
      <c r="PQ736" s="286"/>
      <c r="PR736" s="286"/>
      <c r="PS736" s="286"/>
      <c r="PT736" s="286"/>
      <c r="PU736" s="286"/>
      <c r="PV736" s="286"/>
      <c r="PW736" s="286"/>
      <c r="PX736" s="286"/>
      <c r="PY736" s="286"/>
      <c r="PZ736" s="286"/>
      <c r="QA736" s="286"/>
      <c r="QB736" s="286"/>
      <c r="QC736" s="286"/>
      <c r="QD736" s="286"/>
      <c r="QE736" s="286"/>
      <c r="QF736" s="286"/>
      <c r="QG736" s="286"/>
      <c r="QH736" s="286"/>
      <c r="QI736" s="286"/>
      <c r="QJ736" s="286"/>
      <c r="QK736" s="286"/>
      <c r="QL736" s="286"/>
      <c r="QM736" s="286"/>
      <c r="QN736" s="286"/>
      <c r="QO736" s="286"/>
      <c r="QP736" s="286"/>
      <c r="QQ736" s="286"/>
      <c r="QR736" s="286"/>
      <c r="QS736" s="286"/>
      <c r="QT736" s="286"/>
      <c r="QU736" s="286"/>
      <c r="QV736" s="286"/>
      <c r="QW736" s="286"/>
      <c r="QX736" s="286"/>
      <c r="QY736" s="286"/>
      <c r="QZ736" s="286"/>
      <c r="RA736" s="286"/>
      <c r="RB736" s="286"/>
      <c r="RC736" s="286"/>
      <c r="RD736" s="286"/>
      <c r="RE736" s="286"/>
      <c r="RF736" s="286"/>
      <c r="RG736" s="286"/>
      <c r="RH736" s="286"/>
      <c r="RI736" s="286"/>
      <c r="RJ736" s="286"/>
      <c r="RK736" s="286"/>
      <c r="RL736" s="286"/>
      <c r="RM736" s="286"/>
      <c r="RN736" s="286"/>
      <c r="RO736" s="286"/>
      <c r="RP736" s="286"/>
      <c r="RQ736" s="286"/>
      <c r="RR736" s="286"/>
      <c r="RS736" s="286"/>
      <c r="RT736" s="286"/>
      <c r="RU736" s="286"/>
      <c r="RV736" s="286"/>
      <c r="RW736" s="286"/>
      <c r="RX736" s="286"/>
      <c r="RY736" s="286"/>
      <c r="RZ736" s="286"/>
      <c r="SA736" s="286"/>
      <c r="SB736" s="286"/>
      <c r="SC736" s="286"/>
      <c r="SD736" s="286"/>
      <c r="SE736" s="286"/>
      <c r="SF736" s="286"/>
      <c r="SG736" s="286"/>
      <c r="SH736" s="286"/>
      <c r="SI736" s="286"/>
      <c r="SJ736" s="286"/>
      <c r="SK736" s="286"/>
      <c r="SL736" s="286"/>
      <c r="SM736" s="286"/>
      <c r="SN736" s="286"/>
      <c r="SO736" s="286"/>
      <c r="SP736" s="286"/>
      <c r="SQ736" s="286"/>
      <c r="SR736" s="286"/>
      <c r="SS736" s="286"/>
      <c r="ST736" s="286"/>
      <c r="SU736" s="286"/>
      <c r="SV736" s="286"/>
      <c r="SW736" s="286"/>
      <c r="SX736" s="286"/>
      <c r="SY736" s="286"/>
      <c r="SZ736" s="286"/>
      <c r="TA736" s="286"/>
      <c r="TB736" s="286"/>
      <c r="TC736" s="286"/>
      <c r="TD736" s="286"/>
      <c r="TE736" s="286"/>
      <c r="TF736" s="286"/>
      <c r="TG736" s="286"/>
      <c r="TH736" s="286"/>
      <c r="TI736" s="286"/>
      <c r="TJ736" s="286"/>
      <c r="TK736" s="286"/>
      <c r="TL736" s="286"/>
      <c r="TM736" s="286"/>
      <c r="TN736" s="286"/>
      <c r="TO736" s="286"/>
      <c r="TP736" s="286"/>
      <c r="TQ736" s="286"/>
      <c r="TR736" s="286"/>
      <c r="TS736" s="286"/>
      <c r="TT736" s="286"/>
      <c r="TU736" s="286"/>
      <c r="TV736" s="286"/>
      <c r="TW736" s="286"/>
      <c r="TX736" s="286"/>
      <c r="TY736" s="286"/>
      <c r="TZ736" s="286"/>
      <c r="UA736" s="286"/>
      <c r="UB736" s="286"/>
      <c r="UC736" s="286"/>
      <c r="UD736" s="286"/>
      <c r="UE736" s="286"/>
      <c r="UF736" s="286"/>
      <c r="UG736" s="286"/>
      <c r="UH736" s="286"/>
      <c r="UI736" s="286"/>
      <c r="UJ736" s="286"/>
      <c r="UK736" s="286"/>
      <c r="UL736" s="286"/>
      <c r="UM736" s="286"/>
      <c r="UN736" s="286"/>
      <c r="UO736" s="286"/>
      <c r="UP736" s="286"/>
      <c r="UQ736" s="286"/>
      <c r="UR736" s="286"/>
      <c r="US736" s="286"/>
      <c r="UT736" s="286"/>
      <c r="UU736" s="286"/>
      <c r="UV736" s="286"/>
      <c r="UW736" s="286"/>
      <c r="UX736" s="286"/>
      <c r="UY736" s="286"/>
      <c r="UZ736" s="286"/>
      <c r="VA736" s="286"/>
      <c r="VB736" s="286"/>
      <c r="VC736" s="286"/>
      <c r="VD736" s="286"/>
      <c r="VE736" s="286"/>
      <c r="VF736" s="286"/>
      <c r="VG736" s="286"/>
      <c r="VH736" s="286"/>
      <c r="VI736" s="286"/>
      <c r="VJ736" s="286"/>
      <c r="VK736" s="286"/>
      <c r="VL736" s="286"/>
      <c r="VM736" s="286"/>
      <c r="VN736" s="286"/>
      <c r="VO736" s="286"/>
      <c r="VP736" s="286"/>
      <c r="VQ736" s="286"/>
      <c r="VR736" s="286"/>
      <c r="VS736" s="286"/>
      <c r="VT736" s="286"/>
      <c r="VU736" s="286"/>
      <c r="VV736" s="286"/>
      <c r="VW736" s="286"/>
      <c r="VX736" s="286"/>
      <c r="VY736" s="286"/>
      <c r="VZ736" s="286"/>
      <c r="WA736" s="286"/>
      <c r="WB736" s="286"/>
      <c r="WC736" s="286"/>
    </row>
    <row r="737" spans="1:601" s="310" customFormat="1" ht="62.25" customHeight="1">
      <c r="A737" s="1073"/>
      <c r="B737" s="648" t="s">
        <v>1471</v>
      </c>
      <c r="C737" s="650" t="s">
        <v>1472</v>
      </c>
      <c r="D737" s="662" t="s">
        <v>1473</v>
      </c>
      <c r="E737" s="204" t="s">
        <v>1474</v>
      </c>
      <c r="F737" s="416" t="s">
        <v>60</v>
      </c>
      <c r="G737" s="379">
        <v>39357</v>
      </c>
      <c r="H737" s="316" t="s">
        <v>31</v>
      </c>
      <c r="I737" s="381" t="s">
        <v>23</v>
      </c>
      <c r="J737" s="380" t="s">
        <v>33</v>
      </c>
      <c r="K737" s="381" t="s">
        <v>1475</v>
      </c>
      <c r="L737" s="381" t="s">
        <v>35</v>
      </c>
      <c r="M737" s="465">
        <f t="shared" ref="M737:R737" si="128">M738+M739</f>
        <v>547200</v>
      </c>
      <c r="N737" s="465">
        <f t="shared" si="128"/>
        <v>547200</v>
      </c>
      <c r="O737" s="465">
        <f t="shared" si="128"/>
        <v>603700</v>
      </c>
      <c r="P737" s="466">
        <f t="shared" si="128"/>
        <v>603700</v>
      </c>
      <c r="Q737" s="467">
        <f t="shared" si="128"/>
        <v>603700</v>
      </c>
      <c r="R737" s="467">
        <f t="shared" si="128"/>
        <v>603700</v>
      </c>
      <c r="S737" s="535"/>
      <c r="T737" s="285"/>
      <c r="U737" s="285"/>
      <c r="V737" s="285"/>
      <c r="W737" s="285"/>
      <c r="X737" s="285"/>
      <c r="Y737" s="285"/>
      <c r="Z737" s="285"/>
      <c r="AA737" s="285"/>
      <c r="AB737" s="285"/>
      <c r="AC737" s="285"/>
      <c r="AD737" s="285"/>
      <c r="AE737" s="285"/>
      <c r="AF737" s="285"/>
      <c r="AG737" s="285"/>
      <c r="AH737" s="285"/>
      <c r="AI737" s="285"/>
      <c r="AJ737" s="285"/>
      <c r="AK737" s="285"/>
      <c r="AL737" s="285"/>
      <c r="AM737" s="285"/>
      <c r="AN737" s="285"/>
      <c r="AO737" s="285"/>
      <c r="AP737" s="285"/>
      <c r="AQ737" s="285"/>
      <c r="AR737" s="285"/>
      <c r="AS737" s="285"/>
      <c r="AT737" s="285"/>
      <c r="AU737" s="285"/>
      <c r="AV737" s="285"/>
      <c r="AW737" s="285"/>
      <c r="AX737" s="285"/>
      <c r="AY737" s="285"/>
      <c r="AZ737" s="285"/>
      <c r="BA737" s="286"/>
      <c r="BB737" s="286"/>
      <c r="BC737" s="286"/>
      <c r="BD737" s="286"/>
      <c r="BE737" s="286"/>
      <c r="BF737" s="286"/>
      <c r="BG737" s="286"/>
      <c r="BH737" s="286"/>
      <c r="BI737" s="286"/>
      <c r="BJ737" s="286"/>
      <c r="BK737" s="286"/>
      <c r="BL737" s="286"/>
      <c r="BM737" s="286"/>
      <c r="BN737" s="286"/>
      <c r="BO737" s="286"/>
      <c r="BP737" s="286"/>
      <c r="BQ737" s="286"/>
      <c r="BR737" s="286"/>
      <c r="BS737" s="286"/>
      <c r="BT737" s="286"/>
      <c r="BU737" s="286"/>
      <c r="BV737" s="286"/>
      <c r="BW737" s="286"/>
      <c r="BX737" s="286"/>
      <c r="BY737" s="286"/>
      <c r="BZ737" s="286"/>
      <c r="CA737" s="286"/>
      <c r="CB737" s="286"/>
      <c r="CC737" s="286"/>
      <c r="CD737" s="286"/>
      <c r="CE737" s="286"/>
      <c r="CF737" s="286"/>
      <c r="CG737" s="286"/>
      <c r="CH737" s="286"/>
      <c r="CI737" s="286"/>
      <c r="CJ737" s="286"/>
      <c r="CK737" s="286"/>
      <c r="CL737" s="286"/>
      <c r="CM737" s="286"/>
      <c r="CN737" s="286"/>
      <c r="CO737" s="286"/>
      <c r="CP737" s="286"/>
      <c r="CQ737" s="286"/>
      <c r="CR737" s="286"/>
      <c r="CS737" s="286"/>
      <c r="CT737" s="286"/>
      <c r="CU737" s="286"/>
      <c r="CV737" s="286"/>
      <c r="CW737" s="286"/>
      <c r="CX737" s="286"/>
      <c r="CY737" s="286"/>
      <c r="CZ737" s="286"/>
      <c r="DA737" s="286"/>
      <c r="DB737" s="286"/>
      <c r="DC737" s="286"/>
      <c r="DD737" s="286"/>
      <c r="DE737" s="286"/>
      <c r="DF737" s="286"/>
      <c r="DG737" s="286"/>
      <c r="DH737" s="286"/>
      <c r="DI737" s="286"/>
      <c r="DJ737" s="286"/>
      <c r="DK737" s="286"/>
      <c r="DL737" s="286"/>
      <c r="DM737" s="286"/>
      <c r="DN737" s="286"/>
      <c r="DO737" s="286"/>
      <c r="DP737" s="286"/>
      <c r="DQ737" s="286"/>
      <c r="DR737" s="286"/>
      <c r="DS737" s="286"/>
      <c r="DT737" s="286"/>
      <c r="DU737" s="286"/>
      <c r="DV737" s="286"/>
      <c r="DW737" s="286"/>
      <c r="DX737" s="286"/>
      <c r="DY737" s="286"/>
      <c r="DZ737" s="286"/>
      <c r="EA737" s="286"/>
      <c r="EB737" s="286"/>
      <c r="EC737" s="286"/>
      <c r="ED737" s="286"/>
      <c r="EE737" s="286"/>
      <c r="EF737" s="286"/>
      <c r="EG737" s="286"/>
      <c r="EH737" s="286"/>
      <c r="EI737" s="286"/>
      <c r="EJ737" s="286"/>
      <c r="EK737" s="286"/>
      <c r="EL737" s="286"/>
      <c r="EM737" s="286"/>
      <c r="EN737" s="286"/>
      <c r="EO737" s="286"/>
      <c r="EP737" s="286"/>
      <c r="EQ737" s="286"/>
      <c r="ER737" s="286"/>
      <c r="ES737" s="286"/>
      <c r="ET737" s="286"/>
      <c r="EU737" s="286"/>
      <c r="EV737" s="286"/>
      <c r="EW737" s="286"/>
      <c r="EX737" s="286"/>
      <c r="EY737" s="286"/>
      <c r="EZ737" s="286"/>
      <c r="FA737" s="286"/>
      <c r="FB737" s="286"/>
      <c r="FC737" s="286"/>
      <c r="FD737" s="286"/>
      <c r="FE737" s="286"/>
      <c r="FF737" s="286"/>
      <c r="FG737" s="286"/>
      <c r="FH737" s="286"/>
      <c r="FI737" s="286"/>
      <c r="FJ737" s="286"/>
      <c r="FK737" s="286"/>
      <c r="FL737" s="286"/>
      <c r="FM737" s="286"/>
      <c r="FN737" s="286"/>
      <c r="FO737" s="286"/>
      <c r="FP737" s="286"/>
      <c r="FQ737" s="286"/>
      <c r="FR737" s="286"/>
      <c r="FS737" s="286"/>
      <c r="FT737" s="286"/>
      <c r="FU737" s="286"/>
      <c r="FV737" s="286"/>
      <c r="FW737" s="286"/>
      <c r="FX737" s="286"/>
      <c r="FY737" s="286"/>
      <c r="FZ737" s="286"/>
      <c r="GA737" s="286"/>
      <c r="GB737" s="286"/>
      <c r="GC737" s="286"/>
      <c r="GD737" s="286"/>
      <c r="GE737" s="286"/>
      <c r="GF737" s="286"/>
      <c r="GG737" s="286"/>
      <c r="GH737" s="286"/>
      <c r="GI737" s="286"/>
      <c r="GJ737" s="286"/>
      <c r="GK737" s="286"/>
      <c r="GL737" s="286"/>
      <c r="GM737" s="286"/>
      <c r="GN737" s="286"/>
      <c r="GO737" s="286"/>
      <c r="GP737" s="286"/>
      <c r="GQ737" s="286"/>
      <c r="GR737" s="286"/>
      <c r="GS737" s="286"/>
      <c r="GT737" s="286"/>
      <c r="GU737" s="286"/>
      <c r="GV737" s="286"/>
      <c r="GW737" s="286"/>
      <c r="GX737" s="286"/>
      <c r="GY737" s="286"/>
      <c r="GZ737" s="286"/>
      <c r="HA737" s="286"/>
      <c r="HB737" s="286"/>
      <c r="HC737" s="286"/>
      <c r="HD737" s="286"/>
      <c r="HE737" s="286"/>
      <c r="HF737" s="286"/>
      <c r="HG737" s="286"/>
      <c r="HH737" s="286"/>
      <c r="HI737" s="286"/>
      <c r="HJ737" s="286"/>
      <c r="HK737" s="286"/>
      <c r="HL737" s="286"/>
      <c r="HM737" s="286"/>
      <c r="HN737" s="286"/>
      <c r="HO737" s="286"/>
      <c r="HP737" s="286"/>
      <c r="HQ737" s="286"/>
      <c r="HR737" s="286"/>
      <c r="HS737" s="286"/>
      <c r="HT737" s="286"/>
      <c r="HU737" s="286"/>
      <c r="HV737" s="286"/>
      <c r="HW737" s="286"/>
      <c r="HX737" s="286"/>
      <c r="HY737" s="286"/>
      <c r="HZ737" s="286"/>
      <c r="IA737" s="286"/>
      <c r="IB737" s="286"/>
      <c r="IC737" s="286"/>
      <c r="ID737" s="286"/>
      <c r="IE737" s="286"/>
      <c r="IF737" s="286"/>
      <c r="IG737" s="286"/>
      <c r="IH737" s="286"/>
      <c r="II737" s="286"/>
      <c r="IJ737" s="286"/>
      <c r="IK737" s="286"/>
      <c r="IL737" s="286"/>
      <c r="IM737" s="286"/>
      <c r="IN737" s="286"/>
      <c r="IO737" s="286"/>
      <c r="IP737" s="286"/>
      <c r="IQ737" s="286"/>
      <c r="IR737" s="286"/>
      <c r="IS737" s="286"/>
      <c r="IT737" s="286"/>
      <c r="IU737" s="286"/>
      <c r="IV737" s="286"/>
      <c r="IW737" s="286"/>
      <c r="IX737" s="286"/>
      <c r="IY737" s="286"/>
      <c r="IZ737" s="286"/>
      <c r="JA737" s="286"/>
      <c r="JB737" s="286"/>
      <c r="JC737" s="286"/>
      <c r="JD737" s="286"/>
      <c r="JE737" s="286"/>
      <c r="JF737" s="286"/>
      <c r="JG737" s="286"/>
      <c r="JH737" s="286"/>
      <c r="JI737" s="286"/>
      <c r="JJ737" s="286"/>
      <c r="JK737" s="286"/>
      <c r="JL737" s="286"/>
      <c r="JM737" s="286"/>
      <c r="JN737" s="286"/>
      <c r="JO737" s="286"/>
      <c r="JP737" s="286"/>
      <c r="JQ737" s="286"/>
      <c r="JR737" s="286"/>
      <c r="JS737" s="286"/>
      <c r="JT737" s="286"/>
      <c r="JU737" s="286"/>
      <c r="JV737" s="286"/>
      <c r="JW737" s="286"/>
      <c r="JX737" s="286"/>
      <c r="JY737" s="286"/>
      <c r="JZ737" s="286"/>
      <c r="KA737" s="286"/>
      <c r="KB737" s="286"/>
      <c r="KC737" s="286"/>
      <c r="KD737" s="286"/>
      <c r="KE737" s="286"/>
      <c r="KF737" s="286"/>
      <c r="KG737" s="286"/>
      <c r="KH737" s="286"/>
      <c r="KI737" s="286"/>
      <c r="KJ737" s="286"/>
      <c r="KK737" s="286"/>
      <c r="KL737" s="286"/>
      <c r="KM737" s="286"/>
      <c r="KN737" s="286"/>
      <c r="KO737" s="286"/>
      <c r="KP737" s="286"/>
      <c r="KQ737" s="286"/>
      <c r="KR737" s="286"/>
      <c r="KS737" s="286"/>
      <c r="KT737" s="286"/>
      <c r="KU737" s="286"/>
      <c r="KV737" s="286"/>
      <c r="KW737" s="286"/>
      <c r="KX737" s="286"/>
      <c r="KY737" s="286"/>
      <c r="KZ737" s="286"/>
      <c r="LA737" s="286"/>
      <c r="LB737" s="286"/>
      <c r="LC737" s="286"/>
      <c r="LD737" s="286"/>
      <c r="LE737" s="286"/>
      <c r="LF737" s="286"/>
      <c r="LG737" s="286"/>
      <c r="LH737" s="286"/>
      <c r="LI737" s="286"/>
      <c r="LJ737" s="286"/>
      <c r="LK737" s="286"/>
      <c r="LL737" s="286"/>
      <c r="LM737" s="286"/>
      <c r="LN737" s="286"/>
      <c r="LO737" s="286"/>
      <c r="LP737" s="286"/>
      <c r="LQ737" s="286"/>
      <c r="LR737" s="286"/>
      <c r="LS737" s="286"/>
      <c r="LT737" s="286"/>
      <c r="LU737" s="286"/>
      <c r="LV737" s="286"/>
      <c r="LW737" s="286"/>
      <c r="LX737" s="286"/>
      <c r="LY737" s="286"/>
      <c r="LZ737" s="286"/>
      <c r="MA737" s="286"/>
      <c r="MB737" s="286"/>
      <c r="MC737" s="286"/>
      <c r="MD737" s="286"/>
      <c r="ME737" s="286"/>
      <c r="MF737" s="286"/>
      <c r="MG737" s="286"/>
      <c r="MH737" s="286"/>
      <c r="MI737" s="286"/>
      <c r="MJ737" s="286"/>
      <c r="MK737" s="286"/>
      <c r="ML737" s="286"/>
      <c r="MM737" s="286"/>
      <c r="MN737" s="286"/>
      <c r="MO737" s="286"/>
      <c r="MP737" s="286"/>
      <c r="MQ737" s="286"/>
      <c r="MR737" s="286"/>
      <c r="MS737" s="286"/>
      <c r="MT737" s="286"/>
      <c r="MU737" s="286"/>
      <c r="MV737" s="286"/>
      <c r="MW737" s="286"/>
      <c r="MX737" s="286"/>
      <c r="MY737" s="286"/>
      <c r="MZ737" s="286"/>
      <c r="NA737" s="286"/>
      <c r="NB737" s="286"/>
      <c r="NC737" s="286"/>
      <c r="ND737" s="286"/>
      <c r="NE737" s="286"/>
      <c r="NF737" s="286"/>
      <c r="NG737" s="286"/>
      <c r="NH737" s="286"/>
      <c r="NI737" s="286"/>
      <c r="NJ737" s="286"/>
      <c r="NK737" s="286"/>
      <c r="NL737" s="286"/>
      <c r="NM737" s="286"/>
      <c r="NN737" s="286"/>
      <c r="NO737" s="286"/>
      <c r="NP737" s="286"/>
      <c r="NQ737" s="286"/>
      <c r="NR737" s="286"/>
      <c r="NS737" s="286"/>
      <c r="NT737" s="286"/>
      <c r="NU737" s="286"/>
      <c r="NV737" s="286"/>
      <c r="NW737" s="286"/>
      <c r="NX737" s="286"/>
      <c r="NY737" s="286"/>
      <c r="NZ737" s="286"/>
      <c r="OA737" s="286"/>
      <c r="OB737" s="286"/>
      <c r="OC737" s="286"/>
      <c r="OD737" s="286"/>
      <c r="OE737" s="286"/>
      <c r="OF737" s="286"/>
      <c r="OG737" s="286"/>
      <c r="OH737" s="286"/>
      <c r="OI737" s="286"/>
      <c r="OJ737" s="286"/>
      <c r="OK737" s="286"/>
      <c r="OL737" s="286"/>
      <c r="OM737" s="286"/>
      <c r="ON737" s="286"/>
      <c r="OO737" s="286"/>
      <c r="OP737" s="286"/>
      <c r="OQ737" s="286"/>
      <c r="OR737" s="286"/>
      <c r="OS737" s="286"/>
      <c r="OT737" s="286"/>
      <c r="OU737" s="286"/>
      <c r="OV737" s="286"/>
      <c r="OW737" s="286"/>
      <c r="OX737" s="286"/>
      <c r="OY737" s="286"/>
      <c r="OZ737" s="286"/>
      <c r="PA737" s="286"/>
      <c r="PB737" s="286"/>
      <c r="PC737" s="286"/>
      <c r="PD737" s="286"/>
      <c r="PE737" s="286"/>
      <c r="PF737" s="286"/>
      <c r="PG737" s="286"/>
      <c r="PH737" s="286"/>
      <c r="PI737" s="286"/>
      <c r="PJ737" s="286"/>
      <c r="PK737" s="286"/>
      <c r="PL737" s="286"/>
      <c r="PM737" s="286"/>
      <c r="PN737" s="286"/>
      <c r="PO737" s="286"/>
      <c r="PP737" s="286"/>
      <c r="PQ737" s="286"/>
      <c r="PR737" s="286"/>
      <c r="PS737" s="286"/>
      <c r="PT737" s="286"/>
      <c r="PU737" s="286"/>
      <c r="PV737" s="286"/>
      <c r="PW737" s="286"/>
      <c r="PX737" s="286"/>
      <c r="PY737" s="286"/>
      <c r="PZ737" s="286"/>
      <c r="QA737" s="286"/>
      <c r="QB737" s="286"/>
      <c r="QC737" s="286"/>
      <c r="QD737" s="286"/>
      <c r="QE737" s="286"/>
      <c r="QF737" s="286"/>
      <c r="QG737" s="286"/>
      <c r="QH737" s="286"/>
      <c r="QI737" s="286"/>
      <c r="QJ737" s="286"/>
      <c r="QK737" s="286"/>
      <c r="QL737" s="286"/>
      <c r="QM737" s="286"/>
      <c r="QN737" s="286"/>
      <c r="QO737" s="286"/>
      <c r="QP737" s="286"/>
      <c r="QQ737" s="286"/>
      <c r="QR737" s="286"/>
      <c r="QS737" s="286"/>
      <c r="QT737" s="286"/>
      <c r="QU737" s="286"/>
      <c r="QV737" s="286"/>
      <c r="QW737" s="286"/>
      <c r="QX737" s="286"/>
      <c r="QY737" s="286"/>
      <c r="QZ737" s="286"/>
      <c r="RA737" s="286"/>
      <c r="RB737" s="286"/>
      <c r="RC737" s="286"/>
      <c r="RD737" s="286"/>
      <c r="RE737" s="286"/>
      <c r="RF737" s="286"/>
      <c r="RG737" s="286"/>
      <c r="RH737" s="286"/>
      <c r="RI737" s="286"/>
      <c r="RJ737" s="286"/>
      <c r="RK737" s="286"/>
      <c r="RL737" s="286"/>
      <c r="RM737" s="286"/>
      <c r="RN737" s="286"/>
      <c r="RO737" s="286"/>
      <c r="RP737" s="286"/>
      <c r="RQ737" s="286"/>
      <c r="RR737" s="286"/>
      <c r="RS737" s="286"/>
      <c r="RT737" s="286"/>
      <c r="RU737" s="286"/>
      <c r="RV737" s="286"/>
      <c r="RW737" s="286"/>
      <c r="RX737" s="286"/>
      <c r="RY737" s="286"/>
      <c r="RZ737" s="286"/>
      <c r="SA737" s="286"/>
      <c r="SB737" s="286"/>
      <c r="SC737" s="286"/>
      <c r="SD737" s="286"/>
      <c r="SE737" s="286"/>
      <c r="SF737" s="286"/>
      <c r="SG737" s="286"/>
      <c r="SH737" s="286"/>
      <c r="SI737" s="286"/>
      <c r="SJ737" s="286"/>
      <c r="SK737" s="286"/>
      <c r="SL737" s="286"/>
      <c r="SM737" s="286"/>
      <c r="SN737" s="286"/>
      <c r="SO737" s="286"/>
      <c r="SP737" s="286"/>
      <c r="SQ737" s="286"/>
      <c r="SR737" s="286"/>
      <c r="SS737" s="286"/>
      <c r="ST737" s="286"/>
      <c r="SU737" s="286"/>
      <c r="SV737" s="286"/>
      <c r="SW737" s="286"/>
      <c r="SX737" s="286"/>
      <c r="SY737" s="286"/>
      <c r="SZ737" s="286"/>
      <c r="TA737" s="286"/>
      <c r="TB737" s="286"/>
      <c r="TC737" s="286"/>
      <c r="TD737" s="286"/>
      <c r="TE737" s="286"/>
      <c r="TF737" s="286"/>
      <c r="TG737" s="286"/>
      <c r="TH737" s="286"/>
      <c r="TI737" s="286"/>
      <c r="TJ737" s="286"/>
      <c r="TK737" s="286"/>
      <c r="TL737" s="286"/>
      <c r="TM737" s="286"/>
      <c r="TN737" s="286"/>
      <c r="TO737" s="286"/>
      <c r="TP737" s="286"/>
      <c r="TQ737" s="286"/>
      <c r="TR737" s="286"/>
      <c r="TS737" s="286"/>
      <c r="TT737" s="286"/>
      <c r="TU737" s="286"/>
      <c r="TV737" s="286"/>
      <c r="TW737" s="286"/>
      <c r="TX737" s="286"/>
      <c r="TY737" s="286"/>
      <c r="TZ737" s="286"/>
      <c r="UA737" s="286"/>
      <c r="UB737" s="286"/>
      <c r="UC737" s="286"/>
      <c r="UD737" s="286"/>
      <c r="UE737" s="286"/>
      <c r="UF737" s="286"/>
      <c r="UG737" s="286"/>
      <c r="UH737" s="286"/>
      <c r="UI737" s="286"/>
      <c r="UJ737" s="286"/>
      <c r="UK737" s="286"/>
      <c r="UL737" s="286"/>
      <c r="UM737" s="286"/>
      <c r="UN737" s="286"/>
      <c r="UO737" s="286"/>
      <c r="UP737" s="286"/>
      <c r="UQ737" s="286"/>
      <c r="UR737" s="286"/>
      <c r="US737" s="286"/>
      <c r="UT737" s="286"/>
      <c r="UU737" s="286"/>
      <c r="UV737" s="286"/>
      <c r="UW737" s="286"/>
      <c r="UX737" s="286"/>
      <c r="UY737" s="286"/>
      <c r="UZ737" s="286"/>
      <c r="VA737" s="286"/>
      <c r="VB737" s="286"/>
      <c r="VC737" s="286"/>
      <c r="VD737" s="286"/>
      <c r="VE737" s="286"/>
      <c r="VF737" s="286"/>
      <c r="VG737" s="286"/>
      <c r="VH737" s="286"/>
      <c r="VI737" s="286"/>
      <c r="VJ737" s="286"/>
      <c r="VK737" s="286"/>
      <c r="VL737" s="286"/>
      <c r="VM737" s="286"/>
      <c r="VN737" s="286"/>
      <c r="VO737" s="286"/>
      <c r="VP737" s="286"/>
      <c r="VQ737" s="286"/>
      <c r="VR737" s="286"/>
      <c r="VS737" s="286"/>
      <c r="VT737" s="286"/>
      <c r="VU737" s="286"/>
      <c r="VV737" s="286"/>
      <c r="VW737" s="286"/>
      <c r="VX737" s="286"/>
      <c r="VY737" s="286"/>
      <c r="VZ737" s="286"/>
      <c r="WA737" s="286"/>
      <c r="WB737" s="286"/>
      <c r="WC737" s="286"/>
    </row>
    <row r="738" spans="1:601" s="285" customFormat="1" ht="81.75" customHeight="1">
      <c r="A738" s="1073"/>
      <c r="B738" s="676"/>
      <c r="C738" s="669"/>
      <c r="D738" s="662"/>
      <c r="E738" s="308" t="s">
        <v>1476</v>
      </c>
      <c r="F738" s="416" t="s">
        <v>60</v>
      </c>
      <c r="G738" s="379">
        <v>38718</v>
      </c>
      <c r="H738" s="316" t="s">
        <v>31</v>
      </c>
      <c r="I738" s="309" t="s">
        <v>23</v>
      </c>
      <c r="J738" s="382" t="s">
        <v>33</v>
      </c>
      <c r="K738" s="309" t="s">
        <v>1475</v>
      </c>
      <c r="L738" s="309" t="s">
        <v>552</v>
      </c>
      <c r="M738" s="288">
        <v>541124</v>
      </c>
      <c r="N738" s="288">
        <v>541124</v>
      </c>
      <c r="O738" s="288">
        <v>597700</v>
      </c>
      <c r="P738" s="289">
        <v>597700</v>
      </c>
      <c r="Q738" s="290">
        <v>597700</v>
      </c>
      <c r="R738" s="290">
        <v>597700</v>
      </c>
      <c r="S738" s="528">
        <v>3</v>
      </c>
      <c r="BA738" s="286"/>
      <c r="BB738" s="286"/>
      <c r="BC738" s="286"/>
      <c r="BD738" s="286"/>
      <c r="BE738" s="286"/>
      <c r="BF738" s="286"/>
      <c r="BG738" s="286"/>
      <c r="BH738" s="286"/>
      <c r="BI738" s="286"/>
      <c r="BJ738" s="286"/>
      <c r="BK738" s="286"/>
      <c r="BL738" s="286"/>
      <c r="BM738" s="286"/>
      <c r="BN738" s="286"/>
      <c r="BO738" s="286"/>
      <c r="BP738" s="286"/>
      <c r="BQ738" s="286"/>
      <c r="BR738" s="286"/>
      <c r="BS738" s="286"/>
      <c r="BT738" s="286"/>
      <c r="BU738" s="286"/>
      <c r="BV738" s="286"/>
      <c r="BW738" s="286"/>
      <c r="BX738" s="286"/>
      <c r="BY738" s="286"/>
      <c r="BZ738" s="286"/>
      <c r="CA738" s="286"/>
      <c r="CB738" s="286"/>
      <c r="CC738" s="286"/>
      <c r="CD738" s="286"/>
      <c r="CE738" s="286"/>
      <c r="CF738" s="286"/>
      <c r="CG738" s="286"/>
      <c r="CH738" s="286"/>
      <c r="CI738" s="286"/>
      <c r="CJ738" s="286"/>
      <c r="CK738" s="286"/>
      <c r="CL738" s="286"/>
      <c r="CM738" s="286"/>
      <c r="CN738" s="286"/>
      <c r="CO738" s="286"/>
      <c r="CP738" s="286"/>
      <c r="CQ738" s="286"/>
      <c r="CR738" s="286"/>
      <c r="CS738" s="286"/>
      <c r="CT738" s="286"/>
      <c r="CU738" s="286"/>
      <c r="CV738" s="286"/>
      <c r="CW738" s="286"/>
      <c r="CX738" s="286"/>
      <c r="CY738" s="286"/>
      <c r="CZ738" s="286"/>
      <c r="DA738" s="286"/>
      <c r="DB738" s="286"/>
      <c r="DC738" s="286"/>
      <c r="DD738" s="286"/>
      <c r="DE738" s="286"/>
      <c r="DF738" s="286"/>
      <c r="DG738" s="286"/>
      <c r="DH738" s="286"/>
      <c r="DI738" s="286"/>
      <c r="DJ738" s="286"/>
      <c r="DK738" s="286"/>
      <c r="DL738" s="286"/>
      <c r="DM738" s="286"/>
      <c r="DN738" s="286"/>
      <c r="DO738" s="286"/>
      <c r="DP738" s="286"/>
      <c r="DQ738" s="286"/>
      <c r="DR738" s="286"/>
      <c r="DS738" s="286"/>
      <c r="DT738" s="286"/>
      <c r="DU738" s="286"/>
      <c r="DV738" s="286"/>
      <c r="DW738" s="286"/>
      <c r="DX738" s="286"/>
      <c r="DY738" s="286"/>
      <c r="DZ738" s="286"/>
      <c r="EA738" s="286"/>
      <c r="EB738" s="286"/>
      <c r="EC738" s="286"/>
      <c r="ED738" s="286"/>
      <c r="EE738" s="286"/>
      <c r="EF738" s="286"/>
      <c r="EG738" s="286"/>
      <c r="EH738" s="286"/>
      <c r="EI738" s="286"/>
      <c r="EJ738" s="286"/>
      <c r="EK738" s="286"/>
      <c r="EL738" s="286"/>
      <c r="EM738" s="286"/>
      <c r="EN738" s="286"/>
      <c r="EO738" s="286"/>
      <c r="EP738" s="286"/>
      <c r="EQ738" s="286"/>
      <c r="ER738" s="286"/>
      <c r="ES738" s="286"/>
      <c r="ET738" s="286"/>
      <c r="EU738" s="286"/>
      <c r="EV738" s="286"/>
      <c r="EW738" s="286"/>
      <c r="EX738" s="286"/>
      <c r="EY738" s="286"/>
      <c r="EZ738" s="286"/>
      <c r="FA738" s="286"/>
      <c r="FB738" s="286"/>
      <c r="FC738" s="286"/>
      <c r="FD738" s="286"/>
      <c r="FE738" s="286"/>
      <c r="FF738" s="286"/>
      <c r="FG738" s="286"/>
      <c r="FH738" s="286"/>
      <c r="FI738" s="286"/>
      <c r="FJ738" s="286"/>
      <c r="FK738" s="286"/>
      <c r="FL738" s="286"/>
      <c r="FM738" s="286"/>
      <c r="FN738" s="286"/>
      <c r="FO738" s="286"/>
      <c r="FP738" s="286"/>
      <c r="FQ738" s="286"/>
      <c r="FR738" s="286"/>
      <c r="FS738" s="286"/>
      <c r="FT738" s="286"/>
      <c r="FU738" s="286"/>
      <c r="FV738" s="286"/>
      <c r="FW738" s="286"/>
      <c r="FX738" s="286"/>
      <c r="FY738" s="286"/>
      <c r="FZ738" s="286"/>
      <c r="GA738" s="286"/>
      <c r="GB738" s="286"/>
      <c r="GC738" s="286"/>
      <c r="GD738" s="286"/>
      <c r="GE738" s="286"/>
      <c r="GF738" s="286"/>
      <c r="GG738" s="286"/>
      <c r="GH738" s="286"/>
      <c r="GI738" s="286"/>
      <c r="GJ738" s="286"/>
      <c r="GK738" s="286"/>
      <c r="GL738" s="286"/>
      <c r="GM738" s="286"/>
      <c r="GN738" s="286"/>
      <c r="GO738" s="286"/>
      <c r="GP738" s="286"/>
      <c r="GQ738" s="286"/>
      <c r="GR738" s="286"/>
      <c r="GS738" s="286"/>
      <c r="GT738" s="286"/>
      <c r="GU738" s="286"/>
      <c r="GV738" s="286"/>
      <c r="GW738" s="286"/>
      <c r="GX738" s="286"/>
      <c r="GY738" s="286"/>
      <c r="GZ738" s="286"/>
      <c r="HA738" s="286"/>
      <c r="HB738" s="286"/>
      <c r="HC738" s="286"/>
      <c r="HD738" s="286"/>
      <c r="HE738" s="286"/>
      <c r="HF738" s="286"/>
      <c r="HG738" s="286"/>
      <c r="HH738" s="286"/>
      <c r="HI738" s="286"/>
      <c r="HJ738" s="286"/>
      <c r="HK738" s="286"/>
      <c r="HL738" s="286"/>
      <c r="HM738" s="286"/>
      <c r="HN738" s="286"/>
      <c r="HO738" s="286"/>
      <c r="HP738" s="286"/>
      <c r="HQ738" s="286"/>
      <c r="HR738" s="286"/>
      <c r="HS738" s="286"/>
      <c r="HT738" s="286"/>
      <c r="HU738" s="286"/>
      <c r="HV738" s="286"/>
      <c r="HW738" s="286"/>
      <c r="HX738" s="286"/>
      <c r="HY738" s="286"/>
      <c r="HZ738" s="286"/>
      <c r="IA738" s="286"/>
      <c r="IB738" s="286"/>
      <c r="IC738" s="286"/>
      <c r="ID738" s="286"/>
      <c r="IE738" s="286"/>
      <c r="IF738" s="286"/>
      <c r="IG738" s="286"/>
      <c r="IH738" s="286"/>
      <c r="II738" s="286"/>
      <c r="IJ738" s="286"/>
      <c r="IK738" s="286"/>
      <c r="IL738" s="286"/>
      <c r="IM738" s="286"/>
      <c r="IN738" s="286"/>
      <c r="IO738" s="286"/>
      <c r="IP738" s="286"/>
      <c r="IQ738" s="286"/>
      <c r="IR738" s="286"/>
      <c r="IS738" s="286"/>
      <c r="IT738" s="286"/>
      <c r="IU738" s="286"/>
      <c r="IV738" s="286"/>
      <c r="IW738" s="286"/>
      <c r="IX738" s="286"/>
      <c r="IY738" s="286"/>
      <c r="IZ738" s="286"/>
      <c r="JA738" s="286"/>
      <c r="JB738" s="286"/>
      <c r="JC738" s="286"/>
      <c r="JD738" s="286"/>
      <c r="JE738" s="286"/>
      <c r="JF738" s="286"/>
      <c r="JG738" s="286"/>
      <c r="JH738" s="286"/>
      <c r="JI738" s="286"/>
      <c r="JJ738" s="286"/>
      <c r="JK738" s="286"/>
      <c r="JL738" s="286"/>
      <c r="JM738" s="286"/>
      <c r="JN738" s="286"/>
      <c r="JO738" s="286"/>
      <c r="JP738" s="286"/>
      <c r="JQ738" s="286"/>
      <c r="JR738" s="286"/>
      <c r="JS738" s="286"/>
      <c r="JT738" s="286"/>
      <c r="JU738" s="286"/>
      <c r="JV738" s="286"/>
      <c r="JW738" s="286"/>
      <c r="JX738" s="286"/>
      <c r="JY738" s="286"/>
      <c r="JZ738" s="286"/>
      <c r="KA738" s="286"/>
      <c r="KB738" s="286"/>
      <c r="KC738" s="286"/>
      <c r="KD738" s="286"/>
      <c r="KE738" s="286"/>
      <c r="KF738" s="286"/>
      <c r="KG738" s="286"/>
      <c r="KH738" s="286"/>
      <c r="KI738" s="286"/>
      <c r="KJ738" s="286"/>
      <c r="KK738" s="286"/>
      <c r="KL738" s="286"/>
      <c r="KM738" s="286"/>
      <c r="KN738" s="286"/>
      <c r="KO738" s="286"/>
      <c r="KP738" s="286"/>
      <c r="KQ738" s="286"/>
      <c r="KR738" s="286"/>
      <c r="KS738" s="286"/>
      <c r="KT738" s="286"/>
      <c r="KU738" s="286"/>
      <c r="KV738" s="286"/>
      <c r="KW738" s="286"/>
      <c r="KX738" s="286"/>
      <c r="KY738" s="286"/>
      <c r="KZ738" s="286"/>
      <c r="LA738" s="286"/>
      <c r="LB738" s="286"/>
      <c r="LC738" s="286"/>
      <c r="LD738" s="286"/>
      <c r="LE738" s="286"/>
      <c r="LF738" s="286"/>
      <c r="LG738" s="286"/>
      <c r="LH738" s="286"/>
      <c r="LI738" s="286"/>
      <c r="LJ738" s="286"/>
      <c r="LK738" s="286"/>
      <c r="LL738" s="286"/>
      <c r="LM738" s="286"/>
      <c r="LN738" s="286"/>
      <c r="LO738" s="286"/>
      <c r="LP738" s="286"/>
      <c r="LQ738" s="286"/>
      <c r="LR738" s="286"/>
      <c r="LS738" s="286"/>
      <c r="LT738" s="286"/>
      <c r="LU738" s="286"/>
      <c r="LV738" s="286"/>
      <c r="LW738" s="286"/>
      <c r="LX738" s="286"/>
      <c r="LY738" s="286"/>
      <c r="LZ738" s="286"/>
      <c r="MA738" s="286"/>
      <c r="MB738" s="286"/>
      <c r="MC738" s="286"/>
      <c r="MD738" s="286"/>
      <c r="ME738" s="286"/>
      <c r="MF738" s="286"/>
      <c r="MG738" s="286"/>
      <c r="MH738" s="286"/>
      <c r="MI738" s="286"/>
      <c r="MJ738" s="286"/>
      <c r="MK738" s="286"/>
      <c r="ML738" s="286"/>
      <c r="MM738" s="286"/>
      <c r="MN738" s="286"/>
      <c r="MO738" s="286"/>
      <c r="MP738" s="286"/>
      <c r="MQ738" s="286"/>
      <c r="MR738" s="286"/>
      <c r="MS738" s="286"/>
      <c r="MT738" s="286"/>
      <c r="MU738" s="286"/>
      <c r="MV738" s="286"/>
      <c r="MW738" s="286"/>
      <c r="MX738" s="286"/>
      <c r="MY738" s="286"/>
      <c r="MZ738" s="286"/>
      <c r="NA738" s="286"/>
      <c r="NB738" s="286"/>
      <c r="NC738" s="286"/>
      <c r="ND738" s="286"/>
      <c r="NE738" s="286"/>
      <c r="NF738" s="286"/>
      <c r="NG738" s="286"/>
      <c r="NH738" s="286"/>
      <c r="NI738" s="286"/>
      <c r="NJ738" s="286"/>
      <c r="NK738" s="286"/>
      <c r="NL738" s="286"/>
      <c r="NM738" s="286"/>
      <c r="NN738" s="286"/>
      <c r="NO738" s="286"/>
      <c r="NP738" s="286"/>
      <c r="NQ738" s="286"/>
      <c r="NR738" s="286"/>
      <c r="NS738" s="286"/>
      <c r="NT738" s="286"/>
      <c r="NU738" s="286"/>
      <c r="NV738" s="286"/>
      <c r="NW738" s="286"/>
      <c r="NX738" s="286"/>
      <c r="NY738" s="286"/>
      <c r="NZ738" s="286"/>
      <c r="OA738" s="286"/>
      <c r="OB738" s="286"/>
      <c r="OC738" s="286"/>
      <c r="OD738" s="286"/>
      <c r="OE738" s="286"/>
      <c r="OF738" s="286"/>
      <c r="OG738" s="286"/>
      <c r="OH738" s="286"/>
      <c r="OI738" s="286"/>
      <c r="OJ738" s="286"/>
      <c r="OK738" s="286"/>
      <c r="OL738" s="286"/>
      <c r="OM738" s="286"/>
      <c r="ON738" s="286"/>
      <c r="OO738" s="286"/>
      <c r="OP738" s="286"/>
      <c r="OQ738" s="286"/>
      <c r="OR738" s="286"/>
      <c r="OS738" s="286"/>
      <c r="OT738" s="286"/>
      <c r="OU738" s="286"/>
      <c r="OV738" s="286"/>
      <c r="OW738" s="286"/>
      <c r="OX738" s="286"/>
      <c r="OY738" s="286"/>
      <c r="OZ738" s="286"/>
      <c r="PA738" s="286"/>
      <c r="PB738" s="286"/>
      <c r="PC738" s="286"/>
      <c r="PD738" s="286"/>
      <c r="PE738" s="286"/>
      <c r="PF738" s="286"/>
      <c r="PG738" s="286"/>
      <c r="PH738" s="286"/>
      <c r="PI738" s="286"/>
      <c r="PJ738" s="286"/>
      <c r="PK738" s="286"/>
      <c r="PL738" s="286"/>
      <c r="PM738" s="286"/>
      <c r="PN738" s="286"/>
      <c r="PO738" s="286"/>
      <c r="PP738" s="286"/>
      <c r="PQ738" s="286"/>
      <c r="PR738" s="286"/>
      <c r="PS738" s="286"/>
      <c r="PT738" s="286"/>
      <c r="PU738" s="286"/>
      <c r="PV738" s="286"/>
      <c r="PW738" s="286"/>
      <c r="PX738" s="286"/>
      <c r="PY738" s="286"/>
      <c r="PZ738" s="286"/>
      <c r="QA738" s="286"/>
      <c r="QB738" s="286"/>
      <c r="QC738" s="286"/>
      <c r="QD738" s="286"/>
      <c r="QE738" s="286"/>
      <c r="QF738" s="286"/>
      <c r="QG738" s="286"/>
      <c r="QH738" s="286"/>
      <c r="QI738" s="286"/>
      <c r="QJ738" s="286"/>
      <c r="QK738" s="286"/>
      <c r="QL738" s="286"/>
      <c r="QM738" s="286"/>
      <c r="QN738" s="286"/>
      <c r="QO738" s="286"/>
      <c r="QP738" s="286"/>
      <c r="QQ738" s="286"/>
      <c r="QR738" s="286"/>
      <c r="QS738" s="286"/>
      <c r="QT738" s="286"/>
      <c r="QU738" s="286"/>
      <c r="QV738" s="286"/>
      <c r="QW738" s="286"/>
      <c r="QX738" s="286"/>
      <c r="QY738" s="286"/>
      <c r="QZ738" s="286"/>
      <c r="RA738" s="286"/>
      <c r="RB738" s="286"/>
      <c r="RC738" s="286"/>
      <c r="RD738" s="286"/>
      <c r="RE738" s="286"/>
      <c r="RF738" s="286"/>
      <c r="RG738" s="286"/>
      <c r="RH738" s="286"/>
      <c r="RI738" s="286"/>
      <c r="RJ738" s="286"/>
      <c r="RK738" s="286"/>
      <c r="RL738" s="286"/>
      <c r="RM738" s="286"/>
      <c r="RN738" s="286"/>
      <c r="RO738" s="286"/>
      <c r="RP738" s="286"/>
      <c r="RQ738" s="286"/>
      <c r="RR738" s="286"/>
      <c r="RS738" s="286"/>
      <c r="RT738" s="286"/>
      <c r="RU738" s="286"/>
      <c r="RV738" s="286"/>
      <c r="RW738" s="286"/>
      <c r="RX738" s="286"/>
      <c r="RY738" s="286"/>
      <c r="RZ738" s="286"/>
      <c r="SA738" s="286"/>
      <c r="SB738" s="286"/>
      <c r="SC738" s="286"/>
      <c r="SD738" s="286"/>
      <c r="SE738" s="286"/>
      <c r="SF738" s="286"/>
      <c r="SG738" s="286"/>
      <c r="SH738" s="286"/>
      <c r="SI738" s="286"/>
      <c r="SJ738" s="286"/>
      <c r="SK738" s="286"/>
      <c r="SL738" s="286"/>
      <c r="SM738" s="286"/>
      <c r="SN738" s="286"/>
      <c r="SO738" s="286"/>
      <c r="SP738" s="286"/>
      <c r="SQ738" s="286"/>
      <c r="SR738" s="286"/>
      <c r="SS738" s="286"/>
      <c r="ST738" s="286"/>
      <c r="SU738" s="286"/>
      <c r="SV738" s="286"/>
      <c r="SW738" s="286"/>
      <c r="SX738" s="286"/>
      <c r="SY738" s="286"/>
      <c r="SZ738" s="286"/>
      <c r="TA738" s="286"/>
      <c r="TB738" s="286"/>
      <c r="TC738" s="286"/>
      <c r="TD738" s="286"/>
      <c r="TE738" s="286"/>
      <c r="TF738" s="286"/>
      <c r="TG738" s="286"/>
      <c r="TH738" s="286"/>
      <c r="TI738" s="286"/>
      <c r="TJ738" s="286"/>
      <c r="TK738" s="286"/>
      <c r="TL738" s="286"/>
      <c r="TM738" s="286"/>
      <c r="TN738" s="286"/>
      <c r="TO738" s="286"/>
      <c r="TP738" s="286"/>
      <c r="TQ738" s="286"/>
      <c r="TR738" s="286"/>
      <c r="TS738" s="286"/>
      <c r="TT738" s="286"/>
      <c r="TU738" s="286"/>
      <c r="TV738" s="286"/>
      <c r="TW738" s="286"/>
      <c r="TX738" s="286"/>
      <c r="TY738" s="286"/>
      <c r="TZ738" s="286"/>
      <c r="UA738" s="286"/>
      <c r="UB738" s="286"/>
      <c r="UC738" s="286"/>
      <c r="UD738" s="286"/>
      <c r="UE738" s="286"/>
      <c r="UF738" s="286"/>
      <c r="UG738" s="286"/>
      <c r="UH738" s="286"/>
      <c r="UI738" s="286"/>
      <c r="UJ738" s="286"/>
      <c r="UK738" s="286"/>
      <c r="UL738" s="286"/>
      <c r="UM738" s="286"/>
      <c r="UN738" s="286"/>
      <c r="UO738" s="286"/>
      <c r="UP738" s="286"/>
      <c r="UQ738" s="286"/>
      <c r="UR738" s="286"/>
      <c r="US738" s="286"/>
      <c r="UT738" s="286"/>
      <c r="UU738" s="286"/>
      <c r="UV738" s="286"/>
      <c r="UW738" s="286"/>
      <c r="UX738" s="286"/>
      <c r="UY738" s="286"/>
      <c r="UZ738" s="286"/>
      <c r="VA738" s="286"/>
      <c r="VB738" s="286"/>
      <c r="VC738" s="286"/>
      <c r="VD738" s="286"/>
      <c r="VE738" s="286"/>
      <c r="VF738" s="286"/>
      <c r="VG738" s="286"/>
      <c r="VH738" s="286"/>
      <c r="VI738" s="286"/>
      <c r="VJ738" s="286"/>
      <c r="VK738" s="286"/>
      <c r="VL738" s="286"/>
      <c r="VM738" s="286"/>
      <c r="VN738" s="286"/>
      <c r="VO738" s="286"/>
      <c r="VP738" s="286"/>
      <c r="VQ738" s="286"/>
      <c r="VR738" s="286"/>
      <c r="VS738" s="286"/>
      <c r="VT738" s="286"/>
      <c r="VU738" s="286"/>
      <c r="VV738" s="286"/>
      <c r="VW738" s="286"/>
      <c r="VX738" s="286"/>
      <c r="VY738" s="286"/>
      <c r="VZ738" s="286"/>
      <c r="WA738" s="286"/>
      <c r="WB738" s="286"/>
      <c r="WC738" s="286"/>
    </row>
    <row r="739" spans="1:601" s="285" customFormat="1" ht="134.25" customHeight="1">
      <c r="A739" s="1073"/>
      <c r="B739" s="649"/>
      <c r="C739" s="651"/>
      <c r="D739" s="662"/>
      <c r="E739" s="308" t="s">
        <v>1477</v>
      </c>
      <c r="F739" s="416" t="s">
        <v>60</v>
      </c>
      <c r="G739" s="379">
        <v>41640</v>
      </c>
      <c r="H739" s="316" t="s">
        <v>31</v>
      </c>
      <c r="I739" s="309" t="s">
        <v>23</v>
      </c>
      <c r="J739" s="382" t="s">
        <v>33</v>
      </c>
      <c r="K739" s="309" t="s">
        <v>1475</v>
      </c>
      <c r="L739" s="309" t="s">
        <v>43</v>
      </c>
      <c r="M739" s="288">
        <v>6076</v>
      </c>
      <c r="N739" s="288">
        <v>6076</v>
      </c>
      <c r="O739" s="288">
        <v>6000</v>
      </c>
      <c r="P739" s="289">
        <v>6000</v>
      </c>
      <c r="Q739" s="290">
        <v>6000</v>
      </c>
      <c r="R739" s="290">
        <v>6000</v>
      </c>
      <c r="S739" s="528">
        <v>3</v>
      </c>
      <c r="BA739" s="286"/>
      <c r="BB739" s="286"/>
      <c r="BC739" s="286"/>
      <c r="BD739" s="286"/>
      <c r="BE739" s="286"/>
      <c r="BF739" s="286"/>
      <c r="BG739" s="286"/>
      <c r="BH739" s="286"/>
      <c r="BI739" s="286"/>
      <c r="BJ739" s="286"/>
      <c r="BK739" s="286"/>
      <c r="BL739" s="286"/>
      <c r="BM739" s="286"/>
      <c r="BN739" s="286"/>
      <c r="BO739" s="286"/>
      <c r="BP739" s="286"/>
      <c r="BQ739" s="286"/>
      <c r="BR739" s="286"/>
      <c r="BS739" s="286"/>
      <c r="BT739" s="286"/>
      <c r="BU739" s="286"/>
      <c r="BV739" s="286"/>
      <c r="BW739" s="286"/>
      <c r="BX739" s="286"/>
      <c r="BY739" s="286"/>
      <c r="BZ739" s="286"/>
      <c r="CA739" s="286"/>
      <c r="CB739" s="286"/>
      <c r="CC739" s="286"/>
      <c r="CD739" s="286"/>
      <c r="CE739" s="286"/>
      <c r="CF739" s="286"/>
      <c r="CG739" s="286"/>
      <c r="CH739" s="286"/>
      <c r="CI739" s="286"/>
      <c r="CJ739" s="286"/>
      <c r="CK739" s="286"/>
      <c r="CL739" s="286"/>
      <c r="CM739" s="286"/>
      <c r="CN739" s="286"/>
      <c r="CO739" s="286"/>
      <c r="CP739" s="286"/>
      <c r="CQ739" s="286"/>
      <c r="CR739" s="286"/>
      <c r="CS739" s="286"/>
      <c r="CT739" s="286"/>
      <c r="CU739" s="286"/>
      <c r="CV739" s="286"/>
      <c r="CW739" s="286"/>
      <c r="CX739" s="286"/>
      <c r="CY739" s="286"/>
      <c r="CZ739" s="286"/>
      <c r="DA739" s="286"/>
      <c r="DB739" s="286"/>
      <c r="DC739" s="286"/>
      <c r="DD739" s="286"/>
      <c r="DE739" s="286"/>
      <c r="DF739" s="286"/>
      <c r="DG739" s="286"/>
      <c r="DH739" s="286"/>
      <c r="DI739" s="286"/>
      <c r="DJ739" s="286"/>
      <c r="DK739" s="286"/>
      <c r="DL739" s="286"/>
      <c r="DM739" s="286"/>
      <c r="DN739" s="286"/>
      <c r="DO739" s="286"/>
      <c r="DP739" s="286"/>
      <c r="DQ739" s="286"/>
      <c r="DR739" s="286"/>
      <c r="DS739" s="286"/>
      <c r="DT739" s="286"/>
      <c r="DU739" s="286"/>
      <c r="DV739" s="286"/>
      <c r="DW739" s="286"/>
      <c r="DX739" s="286"/>
      <c r="DY739" s="286"/>
      <c r="DZ739" s="286"/>
      <c r="EA739" s="286"/>
      <c r="EB739" s="286"/>
      <c r="EC739" s="286"/>
      <c r="ED739" s="286"/>
      <c r="EE739" s="286"/>
      <c r="EF739" s="286"/>
      <c r="EG739" s="286"/>
      <c r="EH739" s="286"/>
      <c r="EI739" s="286"/>
      <c r="EJ739" s="286"/>
      <c r="EK739" s="286"/>
      <c r="EL739" s="286"/>
      <c r="EM739" s="286"/>
      <c r="EN739" s="286"/>
      <c r="EO739" s="286"/>
      <c r="EP739" s="286"/>
      <c r="EQ739" s="286"/>
      <c r="ER739" s="286"/>
      <c r="ES739" s="286"/>
      <c r="ET739" s="286"/>
      <c r="EU739" s="286"/>
      <c r="EV739" s="286"/>
      <c r="EW739" s="286"/>
      <c r="EX739" s="286"/>
      <c r="EY739" s="286"/>
      <c r="EZ739" s="286"/>
      <c r="FA739" s="286"/>
      <c r="FB739" s="286"/>
      <c r="FC739" s="286"/>
      <c r="FD739" s="286"/>
      <c r="FE739" s="286"/>
      <c r="FF739" s="286"/>
      <c r="FG739" s="286"/>
      <c r="FH739" s="286"/>
      <c r="FI739" s="286"/>
      <c r="FJ739" s="286"/>
      <c r="FK739" s="286"/>
      <c r="FL739" s="286"/>
      <c r="FM739" s="286"/>
      <c r="FN739" s="286"/>
      <c r="FO739" s="286"/>
      <c r="FP739" s="286"/>
      <c r="FQ739" s="286"/>
      <c r="FR739" s="286"/>
      <c r="FS739" s="286"/>
      <c r="FT739" s="286"/>
      <c r="FU739" s="286"/>
      <c r="FV739" s="286"/>
      <c r="FW739" s="286"/>
      <c r="FX739" s="286"/>
      <c r="FY739" s="286"/>
      <c r="FZ739" s="286"/>
      <c r="GA739" s="286"/>
      <c r="GB739" s="286"/>
      <c r="GC739" s="286"/>
      <c r="GD739" s="286"/>
      <c r="GE739" s="286"/>
      <c r="GF739" s="286"/>
      <c r="GG739" s="286"/>
      <c r="GH739" s="286"/>
      <c r="GI739" s="286"/>
      <c r="GJ739" s="286"/>
      <c r="GK739" s="286"/>
      <c r="GL739" s="286"/>
      <c r="GM739" s="286"/>
      <c r="GN739" s="286"/>
      <c r="GO739" s="286"/>
      <c r="GP739" s="286"/>
      <c r="GQ739" s="286"/>
      <c r="GR739" s="286"/>
      <c r="GS739" s="286"/>
      <c r="GT739" s="286"/>
      <c r="GU739" s="286"/>
      <c r="GV739" s="286"/>
      <c r="GW739" s="286"/>
      <c r="GX739" s="286"/>
      <c r="GY739" s="286"/>
      <c r="GZ739" s="286"/>
      <c r="HA739" s="286"/>
      <c r="HB739" s="286"/>
      <c r="HC739" s="286"/>
      <c r="HD739" s="286"/>
      <c r="HE739" s="286"/>
      <c r="HF739" s="286"/>
      <c r="HG739" s="286"/>
      <c r="HH739" s="286"/>
      <c r="HI739" s="286"/>
      <c r="HJ739" s="286"/>
      <c r="HK739" s="286"/>
      <c r="HL739" s="286"/>
      <c r="HM739" s="286"/>
      <c r="HN739" s="286"/>
      <c r="HO739" s="286"/>
      <c r="HP739" s="286"/>
      <c r="HQ739" s="286"/>
      <c r="HR739" s="286"/>
      <c r="HS739" s="286"/>
      <c r="HT739" s="286"/>
      <c r="HU739" s="286"/>
      <c r="HV739" s="286"/>
      <c r="HW739" s="286"/>
      <c r="HX739" s="286"/>
      <c r="HY739" s="286"/>
      <c r="HZ739" s="286"/>
      <c r="IA739" s="286"/>
      <c r="IB739" s="286"/>
      <c r="IC739" s="286"/>
      <c r="ID739" s="286"/>
      <c r="IE739" s="286"/>
      <c r="IF739" s="286"/>
      <c r="IG739" s="286"/>
      <c r="IH739" s="286"/>
      <c r="II739" s="286"/>
      <c r="IJ739" s="286"/>
      <c r="IK739" s="286"/>
      <c r="IL739" s="286"/>
      <c r="IM739" s="286"/>
      <c r="IN739" s="286"/>
      <c r="IO739" s="286"/>
      <c r="IP739" s="286"/>
      <c r="IQ739" s="286"/>
      <c r="IR739" s="286"/>
      <c r="IS739" s="286"/>
      <c r="IT739" s="286"/>
      <c r="IU739" s="286"/>
      <c r="IV739" s="286"/>
      <c r="IW739" s="286"/>
      <c r="IX739" s="286"/>
      <c r="IY739" s="286"/>
      <c r="IZ739" s="286"/>
      <c r="JA739" s="286"/>
      <c r="JB739" s="286"/>
      <c r="JC739" s="286"/>
      <c r="JD739" s="286"/>
      <c r="JE739" s="286"/>
      <c r="JF739" s="286"/>
      <c r="JG739" s="286"/>
      <c r="JH739" s="286"/>
      <c r="JI739" s="286"/>
      <c r="JJ739" s="286"/>
      <c r="JK739" s="286"/>
      <c r="JL739" s="286"/>
      <c r="JM739" s="286"/>
      <c r="JN739" s="286"/>
      <c r="JO739" s="286"/>
      <c r="JP739" s="286"/>
      <c r="JQ739" s="286"/>
      <c r="JR739" s="286"/>
      <c r="JS739" s="286"/>
      <c r="JT739" s="286"/>
      <c r="JU739" s="286"/>
      <c r="JV739" s="286"/>
      <c r="JW739" s="286"/>
      <c r="JX739" s="286"/>
      <c r="JY739" s="286"/>
      <c r="JZ739" s="286"/>
      <c r="KA739" s="286"/>
      <c r="KB739" s="286"/>
      <c r="KC739" s="286"/>
      <c r="KD739" s="286"/>
      <c r="KE739" s="286"/>
      <c r="KF739" s="286"/>
      <c r="KG739" s="286"/>
      <c r="KH739" s="286"/>
      <c r="KI739" s="286"/>
      <c r="KJ739" s="286"/>
      <c r="KK739" s="286"/>
      <c r="KL739" s="286"/>
      <c r="KM739" s="286"/>
      <c r="KN739" s="286"/>
      <c r="KO739" s="286"/>
      <c r="KP739" s="286"/>
      <c r="KQ739" s="286"/>
      <c r="KR739" s="286"/>
      <c r="KS739" s="286"/>
      <c r="KT739" s="286"/>
      <c r="KU739" s="286"/>
      <c r="KV739" s="286"/>
      <c r="KW739" s="286"/>
      <c r="KX739" s="286"/>
      <c r="KY739" s="286"/>
      <c r="KZ739" s="286"/>
      <c r="LA739" s="286"/>
      <c r="LB739" s="286"/>
      <c r="LC739" s="286"/>
      <c r="LD739" s="286"/>
      <c r="LE739" s="286"/>
      <c r="LF739" s="286"/>
      <c r="LG739" s="286"/>
      <c r="LH739" s="286"/>
      <c r="LI739" s="286"/>
      <c r="LJ739" s="286"/>
      <c r="LK739" s="286"/>
      <c r="LL739" s="286"/>
      <c r="LM739" s="286"/>
      <c r="LN739" s="286"/>
      <c r="LO739" s="286"/>
      <c r="LP739" s="286"/>
      <c r="LQ739" s="286"/>
      <c r="LR739" s="286"/>
      <c r="LS739" s="286"/>
      <c r="LT739" s="286"/>
      <c r="LU739" s="286"/>
      <c r="LV739" s="286"/>
      <c r="LW739" s="286"/>
      <c r="LX739" s="286"/>
      <c r="LY739" s="286"/>
      <c r="LZ739" s="286"/>
      <c r="MA739" s="286"/>
      <c r="MB739" s="286"/>
      <c r="MC739" s="286"/>
      <c r="MD739" s="286"/>
      <c r="ME739" s="286"/>
      <c r="MF739" s="286"/>
      <c r="MG739" s="286"/>
      <c r="MH739" s="286"/>
      <c r="MI739" s="286"/>
      <c r="MJ739" s="286"/>
      <c r="MK739" s="286"/>
      <c r="ML739" s="286"/>
      <c r="MM739" s="286"/>
      <c r="MN739" s="286"/>
      <c r="MO739" s="286"/>
      <c r="MP739" s="286"/>
      <c r="MQ739" s="286"/>
      <c r="MR739" s="286"/>
      <c r="MS739" s="286"/>
      <c r="MT739" s="286"/>
      <c r="MU739" s="286"/>
      <c r="MV739" s="286"/>
      <c r="MW739" s="286"/>
      <c r="MX739" s="286"/>
      <c r="MY739" s="286"/>
      <c r="MZ739" s="286"/>
      <c r="NA739" s="286"/>
      <c r="NB739" s="286"/>
      <c r="NC739" s="286"/>
      <c r="ND739" s="286"/>
      <c r="NE739" s="286"/>
      <c r="NF739" s="286"/>
      <c r="NG739" s="286"/>
      <c r="NH739" s="286"/>
      <c r="NI739" s="286"/>
      <c r="NJ739" s="286"/>
      <c r="NK739" s="286"/>
      <c r="NL739" s="286"/>
      <c r="NM739" s="286"/>
      <c r="NN739" s="286"/>
      <c r="NO739" s="286"/>
      <c r="NP739" s="286"/>
      <c r="NQ739" s="286"/>
      <c r="NR739" s="286"/>
      <c r="NS739" s="286"/>
      <c r="NT739" s="286"/>
      <c r="NU739" s="286"/>
      <c r="NV739" s="286"/>
      <c r="NW739" s="286"/>
      <c r="NX739" s="286"/>
      <c r="NY739" s="286"/>
      <c r="NZ739" s="286"/>
      <c r="OA739" s="286"/>
      <c r="OB739" s="286"/>
      <c r="OC739" s="286"/>
      <c r="OD739" s="286"/>
      <c r="OE739" s="286"/>
      <c r="OF739" s="286"/>
      <c r="OG739" s="286"/>
      <c r="OH739" s="286"/>
      <c r="OI739" s="286"/>
      <c r="OJ739" s="286"/>
      <c r="OK739" s="286"/>
      <c r="OL739" s="286"/>
      <c r="OM739" s="286"/>
      <c r="ON739" s="286"/>
      <c r="OO739" s="286"/>
      <c r="OP739" s="286"/>
      <c r="OQ739" s="286"/>
      <c r="OR739" s="286"/>
      <c r="OS739" s="286"/>
      <c r="OT739" s="286"/>
      <c r="OU739" s="286"/>
      <c r="OV739" s="286"/>
      <c r="OW739" s="286"/>
      <c r="OX739" s="286"/>
      <c r="OY739" s="286"/>
      <c r="OZ739" s="286"/>
      <c r="PA739" s="286"/>
      <c r="PB739" s="286"/>
      <c r="PC739" s="286"/>
      <c r="PD739" s="286"/>
      <c r="PE739" s="286"/>
      <c r="PF739" s="286"/>
      <c r="PG739" s="286"/>
      <c r="PH739" s="286"/>
      <c r="PI739" s="286"/>
      <c r="PJ739" s="286"/>
      <c r="PK739" s="286"/>
      <c r="PL739" s="286"/>
      <c r="PM739" s="286"/>
      <c r="PN739" s="286"/>
      <c r="PO739" s="286"/>
      <c r="PP739" s="286"/>
      <c r="PQ739" s="286"/>
      <c r="PR739" s="286"/>
      <c r="PS739" s="286"/>
      <c r="PT739" s="286"/>
      <c r="PU739" s="286"/>
      <c r="PV739" s="286"/>
      <c r="PW739" s="286"/>
      <c r="PX739" s="286"/>
      <c r="PY739" s="286"/>
      <c r="PZ739" s="286"/>
      <c r="QA739" s="286"/>
      <c r="QB739" s="286"/>
      <c r="QC739" s="286"/>
      <c r="QD739" s="286"/>
      <c r="QE739" s="286"/>
      <c r="QF739" s="286"/>
      <c r="QG739" s="286"/>
      <c r="QH739" s="286"/>
      <c r="QI739" s="286"/>
      <c r="QJ739" s="286"/>
      <c r="QK739" s="286"/>
      <c r="QL739" s="286"/>
      <c r="QM739" s="286"/>
      <c r="QN739" s="286"/>
      <c r="QO739" s="286"/>
      <c r="QP739" s="286"/>
      <c r="QQ739" s="286"/>
      <c r="QR739" s="286"/>
      <c r="QS739" s="286"/>
      <c r="QT739" s="286"/>
      <c r="QU739" s="286"/>
      <c r="QV739" s="286"/>
      <c r="QW739" s="286"/>
      <c r="QX739" s="286"/>
      <c r="QY739" s="286"/>
      <c r="QZ739" s="286"/>
      <c r="RA739" s="286"/>
      <c r="RB739" s="286"/>
      <c r="RC739" s="286"/>
      <c r="RD739" s="286"/>
      <c r="RE739" s="286"/>
      <c r="RF739" s="286"/>
      <c r="RG739" s="286"/>
      <c r="RH739" s="286"/>
      <c r="RI739" s="286"/>
      <c r="RJ739" s="286"/>
      <c r="RK739" s="286"/>
      <c r="RL739" s="286"/>
      <c r="RM739" s="286"/>
      <c r="RN739" s="286"/>
      <c r="RO739" s="286"/>
      <c r="RP739" s="286"/>
      <c r="RQ739" s="286"/>
      <c r="RR739" s="286"/>
      <c r="RS739" s="286"/>
      <c r="RT739" s="286"/>
      <c r="RU739" s="286"/>
      <c r="RV739" s="286"/>
      <c r="RW739" s="286"/>
      <c r="RX739" s="286"/>
      <c r="RY739" s="286"/>
      <c r="RZ739" s="286"/>
      <c r="SA739" s="286"/>
      <c r="SB739" s="286"/>
      <c r="SC739" s="286"/>
      <c r="SD739" s="286"/>
      <c r="SE739" s="286"/>
      <c r="SF739" s="286"/>
      <c r="SG739" s="286"/>
      <c r="SH739" s="286"/>
      <c r="SI739" s="286"/>
      <c r="SJ739" s="286"/>
      <c r="SK739" s="286"/>
      <c r="SL739" s="286"/>
      <c r="SM739" s="286"/>
      <c r="SN739" s="286"/>
      <c r="SO739" s="286"/>
      <c r="SP739" s="286"/>
      <c r="SQ739" s="286"/>
      <c r="SR739" s="286"/>
      <c r="SS739" s="286"/>
      <c r="ST739" s="286"/>
      <c r="SU739" s="286"/>
      <c r="SV739" s="286"/>
      <c r="SW739" s="286"/>
      <c r="SX739" s="286"/>
      <c r="SY739" s="286"/>
      <c r="SZ739" s="286"/>
      <c r="TA739" s="286"/>
      <c r="TB739" s="286"/>
      <c r="TC739" s="286"/>
      <c r="TD739" s="286"/>
      <c r="TE739" s="286"/>
      <c r="TF739" s="286"/>
      <c r="TG739" s="286"/>
      <c r="TH739" s="286"/>
      <c r="TI739" s="286"/>
      <c r="TJ739" s="286"/>
      <c r="TK739" s="286"/>
      <c r="TL739" s="286"/>
      <c r="TM739" s="286"/>
      <c r="TN739" s="286"/>
      <c r="TO739" s="286"/>
      <c r="TP739" s="286"/>
      <c r="TQ739" s="286"/>
      <c r="TR739" s="286"/>
      <c r="TS739" s="286"/>
      <c r="TT739" s="286"/>
      <c r="TU739" s="286"/>
      <c r="TV739" s="286"/>
      <c r="TW739" s="286"/>
      <c r="TX739" s="286"/>
      <c r="TY739" s="286"/>
      <c r="TZ739" s="286"/>
      <c r="UA739" s="286"/>
      <c r="UB739" s="286"/>
      <c r="UC739" s="286"/>
      <c r="UD739" s="286"/>
      <c r="UE739" s="286"/>
      <c r="UF739" s="286"/>
      <c r="UG739" s="286"/>
      <c r="UH739" s="286"/>
      <c r="UI739" s="286"/>
      <c r="UJ739" s="286"/>
      <c r="UK739" s="286"/>
      <c r="UL739" s="286"/>
      <c r="UM739" s="286"/>
      <c r="UN739" s="286"/>
      <c r="UO739" s="286"/>
      <c r="UP739" s="286"/>
      <c r="UQ739" s="286"/>
      <c r="UR739" s="286"/>
      <c r="US739" s="286"/>
      <c r="UT739" s="286"/>
      <c r="UU739" s="286"/>
      <c r="UV739" s="286"/>
      <c r="UW739" s="286"/>
      <c r="UX739" s="286"/>
      <c r="UY739" s="286"/>
      <c r="UZ739" s="286"/>
      <c r="VA739" s="286"/>
      <c r="VB739" s="286"/>
      <c r="VC739" s="286"/>
      <c r="VD739" s="286"/>
      <c r="VE739" s="286"/>
      <c r="VF739" s="286"/>
      <c r="VG739" s="286"/>
      <c r="VH739" s="286"/>
      <c r="VI739" s="286"/>
      <c r="VJ739" s="286"/>
      <c r="VK739" s="286"/>
      <c r="VL739" s="286"/>
      <c r="VM739" s="286"/>
      <c r="VN739" s="286"/>
      <c r="VO739" s="286"/>
      <c r="VP739" s="286"/>
      <c r="VQ739" s="286"/>
      <c r="VR739" s="286"/>
      <c r="VS739" s="286"/>
      <c r="VT739" s="286"/>
      <c r="VU739" s="286"/>
      <c r="VV739" s="286"/>
      <c r="VW739" s="286"/>
      <c r="VX739" s="286"/>
      <c r="VY739" s="286"/>
      <c r="VZ739" s="286"/>
      <c r="WA739" s="286"/>
      <c r="WB739" s="286"/>
      <c r="WC739" s="286"/>
    </row>
    <row r="740" spans="1:601" s="285" customFormat="1" ht="98.25" customHeight="1">
      <c r="A740" s="1073"/>
      <c r="B740" s="648" t="s">
        <v>1478</v>
      </c>
      <c r="C740" s="650" t="s">
        <v>1479</v>
      </c>
      <c r="D740" s="652" t="s">
        <v>1480</v>
      </c>
      <c r="E740" s="677" t="s">
        <v>1481</v>
      </c>
      <c r="F740" s="652" t="s">
        <v>60</v>
      </c>
      <c r="G740" s="679">
        <v>44562</v>
      </c>
      <c r="H740" s="646" t="s">
        <v>31</v>
      </c>
      <c r="I740" s="381" t="s">
        <v>23</v>
      </c>
      <c r="J740" s="380" t="s">
        <v>33</v>
      </c>
      <c r="K740" s="381" t="s">
        <v>1482</v>
      </c>
      <c r="L740" s="381" t="s">
        <v>35</v>
      </c>
      <c r="M740" s="284">
        <f>M741</f>
        <v>65300</v>
      </c>
      <c r="N740" s="284">
        <f>N741</f>
        <v>62606</v>
      </c>
      <c r="O740" s="284">
        <f>O741</f>
        <v>34100</v>
      </c>
      <c r="P740" s="284">
        <f>P741</f>
        <v>34100</v>
      </c>
      <c r="Q740" s="284">
        <f t="shared" ref="Q740:R740" si="129">Q741</f>
        <v>34100</v>
      </c>
      <c r="R740" s="387">
        <f t="shared" si="129"/>
        <v>34100</v>
      </c>
      <c r="S740" s="535"/>
      <c r="BA740" s="286"/>
      <c r="BB740" s="286"/>
      <c r="BC740" s="286"/>
      <c r="BD740" s="286"/>
      <c r="BE740" s="286"/>
      <c r="BF740" s="286"/>
      <c r="BG740" s="286"/>
      <c r="BH740" s="286"/>
      <c r="BI740" s="286"/>
      <c r="BJ740" s="286"/>
      <c r="BK740" s="286"/>
      <c r="BL740" s="286"/>
      <c r="BM740" s="286"/>
      <c r="BN740" s="286"/>
      <c r="BO740" s="286"/>
      <c r="BP740" s="286"/>
      <c r="BQ740" s="286"/>
      <c r="BR740" s="286"/>
      <c r="BS740" s="286"/>
      <c r="BT740" s="286"/>
      <c r="BU740" s="286"/>
      <c r="BV740" s="286"/>
      <c r="BW740" s="286"/>
      <c r="BX740" s="286"/>
      <c r="BY740" s="286"/>
      <c r="BZ740" s="286"/>
      <c r="CA740" s="286"/>
      <c r="CB740" s="286"/>
      <c r="CC740" s="286"/>
      <c r="CD740" s="286"/>
      <c r="CE740" s="286"/>
      <c r="CF740" s="286"/>
      <c r="CG740" s="286"/>
      <c r="CH740" s="286"/>
      <c r="CI740" s="286"/>
      <c r="CJ740" s="286"/>
      <c r="CK740" s="286"/>
      <c r="CL740" s="286"/>
      <c r="CM740" s="286"/>
      <c r="CN740" s="286"/>
      <c r="CO740" s="286"/>
      <c r="CP740" s="286"/>
      <c r="CQ740" s="286"/>
      <c r="CR740" s="286"/>
      <c r="CS740" s="286"/>
      <c r="CT740" s="286"/>
      <c r="CU740" s="286"/>
      <c r="CV740" s="286"/>
      <c r="CW740" s="286"/>
      <c r="CX740" s="286"/>
      <c r="CY740" s="286"/>
      <c r="CZ740" s="286"/>
      <c r="DA740" s="286"/>
      <c r="DB740" s="286"/>
      <c r="DC740" s="286"/>
      <c r="DD740" s="286"/>
      <c r="DE740" s="286"/>
      <c r="DF740" s="286"/>
      <c r="DG740" s="286"/>
      <c r="DH740" s="286"/>
      <c r="DI740" s="286"/>
      <c r="DJ740" s="286"/>
      <c r="DK740" s="286"/>
      <c r="DL740" s="286"/>
      <c r="DM740" s="286"/>
      <c r="DN740" s="286"/>
      <c r="DO740" s="286"/>
      <c r="DP740" s="286"/>
      <c r="DQ740" s="286"/>
      <c r="DR740" s="286"/>
      <c r="DS740" s="286"/>
      <c r="DT740" s="286"/>
      <c r="DU740" s="286"/>
      <c r="DV740" s="286"/>
      <c r="DW740" s="286"/>
      <c r="DX740" s="286"/>
      <c r="DY740" s="286"/>
      <c r="DZ740" s="286"/>
      <c r="EA740" s="286"/>
      <c r="EB740" s="286"/>
      <c r="EC740" s="286"/>
      <c r="ED740" s="286"/>
      <c r="EE740" s="286"/>
      <c r="EF740" s="286"/>
      <c r="EG740" s="286"/>
      <c r="EH740" s="286"/>
      <c r="EI740" s="286"/>
      <c r="EJ740" s="286"/>
      <c r="EK740" s="286"/>
      <c r="EL740" s="286"/>
      <c r="EM740" s="286"/>
      <c r="EN740" s="286"/>
      <c r="EO740" s="286"/>
      <c r="EP740" s="286"/>
      <c r="EQ740" s="286"/>
      <c r="ER740" s="286"/>
      <c r="ES740" s="286"/>
      <c r="ET740" s="286"/>
      <c r="EU740" s="286"/>
      <c r="EV740" s="286"/>
      <c r="EW740" s="286"/>
      <c r="EX740" s="286"/>
      <c r="EY740" s="286"/>
      <c r="EZ740" s="286"/>
      <c r="FA740" s="286"/>
      <c r="FB740" s="286"/>
      <c r="FC740" s="286"/>
      <c r="FD740" s="286"/>
      <c r="FE740" s="286"/>
      <c r="FF740" s="286"/>
      <c r="FG740" s="286"/>
      <c r="FH740" s="286"/>
      <c r="FI740" s="286"/>
      <c r="FJ740" s="286"/>
      <c r="FK740" s="286"/>
      <c r="FL740" s="286"/>
      <c r="FM740" s="286"/>
      <c r="FN740" s="286"/>
      <c r="FO740" s="286"/>
      <c r="FP740" s="286"/>
      <c r="FQ740" s="286"/>
      <c r="FR740" s="286"/>
      <c r="FS740" s="286"/>
      <c r="FT740" s="286"/>
      <c r="FU740" s="286"/>
      <c r="FV740" s="286"/>
      <c r="FW740" s="286"/>
      <c r="FX740" s="286"/>
      <c r="FY740" s="286"/>
      <c r="FZ740" s="286"/>
      <c r="GA740" s="286"/>
      <c r="GB740" s="286"/>
      <c r="GC740" s="286"/>
      <c r="GD740" s="286"/>
      <c r="GE740" s="286"/>
      <c r="GF740" s="286"/>
      <c r="GG740" s="286"/>
      <c r="GH740" s="286"/>
      <c r="GI740" s="286"/>
      <c r="GJ740" s="286"/>
      <c r="GK740" s="286"/>
      <c r="GL740" s="286"/>
      <c r="GM740" s="286"/>
      <c r="GN740" s="286"/>
      <c r="GO740" s="286"/>
      <c r="GP740" s="286"/>
      <c r="GQ740" s="286"/>
      <c r="GR740" s="286"/>
      <c r="GS740" s="286"/>
      <c r="GT740" s="286"/>
      <c r="GU740" s="286"/>
      <c r="GV740" s="286"/>
      <c r="GW740" s="286"/>
      <c r="GX740" s="286"/>
      <c r="GY740" s="286"/>
      <c r="GZ740" s="286"/>
      <c r="HA740" s="286"/>
      <c r="HB740" s="286"/>
      <c r="HC740" s="286"/>
      <c r="HD740" s="286"/>
      <c r="HE740" s="286"/>
      <c r="HF740" s="286"/>
      <c r="HG740" s="286"/>
      <c r="HH740" s="286"/>
      <c r="HI740" s="286"/>
      <c r="HJ740" s="286"/>
      <c r="HK740" s="286"/>
      <c r="HL740" s="286"/>
      <c r="HM740" s="286"/>
      <c r="HN740" s="286"/>
      <c r="HO740" s="286"/>
      <c r="HP740" s="286"/>
      <c r="HQ740" s="286"/>
      <c r="HR740" s="286"/>
      <c r="HS740" s="286"/>
      <c r="HT740" s="286"/>
      <c r="HU740" s="286"/>
      <c r="HV740" s="286"/>
      <c r="HW740" s="286"/>
      <c r="HX740" s="286"/>
      <c r="HY740" s="286"/>
      <c r="HZ740" s="286"/>
      <c r="IA740" s="286"/>
      <c r="IB740" s="286"/>
      <c r="IC740" s="286"/>
      <c r="ID740" s="286"/>
      <c r="IE740" s="286"/>
      <c r="IF740" s="286"/>
      <c r="IG740" s="286"/>
      <c r="IH740" s="286"/>
      <c r="II740" s="286"/>
      <c r="IJ740" s="286"/>
      <c r="IK740" s="286"/>
      <c r="IL740" s="286"/>
      <c r="IM740" s="286"/>
      <c r="IN740" s="286"/>
      <c r="IO740" s="286"/>
      <c r="IP740" s="286"/>
      <c r="IQ740" s="286"/>
      <c r="IR740" s="286"/>
      <c r="IS740" s="286"/>
      <c r="IT740" s="286"/>
      <c r="IU740" s="286"/>
      <c r="IV740" s="286"/>
      <c r="IW740" s="286"/>
      <c r="IX740" s="286"/>
      <c r="IY740" s="286"/>
      <c r="IZ740" s="286"/>
      <c r="JA740" s="286"/>
      <c r="JB740" s="286"/>
      <c r="JC740" s="286"/>
      <c r="JD740" s="286"/>
      <c r="JE740" s="286"/>
      <c r="JF740" s="286"/>
      <c r="JG740" s="286"/>
      <c r="JH740" s="286"/>
      <c r="JI740" s="286"/>
      <c r="JJ740" s="286"/>
      <c r="JK740" s="286"/>
      <c r="JL740" s="286"/>
      <c r="JM740" s="286"/>
      <c r="JN740" s="286"/>
      <c r="JO740" s="286"/>
      <c r="JP740" s="286"/>
      <c r="JQ740" s="286"/>
      <c r="JR740" s="286"/>
      <c r="JS740" s="286"/>
      <c r="JT740" s="286"/>
      <c r="JU740" s="286"/>
      <c r="JV740" s="286"/>
      <c r="JW740" s="286"/>
      <c r="JX740" s="286"/>
      <c r="JY740" s="286"/>
      <c r="JZ740" s="286"/>
      <c r="KA740" s="286"/>
      <c r="KB740" s="286"/>
      <c r="KC740" s="286"/>
      <c r="KD740" s="286"/>
      <c r="KE740" s="286"/>
      <c r="KF740" s="286"/>
      <c r="KG740" s="286"/>
      <c r="KH740" s="286"/>
      <c r="KI740" s="286"/>
      <c r="KJ740" s="286"/>
      <c r="KK740" s="286"/>
      <c r="KL740" s="286"/>
      <c r="KM740" s="286"/>
      <c r="KN740" s="286"/>
      <c r="KO740" s="286"/>
      <c r="KP740" s="286"/>
      <c r="KQ740" s="286"/>
      <c r="KR740" s="286"/>
      <c r="KS740" s="286"/>
      <c r="KT740" s="286"/>
      <c r="KU740" s="286"/>
      <c r="KV740" s="286"/>
      <c r="KW740" s="286"/>
      <c r="KX740" s="286"/>
      <c r="KY740" s="286"/>
      <c r="KZ740" s="286"/>
      <c r="LA740" s="286"/>
      <c r="LB740" s="286"/>
      <c r="LC740" s="286"/>
      <c r="LD740" s="286"/>
      <c r="LE740" s="286"/>
      <c r="LF740" s="286"/>
      <c r="LG740" s="286"/>
      <c r="LH740" s="286"/>
      <c r="LI740" s="286"/>
      <c r="LJ740" s="286"/>
      <c r="LK740" s="286"/>
      <c r="LL740" s="286"/>
      <c r="LM740" s="286"/>
      <c r="LN740" s="286"/>
      <c r="LO740" s="286"/>
      <c r="LP740" s="286"/>
      <c r="LQ740" s="286"/>
      <c r="LR740" s="286"/>
      <c r="LS740" s="286"/>
      <c r="LT740" s="286"/>
      <c r="LU740" s="286"/>
      <c r="LV740" s="286"/>
      <c r="LW740" s="286"/>
      <c r="LX740" s="286"/>
      <c r="LY740" s="286"/>
      <c r="LZ740" s="286"/>
      <c r="MA740" s="286"/>
      <c r="MB740" s="286"/>
      <c r="MC740" s="286"/>
      <c r="MD740" s="286"/>
      <c r="ME740" s="286"/>
      <c r="MF740" s="286"/>
      <c r="MG740" s="286"/>
      <c r="MH740" s="286"/>
      <c r="MI740" s="286"/>
      <c r="MJ740" s="286"/>
      <c r="MK740" s="286"/>
      <c r="ML740" s="286"/>
      <c r="MM740" s="286"/>
      <c r="MN740" s="286"/>
      <c r="MO740" s="286"/>
      <c r="MP740" s="286"/>
      <c r="MQ740" s="286"/>
      <c r="MR740" s="286"/>
      <c r="MS740" s="286"/>
      <c r="MT740" s="286"/>
      <c r="MU740" s="286"/>
      <c r="MV740" s="286"/>
      <c r="MW740" s="286"/>
      <c r="MX740" s="286"/>
      <c r="MY740" s="286"/>
      <c r="MZ740" s="286"/>
      <c r="NA740" s="286"/>
      <c r="NB740" s="286"/>
      <c r="NC740" s="286"/>
      <c r="ND740" s="286"/>
      <c r="NE740" s="286"/>
      <c r="NF740" s="286"/>
      <c r="NG740" s="286"/>
      <c r="NH740" s="286"/>
      <c r="NI740" s="286"/>
      <c r="NJ740" s="286"/>
      <c r="NK740" s="286"/>
      <c r="NL740" s="286"/>
      <c r="NM740" s="286"/>
      <c r="NN740" s="286"/>
      <c r="NO740" s="286"/>
      <c r="NP740" s="286"/>
      <c r="NQ740" s="286"/>
      <c r="NR740" s="286"/>
      <c r="NS740" s="286"/>
      <c r="NT740" s="286"/>
      <c r="NU740" s="286"/>
      <c r="NV740" s="286"/>
      <c r="NW740" s="286"/>
      <c r="NX740" s="286"/>
      <c r="NY740" s="286"/>
      <c r="NZ740" s="286"/>
      <c r="OA740" s="286"/>
      <c r="OB740" s="286"/>
      <c r="OC740" s="286"/>
      <c r="OD740" s="286"/>
      <c r="OE740" s="286"/>
      <c r="OF740" s="286"/>
      <c r="OG740" s="286"/>
      <c r="OH740" s="286"/>
      <c r="OI740" s="286"/>
      <c r="OJ740" s="286"/>
      <c r="OK740" s="286"/>
      <c r="OL740" s="286"/>
      <c r="OM740" s="286"/>
      <c r="ON740" s="286"/>
      <c r="OO740" s="286"/>
      <c r="OP740" s="286"/>
      <c r="OQ740" s="286"/>
      <c r="OR740" s="286"/>
      <c r="OS740" s="286"/>
      <c r="OT740" s="286"/>
      <c r="OU740" s="286"/>
      <c r="OV740" s="286"/>
      <c r="OW740" s="286"/>
      <c r="OX740" s="286"/>
      <c r="OY740" s="286"/>
      <c r="OZ740" s="286"/>
      <c r="PA740" s="286"/>
      <c r="PB740" s="286"/>
      <c r="PC740" s="286"/>
      <c r="PD740" s="286"/>
      <c r="PE740" s="286"/>
      <c r="PF740" s="286"/>
      <c r="PG740" s="286"/>
      <c r="PH740" s="286"/>
      <c r="PI740" s="286"/>
      <c r="PJ740" s="286"/>
      <c r="PK740" s="286"/>
      <c r="PL740" s="286"/>
      <c r="PM740" s="286"/>
      <c r="PN740" s="286"/>
      <c r="PO740" s="286"/>
      <c r="PP740" s="286"/>
      <c r="PQ740" s="286"/>
      <c r="PR740" s="286"/>
      <c r="PS740" s="286"/>
      <c r="PT740" s="286"/>
      <c r="PU740" s="286"/>
      <c r="PV740" s="286"/>
      <c r="PW740" s="286"/>
      <c r="PX740" s="286"/>
      <c r="PY740" s="286"/>
      <c r="PZ740" s="286"/>
      <c r="QA740" s="286"/>
      <c r="QB740" s="286"/>
      <c r="QC740" s="286"/>
      <c r="QD740" s="286"/>
      <c r="QE740" s="286"/>
      <c r="QF740" s="286"/>
      <c r="QG740" s="286"/>
      <c r="QH740" s="286"/>
      <c r="QI740" s="286"/>
      <c r="QJ740" s="286"/>
      <c r="QK740" s="286"/>
      <c r="QL740" s="286"/>
      <c r="QM740" s="286"/>
      <c r="QN740" s="286"/>
      <c r="QO740" s="286"/>
      <c r="QP740" s="286"/>
      <c r="QQ740" s="286"/>
      <c r="QR740" s="286"/>
      <c r="QS740" s="286"/>
      <c r="QT740" s="286"/>
      <c r="QU740" s="286"/>
      <c r="QV740" s="286"/>
      <c r="QW740" s="286"/>
      <c r="QX740" s="286"/>
      <c r="QY740" s="286"/>
      <c r="QZ740" s="286"/>
      <c r="RA740" s="286"/>
      <c r="RB740" s="286"/>
      <c r="RC740" s="286"/>
      <c r="RD740" s="286"/>
      <c r="RE740" s="286"/>
      <c r="RF740" s="286"/>
      <c r="RG740" s="286"/>
      <c r="RH740" s="286"/>
      <c r="RI740" s="286"/>
      <c r="RJ740" s="286"/>
      <c r="RK740" s="286"/>
      <c r="RL740" s="286"/>
      <c r="RM740" s="286"/>
      <c r="RN740" s="286"/>
      <c r="RO740" s="286"/>
      <c r="RP740" s="286"/>
      <c r="RQ740" s="286"/>
      <c r="RR740" s="286"/>
      <c r="RS740" s="286"/>
      <c r="RT740" s="286"/>
      <c r="RU740" s="286"/>
      <c r="RV740" s="286"/>
      <c r="RW740" s="286"/>
      <c r="RX740" s="286"/>
      <c r="RY740" s="286"/>
      <c r="RZ740" s="286"/>
      <c r="SA740" s="286"/>
      <c r="SB740" s="286"/>
      <c r="SC740" s="286"/>
      <c r="SD740" s="286"/>
      <c r="SE740" s="286"/>
      <c r="SF740" s="286"/>
      <c r="SG740" s="286"/>
      <c r="SH740" s="286"/>
      <c r="SI740" s="286"/>
      <c r="SJ740" s="286"/>
      <c r="SK740" s="286"/>
      <c r="SL740" s="286"/>
      <c r="SM740" s="286"/>
      <c r="SN740" s="286"/>
      <c r="SO740" s="286"/>
      <c r="SP740" s="286"/>
      <c r="SQ740" s="286"/>
      <c r="SR740" s="286"/>
      <c r="SS740" s="286"/>
      <c r="ST740" s="286"/>
      <c r="SU740" s="286"/>
      <c r="SV740" s="286"/>
      <c r="SW740" s="286"/>
      <c r="SX740" s="286"/>
      <c r="SY740" s="286"/>
      <c r="SZ740" s="286"/>
      <c r="TA740" s="286"/>
      <c r="TB740" s="286"/>
      <c r="TC740" s="286"/>
      <c r="TD740" s="286"/>
      <c r="TE740" s="286"/>
      <c r="TF740" s="286"/>
      <c r="TG740" s="286"/>
      <c r="TH740" s="286"/>
      <c r="TI740" s="286"/>
      <c r="TJ740" s="286"/>
      <c r="TK740" s="286"/>
      <c r="TL740" s="286"/>
      <c r="TM740" s="286"/>
      <c r="TN740" s="286"/>
      <c r="TO740" s="286"/>
      <c r="TP740" s="286"/>
      <c r="TQ740" s="286"/>
      <c r="TR740" s="286"/>
      <c r="TS740" s="286"/>
      <c r="TT740" s="286"/>
      <c r="TU740" s="286"/>
      <c r="TV740" s="286"/>
      <c r="TW740" s="286"/>
      <c r="TX740" s="286"/>
      <c r="TY740" s="286"/>
      <c r="TZ740" s="286"/>
      <c r="UA740" s="286"/>
      <c r="UB740" s="286"/>
      <c r="UC740" s="286"/>
      <c r="UD740" s="286"/>
      <c r="UE740" s="286"/>
      <c r="UF740" s="286"/>
      <c r="UG740" s="286"/>
      <c r="UH740" s="286"/>
      <c r="UI740" s="286"/>
      <c r="UJ740" s="286"/>
      <c r="UK740" s="286"/>
      <c r="UL740" s="286"/>
      <c r="UM740" s="286"/>
      <c r="UN740" s="286"/>
      <c r="UO740" s="286"/>
      <c r="UP740" s="286"/>
      <c r="UQ740" s="286"/>
      <c r="UR740" s="286"/>
      <c r="US740" s="286"/>
      <c r="UT740" s="286"/>
      <c r="UU740" s="286"/>
      <c r="UV740" s="286"/>
      <c r="UW740" s="286"/>
      <c r="UX740" s="286"/>
      <c r="UY740" s="286"/>
      <c r="UZ740" s="286"/>
      <c r="VA740" s="286"/>
      <c r="VB740" s="286"/>
      <c r="VC740" s="286"/>
      <c r="VD740" s="286"/>
      <c r="VE740" s="286"/>
      <c r="VF740" s="286"/>
      <c r="VG740" s="286"/>
      <c r="VH740" s="286"/>
      <c r="VI740" s="286"/>
      <c r="VJ740" s="286"/>
      <c r="VK740" s="286"/>
      <c r="VL740" s="286"/>
      <c r="VM740" s="286"/>
      <c r="VN740" s="286"/>
      <c r="VO740" s="286"/>
      <c r="VP740" s="286"/>
      <c r="VQ740" s="286"/>
      <c r="VR740" s="286"/>
      <c r="VS740" s="286"/>
      <c r="VT740" s="286"/>
      <c r="VU740" s="286"/>
      <c r="VV740" s="286"/>
      <c r="VW740" s="286"/>
      <c r="VX740" s="286"/>
      <c r="VY740" s="286"/>
      <c r="VZ740" s="286"/>
      <c r="WA740" s="286"/>
      <c r="WB740" s="286"/>
      <c r="WC740" s="286"/>
    </row>
    <row r="741" spans="1:601" s="285" customFormat="1" ht="77.25" customHeight="1">
      <c r="A741" s="1073"/>
      <c r="B741" s="649"/>
      <c r="C741" s="651"/>
      <c r="D741" s="653"/>
      <c r="E741" s="678"/>
      <c r="F741" s="653"/>
      <c r="G741" s="653"/>
      <c r="H741" s="656"/>
      <c r="I741" s="309" t="s">
        <v>23</v>
      </c>
      <c r="J741" s="382" t="s">
        <v>33</v>
      </c>
      <c r="K741" s="309" t="s">
        <v>1482</v>
      </c>
      <c r="L741" s="309" t="s">
        <v>946</v>
      </c>
      <c r="M741" s="288">
        <v>65300</v>
      </c>
      <c r="N741" s="288">
        <v>62606</v>
      </c>
      <c r="O741" s="288">
        <v>34100</v>
      </c>
      <c r="P741" s="334">
        <v>34100</v>
      </c>
      <c r="Q741" s="335">
        <v>34100</v>
      </c>
      <c r="R741" s="335">
        <v>34100</v>
      </c>
      <c r="S741" s="528">
        <v>3</v>
      </c>
      <c r="BA741" s="286"/>
      <c r="BB741" s="286"/>
      <c r="BC741" s="286"/>
      <c r="BD741" s="286"/>
      <c r="BE741" s="286"/>
      <c r="BF741" s="286"/>
      <c r="BG741" s="286"/>
      <c r="BH741" s="286"/>
      <c r="BI741" s="286"/>
      <c r="BJ741" s="286"/>
      <c r="BK741" s="286"/>
      <c r="BL741" s="286"/>
      <c r="BM741" s="286"/>
      <c r="BN741" s="286"/>
      <c r="BO741" s="286"/>
      <c r="BP741" s="286"/>
      <c r="BQ741" s="286"/>
      <c r="BR741" s="286"/>
      <c r="BS741" s="286"/>
      <c r="BT741" s="286"/>
      <c r="BU741" s="286"/>
      <c r="BV741" s="286"/>
      <c r="BW741" s="286"/>
      <c r="BX741" s="286"/>
      <c r="BY741" s="286"/>
      <c r="BZ741" s="286"/>
      <c r="CA741" s="286"/>
      <c r="CB741" s="286"/>
      <c r="CC741" s="286"/>
      <c r="CD741" s="286"/>
      <c r="CE741" s="286"/>
      <c r="CF741" s="286"/>
      <c r="CG741" s="286"/>
      <c r="CH741" s="286"/>
      <c r="CI741" s="286"/>
      <c r="CJ741" s="286"/>
      <c r="CK741" s="286"/>
      <c r="CL741" s="286"/>
      <c r="CM741" s="286"/>
      <c r="CN741" s="286"/>
      <c r="CO741" s="286"/>
      <c r="CP741" s="286"/>
      <c r="CQ741" s="286"/>
      <c r="CR741" s="286"/>
      <c r="CS741" s="286"/>
      <c r="CT741" s="286"/>
      <c r="CU741" s="286"/>
      <c r="CV741" s="286"/>
      <c r="CW741" s="286"/>
      <c r="CX741" s="286"/>
      <c r="CY741" s="286"/>
      <c r="CZ741" s="286"/>
      <c r="DA741" s="286"/>
      <c r="DB741" s="286"/>
      <c r="DC741" s="286"/>
      <c r="DD741" s="286"/>
      <c r="DE741" s="286"/>
      <c r="DF741" s="286"/>
      <c r="DG741" s="286"/>
      <c r="DH741" s="286"/>
      <c r="DI741" s="286"/>
      <c r="DJ741" s="286"/>
      <c r="DK741" s="286"/>
      <c r="DL741" s="286"/>
      <c r="DM741" s="286"/>
      <c r="DN741" s="286"/>
      <c r="DO741" s="286"/>
      <c r="DP741" s="286"/>
      <c r="DQ741" s="286"/>
      <c r="DR741" s="286"/>
      <c r="DS741" s="286"/>
      <c r="DT741" s="286"/>
      <c r="DU741" s="286"/>
      <c r="DV741" s="286"/>
      <c r="DW741" s="286"/>
      <c r="DX741" s="286"/>
      <c r="DY741" s="286"/>
      <c r="DZ741" s="286"/>
      <c r="EA741" s="286"/>
      <c r="EB741" s="286"/>
      <c r="EC741" s="286"/>
      <c r="ED741" s="286"/>
      <c r="EE741" s="286"/>
      <c r="EF741" s="286"/>
      <c r="EG741" s="286"/>
      <c r="EH741" s="286"/>
      <c r="EI741" s="286"/>
      <c r="EJ741" s="286"/>
      <c r="EK741" s="286"/>
      <c r="EL741" s="286"/>
      <c r="EM741" s="286"/>
      <c r="EN741" s="286"/>
      <c r="EO741" s="286"/>
      <c r="EP741" s="286"/>
      <c r="EQ741" s="286"/>
      <c r="ER741" s="286"/>
      <c r="ES741" s="286"/>
      <c r="ET741" s="286"/>
      <c r="EU741" s="286"/>
      <c r="EV741" s="286"/>
      <c r="EW741" s="286"/>
      <c r="EX741" s="286"/>
      <c r="EY741" s="286"/>
      <c r="EZ741" s="286"/>
      <c r="FA741" s="286"/>
      <c r="FB741" s="286"/>
      <c r="FC741" s="286"/>
      <c r="FD741" s="286"/>
      <c r="FE741" s="286"/>
      <c r="FF741" s="286"/>
      <c r="FG741" s="286"/>
      <c r="FH741" s="286"/>
      <c r="FI741" s="286"/>
      <c r="FJ741" s="286"/>
      <c r="FK741" s="286"/>
      <c r="FL741" s="286"/>
      <c r="FM741" s="286"/>
      <c r="FN741" s="286"/>
      <c r="FO741" s="286"/>
      <c r="FP741" s="286"/>
      <c r="FQ741" s="286"/>
      <c r="FR741" s="286"/>
      <c r="FS741" s="286"/>
      <c r="FT741" s="286"/>
      <c r="FU741" s="286"/>
      <c r="FV741" s="286"/>
      <c r="FW741" s="286"/>
      <c r="FX741" s="286"/>
      <c r="FY741" s="286"/>
      <c r="FZ741" s="286"/>
      <c r="GA741" s="286"/>
      <c r="GB741" s="286"/>
      <c r="GC741" s="286"/>
      <c r="GD741" s="286"/>
      <c r="GE741" s="286"/>
      <c r="GF741" s="286"/>
      <c r="GG741" s="286"/>
      <c r="GH741" s="286"/>
      <c r="GI741" s="286"/>
      <c r="GJ741" s="286"/>
      <c r="GK741" s="286"/>
      <c r="GL741" s="286"/>
      <c r="GM741" s="286"/>
      <c r="GN741" s="286"/>
      <c r="GO741" s="286"/>
      <c r="GP741" s="286"/>
      <c r="GQ741" s="286"/>
      <c r="GR741" s="286"/>
      <c r="GS741" s="286"/>
      <c r="GT741" s="286"/>
      <c r="GU741" s="286"/>
      <c r="GV741" s="286"/>
      <c r="GW741" s="286"/>
      <c r="GX741" s="286"/>
      <c r="GY741" s="286"/>
      <c r="GZ741" s="286"/>
      <c r="HA741" s="286"/>
      <c r="HB741" s="286"/>
      <c r="HC741" s="286"/>
      <c r="HD741" s="286"/>
      <c r="HE741" s="286"/>
      <c r="HF741" s="286"/>
      <c r="HG741" s="286"/>
      <c r="HH741" s="286"/>
      <c r="HI741" s="286"/>
      <c r="HJ741" s="286"/>
      <c r="HK741" s="286"/>
      <c r="HL741" s="286"/>
      <c r="HM741" s="286"/>
      <c r="HN741" s="286"/>
      <c r="HO741" s="286"/>
      <c r="HP741" s="286"/>
      <c r="HQ741" s="286"/>
      <c r="HR741" s="286"/>
      <c r="HS741" s="286"/>
      <c r="HT741" s="286"/>
      <c r="HU741" s="286"/>
      <c r="HV741" s="286"/>
      <c r="HW741" s="286"/>
      <c r="HX741" s="286"/>
      <c r="HY741" s="286"/>
      <c r="HZ741" s="286"/>
      <c r="IA741" s="286"/>
      <c r="IB741" s="286"/>
      <c r="IC741" s="286"/>
      <c r="ID741" s="286"/>
      <c r="IE741" s="286"/>
      <c r="IF741" s="286"/>
      <c r="IG741" s="286"/>
      <c r="IH741" s="286"/>
      <c r="II741" s="286"/>
      <c r="IJ741" s="286"/>
      <c r="IK741" s="286"/>
      <c r="IL741" s="286"/>
      <c r="IM741" s="286"/>
      <c r="IN741" s="286"/>
      <c r="IO741" s="286"/>
      <c r="IP741" s="286"/>
      <c r="IQ741" s="286"/>
      <c r="IR741" s="286"/>
      <c r="IS741" s="286"/>
      <c r="IT741" s="286"/>
      <c r="IU741" s="286"/>
      <c r="IV741" s="286"/>
      <c r="IW741" s="286"/>
      <c r="IX741" s="286"/>
      <c r="IY741" s="286"/>
      <c r="IZ741" s="286"/>
      <c r="JA741" s="286"/>
      <c r="JB741" s="286"/>
      <c r="JC741" s="286"/>
      <c r="JD741" s="286"/>
      <c r="JE741" s="286"/>
      <c r="JF741" s="286"/>
      <c r="JG741" s="286"/>
      <c r="JH741" s="286"/>
      <c r="JI741" s="286"/>
      <c r="JJ741" s="286"/>
      <c r="JK741" s="286"/>
      <c r="JL741" s="286"/>
      <c r="JM741" s="286"/>
      <c r="JN741" s="286"/>
      <c r="JO741" s="286"/>
      <c r="JP741" s="286"/>
      <c r="JQ741" s="286"/>
      <c r="JR741" s="286"/>
      <c r="JS741" s="286"/>
      <c r="JT741" s="286"/>
      <c r="JU741" s="286"/>
      <c r="JV741" s="286"/>
      <c r="JW741" s="286"/>
      <c r="JX741" s="286"/>
      <c r="JY741" s="286"/>
      <c r="JZ741" s="286"/>
      <c r="KA741" s="286"/>
      <c r="KB741" s="286"/>
      <c r="KC741" s="286"/>
      <c r="KD741" s="286"/>
      <c r="KE741" s="286"/>
      <c r="KF741" s="286"/>
      <c r="KG741" s="286"/>
      <c r="KH741" s="286"/>
      <c r="KI741" s="286"/>
      <c r="KJ741" s="286"/>
      <c r="KK741" s="286"/>
      <c r="KL741" s="286"/>
      <c r="KM741" s="286"/>
      <c r="KN741" s="286"/>
      <c r="KO741" s="286"/>
      <c r="KP741" s="286"/>
      <c r="KQ741" s="286"/>
      <c r="KR741" s="286"/>
      <c r="KS741" s="286"/>
      <c r="KT741" s="286"/>
      <c r="KU741" s="286"/>
      <c r="KV741" s="286"/>
      <c r="KW741" s="286"/>
      <c r="KX741" s="286"/>
      <c r="KY741" s="286"/>
      <c r="KZ741" s="286"/>
      <c r="LA741" s="286"/>
      <c r="LB741" s="286"/>
      <c r="LC741" s="286"/>
      <c r="LD741" s="286"/>
      <c r="LE741" s="286"/>
      <c r="LF741" s="286"/>
      <c r="LG741" s="286"/>
      <c r="LH741" s="286"/>
      <c r="LI741" s="286"/>
      <c r="LJ741" s="286"/>
      <c r="LK741" s="286"/>
      <c r="LL741" s="286"/>
      <c r="LM741" s="286"/>
      <c r="LN741" s="286"/>
      <c r="LO741" s="286"/>
      <c r="LP741" s="286"/>
      <c r="LQ741" s="286"/>
      <c r="LR741" s="286"/>
      <c r="LS741" s="286"/>
      <c r="LT741" s="286"/>
      <c r="LU741" s="286"/>
      <c r="LV741" s="286"/>
      <c r="LW741" s="286"/>
      <c r="LX741" s="286"/>
      <c r="LY741" s="286"/>
      <c r="LZ741" s="286"/>
      <c r="MA741" s="286"/>
      <c r="MB741" s="286"/>
      <c r="MC741" s="286"/>
      <c r="MD741" s="286"/>
      <c r="ME741" s="286"/>
      <c r="MF741" s="286"/>
      <c r="MG741" s="286"/>
      <c r="MH741" s="286"/>
      <c r="MI741" s="286"/>
      <c r="MJ741" s="286"/>
      <c r="MK741" s="286"/>
      <c r="ML741" s="286"/>
      <c r="MM741" s="286"/>
      <c r="MN741" s="286"/>
      <c r="MO741" s="286"/>
      <c r="MP741" s="286"/>
      <c r="MQ741" s="286"/>
      <c r="MR741" s="286"/>
      <c r="MS741" s="286"/>
      <c r="MT741" s="286"/>
      <c r="MU741" s="286"/>
      <c r="MV741" s="286"/>
      <c r="MW741" s="286"/>
      <c r="MX741" s="286"/>
      <c r="MY741" s="286"/>
      <c r="MZ741" s="286"/>
      <c r="NA741" s="286"/>
      <c r="NB741" s="286"/>
      <c r="NC741" s="286"/>
      <c r="ND741" s="286"/>
      <c r="NE741" s="286"/>
      <c r="NF741" s="286"/>
      <c r="NG741" s="286"/>
      <c r="NH741" s="286"/>
      <c r="NI741" s="286"/>
      <c r="NJ741" s="286"/>
      <c r="NK741" s="286"/>
      <c r="NL741" s="286"/>
      <c r="NM741" s="286"/>
      <c r="NN741" s="286"/>
      <c r="NO741" s="286"/>
      <c r="NP741" s="286"/>
      <c r="NQ741" s="286"/>
      <c r="NR741" s="286"/>
      <c r="NS741" s="286"/>
      <c r="NT741" s="286"/>
      <c r="NU741" s="286"/>
      <c r="NV741" s="286"/>
      <c r="NW741" s="286"/>
      <c r="NX741" s="286"/>
      <c r="NY741" s="286"/>
      <c r="NZ741" s="286"/>
      <c r="OA741" s="286"/>
      <c r="OB741" s="286"/>
      <c r="OC741" s="286"/>
      <c r="OD741" s="286"/>
      <c r="OE741" s="286"/>
      <c r="OF741" s="286"/>
      <c r="OG741" s="286"/>
      <c r="OH741" s="286"/>
      <c r="OI741" s="286"/>
      <c r="OJ741" s="286"/>
      <c r="OK741" s="286"/>
      <c r="OL741" s="286"/>
      <c r="OM741" s="286"/>
      <c r="ON741" s="286"/>
      <c r="OO741" s="286"/>
      <c r="OP741" s="286"/>
      <c r="OQ741" s="286"/>
      <c r="OR741" s="286"/>
      <c r="OS741" s="286"/>
      <c r="OT741" s="286"/>
      <c r="OU741" s="286"/>
      <c r="OV741" s="286"/>
      <c r="OW741" s="286"/>
      <c r="OX741" s="286"/>
      <c r="OY741" s="286"/>
      <c r="OZ741" s="286"/>
      <c r="PA741" s="286"/>
      <c r="PB741" s="286"/>
      <c r="PC741" s="286"/>
      <c r="PD741" s="286"/>
      <c r="PE741" s="286"/>
      <c r="PF741" s="286"/>
      <c r="PG741" s="286"/>
      <c r="PH741" s="286"/>
      <c r="PI741" s="286"/>
      <c r="PJ741" s="286"/>
      <c r="PK741" s="286"/>
      <c r="PL741" s="286"/>
      <c r="PM741" s="286"/>
      <c r="PN741" s="286"/>
      <c r="PO741" s="286"/>
      <c r="PP741" s="286"/>
      <c r="PQ741" s="286"/>
      <c r="PR741" s="286"/>
      <c r="PS741" s="286"/>
      <c r="PT741" s="286"/>
      <c r="PU741" s="286"/>
      <c r="PV741" s="286"/>
      <c r="PW741" s="286"/>
      <c r="PX741" s="286"/>
      <c r="PY741" s="286"/>
      <c r="PZ741" s="286"/>
      <c r="QA741" s="286"/>
      <c r="QB741" s="286"/>
      <c r="QC741" s="286"/>
      <c r="QD741" s="286"/>
      <c r="QE741" s="286"/>
      <c r="QF741" s="286"/>
      <c r="QG741" s="286"/>
      <c r="QH741" s="286"/>
      <c r="QI741" s="286"/>
      <c r="QJ741" s="286"/>
      <c r="QK741" s="286"/>
      <c r="QL741" s="286"/>
      <c r="QM741" s="286"/>
      <c r="QN741" s="286"/>
      <c r="QO741" s="286"/>
      <c r="QP741" s="286"/>
      <c r="QQ741" s="286"/>
      <c r="QR741" s="286"/>
      <c r="QS741" s="286"/>
      <c r="QT741" s="286"/>
      <c r="QU741" s="286"/>
      <c r="QV741" s="286"/>
      <c r="QW741" s="286"/>
      <c r="QX741" s="286"/>
      <c r="QY741" s="286"/>
      <c r="QZ741" s="286"/>
      <c r="RA741" s="286"/>
      <c r="RB741" s="286"/>
      <c r="RC741" s="286"/>
      <c r="RD741" s="286"/>
      <c r="RE741" s="286"/>
      <c r="RF741" s="286"/>
      <c r="RG741" s="286"/>
      <c r="RH741" s="286"/>
      <c r="RI741" s="286"/>
      <c r="RJ741" s="286"/>
      <c r="RK741" s="286"/>
      <c r="RL741" s="286"/>
      <c r="RM741" s="286"/>
      <c r="RN741" s="286"/>
      <c r="RO741" s="286"/>
      <c r="RP741" s="286"/>
      <c r="RQ741" s="286"/>
      <c r="RR741" s="286"/>
      <c r="RS741" s="286"/>
      <c r="RT741" s="286"/>
      <c r="RU741" s="286"/>
      <c r="RV741" s="286"/>
      <c r="RW741" s="286"/>
      <c r="RX741" s="286"/>
      <c r="RY741" s="286"/>
      <c r="RZ741" s="286"/>
      <c r="SA741" s="286"/>
      <c r="SB741" s="286"/>
      <c r="SC741" s="286"/>
      <c r="SD741" s="286"/>
      <c r="SE741" s="286"/>
      <c r="SF741" s="286"/>
      <c r="SG741" s="286"/>
      <c r="SH741" s="286"/>
      <c r="SI741" s="286"/>
      <c r="SJ741" s="286"/>
      <c r="SK741" s="286"/>
      <c r="SL741" s="286"/>
      <c r="SM741" s="286"/>
      <c r="SN741" s="286"/>
      <c r="SO741" s="286"/>
      <c r="SP741" s="286"/>
      <c r="SQ741" s="286"/>
      <c r="SR741" s="286"/>
      <c r="SS741" s="286"/>
      <c r="ST741" s="286"/>
      <c r="SU741" s="286"/>
      <c r="SV741" s="286"/>
      <c r="SW741" s="286"/>
      <c r="SX741" s="286"/>
      <c r="SY741" s="286"/>
      <c r="SZ741" s="286"/>
      <c r="TA741" s="286"/>
      <c r="TB741" s="286"/>
      <c r="TC741" s="286"/>
      <c r="TD741" s="286"/>
      <c r="TE741" s="286"/>
      <c r="TF741" s="286"/>
      <c r="TG741" s="286"/>
      <c r="TH741" s="286"/>
      <c r="TI741" s="286"/>
      <c r="TJ741" s="286"/>
      <c r="TK741" s="286"/>
      <c r="TL741" s="286"/>
      <c r="TM741" s="286"/>
      <c r="TN741" s="286"/>
      <c r="TO741" s="286"/>
      <c r="TP741" s="286"/>
      <c r="TQ741" s="286"/>
      <c r="TR741" s="286"/>
      <c r="TS741" s="286"/>
      <c r="TT741" s="286"/>
      <c r="TU741" s="286"/>
      <c r="TV741" s="286"/>
      <c r="TW741" s="286"/>
      <c r="TX741" s="286"/>
      <c r="TY741" s="286"/>
      <c r="TZ741" s="286"/>
      <c r="UA741" s="286"/>
      <c r="UB741" s="286"/>
      <c r="UC741" s="286"/>
      <c r="UD741" s="286"/>
      <c r="UE741" s="286"/>
      <c r="UF741" s="286"/>
      <c r="UG741" s="286"/>
      <c r="UH741" s="286"/>
      <c r="UI741" s="286"/>
      <c r="UJ741" s="286"/>
      <c r="UK741" s="286"/>
      <c r="UL741" s="286"/>
      <c r="UM741" s="286"/>
      <c r="UN741" s="286"/>
      <c r="UO741" s="286"/>
      <c r="UP741" s="286"/>
      <c r="UQ741" s="286"/>
      <c r="UR741" s="286"/>
      <c r="US741" s="286"/>
      <c r="UT741" s="286"/>
      <c r="UU741" s="286"/>
      <c r="UV741" s="286"/>
      <c r="UW741" s="286"/>
      <c r="UX741" s="286"/>
      <c r="UY741" s="286"/>
      <c r="UZ741" s="286"/>
      <c r="VA741" s="286"/>
      <c r="VB741" s="286"/>
      <c r="VC741" s="286"/>
      <c r="VD741" s="286"/>
      <c r="VE741" s="286"/>
      <c r="VF741" s="286"/>
      <c r="VG741" s="286"/>
      <c r="VH741" s="286"/>
      <c r="VI741" s="286"/>
      <c r="VJ741" s="286"/>
      <c r="VK741" s="286"/>
      <c r="VL741" s="286"/>
      <c r="VM741" s="286"/>
      <c r="VN741" s="286"/>
      <c r="VO741" s="286"/>
      <c r="VP741" s="286"/>
      <c r="VQ741" s="286"/>
      <c r="VR741" s="286"/>
      <c r="VS741" s="286"/>
      <c r="VT741" s="286"/>
      <c r="VU741" s="286"/>
      <c r="VV741" s="286"/>
      <c r="VW741" s="286"/>
      <c r="VX741" s="286"/>
      <c r="VY741" s="286"/>
      <c r="VZ741" s="286"/>
      <c r="WA741" s="286"/>
      <c r="WB741" s="286"/>
      <c r="WC741" s="286"/>
    </row>
    <row r="742" spans="1:601" s="310" customFormat="1" ht="57" customHeight="1">
      <c r="A742" s="1073"/>
      <c r="B742" s="675" t="s">
        <v>729</v>
      </c>
      <c r="C742" s="650" t="s">
        <v>1483</v>
      </c>
      <c r="D742" s="652" t="s">
        <v>1473</v>
      </c>
      <c r="E742" s="654" t="s">
        <v>1484</v>
      </c>
      <c r="F742" s="646" t="s">
        <v>60</v>
      </c>
      <c r="G742" s="657">
        <v>44278</v>
      </c>
      <c r="H742" s="646" t="s">
        <v>1026</v>
      </c>
      <c r="I742" s="390" t="s">
        <v>23</v>
      </c>
      <c r="J742" s="381" t="s">
        <v>50</v>
      </c>
      <c r="K742" s="390" t="s">
        <v>1485</v>
      </c>
      <c r="L742" s="381" t="s">
        <v>35</v>
      </c>
      <c r="M742" s="284">
        <f t="shared" ref="M742:R742" si="130">SUM(M743:M746)</f>
        <v>11442000</v>
      </c>
      <c r="N742" s="284">
        <f t="shared" si="130"/>
        <v>11442000</v>
      </c>
      <c r="O742" s="284">
        <f>SUM(O743:O746)</f>
        <v>11714500</v>
      </c>
      <c r="P742" s="468">
        <f>SUM(P743:P746)</f>
        <v>11714500</v>
      </c>
      <c r="Q742" s="469">
        <f t="shared" si="130"/>
        <v>11714500</v>
      </c>
      <c r="R742" s="469">
        <f t="shared" si="130"/>
        <v>11714500</v>
      </c>
      <c r="S742" s="548"/>
      <c r="T742" s="285"/>
      <c r="U742" s="285"/>
      <c r="V742" s="285"/>
      <c r="W742" s="285"/>
      <c r="X742" s="285"/>
      <c r="Y742" s="285"/>
      <c r="Z742" s="285"/>
      <c r="AA742" s="285"/>
      <c r="AB742" s="285"/>
      <c r="AC742" s="285"/>
      <c r="AD742" s="285"/>
      <c r="AE742" s="285"/>
      <c r="AF742" s="285"/>
      <c r="AG742" s="285"/>
      <c r="AH742" s="285"/>
      <c r="AI742" s="285"/>
      <c r="AJ742" s="285"/>
      <c r="AK742" s="285"/>
      <c r="AL742" s="285"/>
      <c r="AM742" s="285"/>
      <c r="AN742" s="285"/>
      <c r="AO742" s="285"/>
      <c r="AP742" s="285"/>
      <c r="AQ742" s="285"/>
      <c r="AR742" s="285"/>
      <c r="AS742" s="285"/>
      <c r="AT742" s="285"/>
      <c r="AU742" s="285"/>
      <c r="AV742" s="285"/>
      <c r="AW742" s="285"/>
      <c r="AX742" s="285"/>
      <c r="AY742" s="285"/>
      <c r="AZ742" s="285"/>
      <c r="BA742" s="286"/>
      <c r="BB742" s="286"/>
      <c r="BC742" s="286"/>
      <c r="BD742" s="286"/>
      <c r="BE742" s="286"/>
      <c r="BF742" s="286"/>
      <c r="BG742" s="286"/>
      <c r="BH742" s="286"/>
      <c r="BI742" s="286"/>
      <c r="BJ742" s="286"/>
      <c r="BK742" s="286"/>
      <c r="BL742" s="286"/>
      <c r="BM742" s="286"/>
      <c r="BN742" s="286"/>
      <c r="BO742" s="286"/>
      <c r="BP742" s="286"/>
      <c r="BQ742" s="286"/>
      <c r="BR742" s="286"/>
      <c r="BS742" s="286"/>
      <c r="BT742" s="286"/>
      <c r="BU742" s="286"/>
      <c r="BV742" s="286"/>
      <c r="BW742" s="286"/>
      <c r="BX742" s="286"/>
      <c r="BY742" s="286"/>
      <c r="BZ742" s="286"/>
      <c r="CA742" s="286"/>
      <c r="CB742" s="286"/>
      <c r="CC742" s="286"/>
      <c r="CD742" s="286"/>
      <c r="CE742" s="286"/>
      <c r="CF742" s="286"/>
      <c r="CG742" s="286"/>
      <c r="CH742" s="286"/>
      <c r="CI742" s="286"/>
      <c r="CJ742" s="286"/>
      <c r="CK742" s="286"/>
      <c r="CL742" s="286"/>
      <c r="CM742" s="286"/>
      <c r="CN742" s="286"/>
      <c r="CO742" s="286"/>
      <c r="CP742" s="286"/>
      <c r="CQ742" s="286"/>
      <c r="CR742" s="286"/>
      <c r="CS742" s="286"/>
      <c r="CT742" s="286"/>
      <c r="CU742" s="286"/>
      <c r="CV742" s="286"/>
      <c r="CW742" s="286"/>
      <c r="CX742" s="286"/>
      <c r="CY742" s="286"/>
      <c r="CZ742" s="286"/>
      <c r="DA742" s="286"/>
      <c r="DB742" s="286"/>
      <c r="DC742" s="286"/>
      <c r="DD742" s="286"/>
      <c r="DE742" s="286"/>
      <c r="DF742" s="286"/>
      <c r="DG742" s="286"/>
      <c r="DH742" s="286"/>
      <c r="DI742" s="286"/>
      <c r="DJ742" s="286"/>
      <c r="DK742" s="286"/>
      <c r="DL742" s="286"/>
      <c r="DM742" s="286"/>
      <c r="DN742" s="286"/>
      <c r="DO742" s="286"/>
      <c r="DP742" s="286"/>
      <c r="DQ742" s="286"/>
      <c r="DR742" s="286"/>
      <c r="DS742" s="286"/>
      <c r="DT742" s="286"/>
      <c r="DU742" s="286"/>
      <c r="DV742" s="286"/>
      <c r="DW742" s="286"/>
      <c r="DX742" s="286"/>
      <c r="DY742" s="286"/>
      <c r="DZ742" s="286"/>
      <c r="EA742" s="286"/>
      <c r="EB742" s="286"/>
      <c r="EC742" s="286"/>
      <c r="ED742" s="286"/>
      <c r="EE742" s="286"/>
      <c r="EF742" s="286"/>
      <c r="EG742" s="286"/>
      <c r="EH742" s="286"/>
      <c r="EI742" s="286"/>
      <c r="EJ742" s="286"/>
      <c r="EK742" s="286"/>
      <c r="EL742" s="286"/>
      <c r="EM742" s="286"/>
      <c r="EN742" s="286"/>
      <c r="EO742" s="286"/>
      <c r="EP742" s="286"/>
      <c r="EQ742" s="286"/>
      <c r="ER742" s="286"/>
      <c r="ES742" s="286"/>
      <c r="ET742" s="286"/>
      <c r="EU742" s="286"/>
      <c r="EV742" s="286"/>
      <c r="EW742" s="286"/>
      <c r="EX742" s="286"/>
      <c r="EY742" s="286"/>
      <c r="EZ742" s="286"/>
      <c r="FA742" s="286"/>
      <c r="FB742" s="286"/>
      <c r="FC742" s="286"/>
      <c r="FD742" s="286"/>
      <c r="FE742" s="286"/>
      <c r="FF742" s="286"/>
      <c r="FG742" s="286"/>
      <c r="FH742" s="286"/>
      <c r="FI742" s="286"/>
      <c r="FJ742" s="286"/>
      <c r="FK742" s="286"/>
      <c r="FL742" s="286"/>
      <c r="FM742" s="286"/>
      <c r="FN742" s="286"/>
      <c r="FO742" s="286"/>
      <c r="FP742" s="286"/>
      <c r="FQ742" s="286"/>
      <c r="FR742" s="286"/>
      <c r="FS742" s="286"/>
      <c r="FT742" s="286"/>
      <c r="FU742" s="286"/>
      <c r="FV742" s="286"/>
      <c r="FW742" s="286"/>
      <c r="FX742" s="286"/>
      <c r="FY742" s="286"/>
      <c r="FZ742" s="286"/>
      <c r="GA742" s="286"/>
      <c r="GB742" s="286"/>
      <c r="GC742" s="286"/>
      <c r="GD742" s="286"/>
      <c r="GE742" s="286"/>
      <c r="GF742" s="286"/>
      <c r="GG742" s="286"/>
      <c r="GH742" s="286"/>
      <c r="GI742" s="286"/>
      <c r="GJ742" s="286"/>
      <c r="GK742" s="286"/>
      <c r="GL742" s="286"/>
      <c r="GM742" s="286"/>
      <c r="GN742" s="286"/>
      <c r="GO742" s="286"/>
      <c r="GP742" s="286"/>
      <c r="GQ742" s="286"/>
      <c r="GR742" s="286"/>
      <c r="GS742" s="286"/>
      <c r="GT742" s="286"/>
      <c r="GU742" s="286"/>
      <c r="GV742" s="286"/>
      <c r="GW742" s="286"/>
      <c r="GX742" s="286"/>
      <c r="GY742" s="286"/>
      <c r="GZ742" s="286"/>
      <c r="HA742" s="286"/>
      <c r="HB742" s="286"/>
      <c r="HC742" s="286"/>
      <c r="HD742" s="286"/>
      <c r="HE742" s="286"/>
      <c r="HF742" s="286"/>
      <c r="HG742" s="286"/>
      <c r="HH742" s="286"/>
      <c r="HI742" s="286"/>
      <c r="HJ742" s="286"/>
      <c r="HK742" s="286"/>
      <c r="HL742" s="286"/>
      <c r="HM742" s="286"/>
      <c r="HN742" s="286"/>
      <c r="HO742" s="286"/>
      <c r="HP742" s="286"/>
      <c r="HQ742" s="286"/>
      <c r="HR742" s="286"/>
      <c r="HS742" s="286"/>
      <c r="HT742" s="286"/>
      <c r="HU742" s="286"/>
      <c r="HV742" s="286"/>
      <c r="HW742" s="286"/>
      <c r="HX742" s="286"/>
      <c r="HY742" s="286"/>
      <c r="HZ742" s="286"/>
      <c r="IA742" s="286"/>
      <c r="IB742" s="286"/>
      <c r="IC742" s="286"/>
      <c r="ID742" s="286"/>
      <c r="IE742" s="286"/>
      <c r="IF742" s="286"/>
      <c r="IG742" s="286"/>
      <c r="IH742" s="286"/>
      <c r="II742" s="286"/>
      <c r="IJ742" s="286"/>
      <c r="IK742" s="286"/>
      <c r="IL742" s="286"/>
      <c r="IM742" s="286"/>
      <c r="IN742" s="286"/>
      <c r="IO742" s="286"/>
      <c r="IP742" s="286"/>
      <c r="IQ742" s="286"/>
      <c r="IR742" s="286"/>
      <c r="IS742" s="286"/>
      <c r="IT742" s="286"/>
      <c r="IU742" s="286"/>
      <c r="IV742" s="286"/>
      <c r="IW742" s="286"/>
      <c r="IX742" s="286"/>
      <c r="IY742" s="286"/>
      <c r="IZ742" s="286"/>
      <c r="JA742" s="286"/>
      <c r="JB742" s="286"/>
      <c r="JC742" s="286"/>
      <c r="JD742" s="286"/>
      <c r="JE742" s="286"/>
      <c r="JF742" s="286"/>
      <c r="JG742" s="286"/>
      <c r="JH742" s="286"/>
      <c r="JI742" s="286"/>
      <c r="JJ742" s="286"/>
      <c r="JK742" s="286"/>
      <c r="JL742" s="286"/>
      <c r="JM742" s="286"/>
      <c r="JN742" s="286"/>
      <c r="JO742" s="286"/>
      <c r="JP742" s="286"/>
      <c r="JQ742" s="286"/>
      <c r="JR742" s="286"/>
      <c r="JS742" s="286"/>
      <c r="JT742" s="286"/>
      <c r="JU742" s="286"/>
      <c r="JV742" s="286"/>
      <c r="JW742" s="286"/>
      <c r="JX742" s="286"/>
      <c r="JY742" s="286"/>
      <c r="JZ742" s="286"/>
      <c r="KA742" s="286"/>
      <c r="KB742" s="286"/>
      <c r="KC742" s="286"/>
      <c r="KD742" s="286"/>
      <c r="KE742" s="286"/>
      <c r="KF742" s="286"/>
      <c r="KG742" s="286"/>
      <c r="KH742" s="286"/>
      <c r="KI742" s="286"/>
      <c r="KJ742" s="286"/>
      <c r="KK742" s="286"/>
      <c r="KL742" s="286"/>
      <c r="KM742" s="286"/>
      <c r="KN742" s="286"/>
      <c r="KO742" s="286"/>
      <c r="KP742" s="286"/>
      <c r="KQ742" s="286"/>
      <c r="KR742" s="286"/>
      <c r="KS742" s="286"/>
      <c r="KT742" s="286"/>
      <c r="KU742" s="286"/>
      <c r="KV742" s="286"/>
      <c r="KW742" s="286"/>
      <c r="KX742" s="286"/>
      <c r="KY742" s="286"/>
      <c r="KZ742" s="286"/>
      <c r="LA742" s="286"/>
      <c r="LB742" s="286"/>
      <c r="LC742" s="286"/>
      <c r="LD742" s="286"/>
      <c r="LE742" s="286"/>
      <c r="LF742" s="286"/>
      <c r="LG742" s="286"/>
      <c r="LH742" s="286"/>
      <c r="LI742" s="286"/>
      <c r="LJ742" s="286"/>
      <c r="LK742" s="286"/>
      <c r="LL742" s="286"/>
      <c r="LM742" s="286"/>
      <c r="LN742" s="286"/>
      <c r="LO742" s="286"/>
      <c r="LP742" s="286"/>
      <c r="LQ742" s="286"/>
      <c r="LR742" s="286"/>
      <c r="LS742" s="286"/>
      <c r="LT742" s="286"/>
      <c r="LU742" s="286"/>
      <c r="LV742" s="286"/>
      <c r="LW742" s="286"/>
      <c r="LX742" s="286"/>
      <c r="LY742" s="286"/>
      <c r="LZ742" s="286"/>
      <c r="MA742" s="286"/>
      <c r="MB742" s="286"/>
      <c r="MC742" s="286"/>
      <c r="MD742" s="286"/>
      <c r="ME742" s="286"/>
      <c r="MF742" s="286"/>
      <c r="MG742" s="286"/>
      <c r="MH742" s="286"/>
      <c r="MI742" s="286"/>
      <c r="MJ742" s="286"/>
      <c r="MK742" s="286"/>
      <c r="ML742" s="286"/>
      <c r="MM742" s="286"/>
      <c r="MN742" s="286"/>
      <c r="MO742" s="286"/>
      <c r="MP742" s="286"/>
      <c r="MQ742" s="286"/>
      <c r="MR742" s="286"/>
      <c r="MS742" s="286"/>
      <c r="MT742" s="286"/>
      <c r="MU742" s="286"/>
      <c r="MV742" s="286"/>
      <c r="MW742" s="286"/>
      <c r="MX742" s="286"/>
      <c r="MY742" s="286"/>
      <c r="MZ742" s="286"/>
      <c r="NA742" s="286"/>
      <c r="NB742" s="286"/>
      <c r="NC742" s="286"/>
      <c r="ND742" s="286"/>
      <c r="NE742" s="286"/>
      <c r="NF742" s="286"/>
      <c r="NG742" s="286"/>
      <c r="NH742" s="286"/>
      <c r="NI742" s="286"/>
      <c r="NJ742" s="286"/>
      <c r="NK742" s="286"/>
      <c r="NL742" s="286"/>
      <c r="NM742" s="286"/>
      <c r="NN742" s="286"/>
      <c r="NO742" s="286"/>
      <c r="NP742" s="286"/>
      <c r="NQ742" s="286"/>
      <c r="NR742" s="286"/>
      <c r="NS742" s="286"/>
      <c r="NT742" s="286"/>
      <c r="NU742" s="286"/>
      <c r="NV742" s="286"/>
      <c r="NW742" s="286"/>
      <c r="NX742" s="286"/>
      <c r="NY742" s="286"/>
      <c r="NZ742" s="286"/>
      <c r="OA742" s="286"/>
      <c r="OB742" s="286"/>
      <c r="OC742" s="286"/>
      <c r="OD742" s="286"/>
      <c r="OE742" s="286"/>
      <c r="OF742" s="286"/>
      <c r="OG742" s="286"/>
      <c r="OH742" s="286"/>
      <c r="OI742" s="286"/>
      <c r="OJ742" s="286"/>
      <c r="OK742" s="286"/>
      <c r="OL742" s="286"/>
      <c r="OM742" s="286"/>
      <c r="ON742" s="286"/>
      <c r="OO742" s="286"/>
      <c r="OP742" s="286"/>
      <c r="OQ742" s="286"/>
      <c r="OR742" s="286"/>
      <c r="OS742" s="286"/>
      <c r="OT742" s="286"/>
      <c r="OU742" s="286"/>
      <c r="OV742" s="286"/>
      <c r="OW742" s="286"/>
      <c r="OX742" s="286"/>
      <c r="OY742" s="286"/>
      <c r="OZ742" s="286"/>
      <c r="PA742" s="286"/>
      <c r="PB742" s="286"/>
      <c r="PC742" s="286"/>
      <c r="PD742" s="286"/>
      <c r="PE742" s="286"/>
      <c r="PF742" s="286"/>
      <c r="PG742" s="286"/>
      <c r="PH742" s="286"/>
      <c r="PI742" s="286"/>
      <c r="PJ742" s="286"/>
      <c r="PK742" s="286"/>
      <c r="PL742" s="286"/>
      <c r="PM742" s="286"/>
      <c r="PN742" s="286"/>
      <c r="PO742" s="286"/>
      <c r="PP742" s="286"/>
      <c r="PQ742" s="286"/>
      <c r="PR742" s="286"/>
      <c r="PS742" s="286"/>
      <c r="PT742" s="286"/>
      <c r="PU742" s="286"/>
      <c r="PV742" s="286"/>
      <c r="PW742" s="286"/>
      <c r="PX742" s="286"/>
      <c r="PY742" s="286"/>
      <c r="PZ742" s="286"/>
      <c r="QA742" s="286"/>
      <c r="QB742" s="286"/>
      <c r="QC742" s="286"/>
      <c r="QD742" s="286"/>
      <c r="QE742" s="286"/>
      <c r="QF742" s="286"/>
      <c r="QG742" s="286"/>
      <c r="QH742" s="286"/>
      <c r="QI742" s="286"/>
      <c r="QJ742" s="286"/>
      <c r="QK742" s="286"/>
      <c r="QL742" s="286"/>
      <c r="QM742" s="286"/>
      <c r="QN742" s="286"/>
      <c r="QO742" s="286"/>
      <c r="QP742" s="286"/>
      <c r="QQ742" s="286"/>
      <c r="QR742" s="286"/>
      <c r="QS742" s="286"/>
      <c r="QT742" s="286"/>
      <c r="QU742" s="286"/>
      <c r="QV742" s="286"/>
      <c r="QW742" s="286"/>
      <c r="QX742" s="286"/>
      <c r="QY742" s="286"/>
      <c r="QZ742" s="286"/>
      <c r="RA742" s="286"/>
      <c r="RB742" s="286"/>
      <c r="RC742" s="286"/>
      <c r="RD742" s="286"/>
      <c r="RE742" s="286"/>
      <c r="RF742" s="286"/>
      <c r="RG742" s="286"/>
      <c r="RH742" s="286"/>
      <c r="RI742" s="286"/>
      <c r="RJ742" s="286"/>
      <c r="RK742" s="286"/>
      <c r="RL742" s="286"/>
      <c r="RM742" s="286"/>
      <c r="RN742" s="286"/>
      <c r="RO742" s="286"/>
      <c r="RP742" s="286"/>
      <c r="RQ742" s="286"/>
      <c r="RR742" s="286"/>
      <c r="RS742" s="286"/>
      <c r="RT742" s="286"/>
      <c r="RU742" s="286"/>
      <c r="RV742" s="286"/>
      <c r="RW742" s="286"/>
      <c r="RX742" s="286"/>
      <c r="RY742" s="286"/>
      <c r="RZ742" s="286"/>
      <c r="SA742" s="286"/>
      <c r="SB742" s="286"/>
      <c r="SC742" s="286"/>
      <c r="SD742" s="286"/>
      <c r="SE742" s="286"/>
      <c r="SF742" s="286"/>
      <c r="SG742" s="286"/>
      <c r="SH742" s="286"/>
      <c r="SI742" s="286"/>
      <c r="SJ742" s="286"/>
      <c r="SK742" s="286"/>
      <c r="SL742" s="286"/>
      <c r="SM742" s="286"/>
      <c r="SN742" s="286"/>
      <c r="SO742" s="286"/>
      <c r="SP742" s="286"/>
      <c r="SQ742" s="286"/>
      <c r="SR742" s="286"/>
      <c r="SS742" s="286"/>
      <c r="ST742" s="286"/>
      <c r="SU742" s="286"/>
      <c r="SV742" s="286"/>
      <c r="SW742" s="286"/>
      <c r="SX742" s="286"/>
      <c r="SY742" s="286"/>
      <c r="SZ742" s="286"/>
      <c r="TA742" s="286"/>
      <c r="TB742" s="286"/>
      <c r="TC742" s="286"/>
      <c r="TD742" s="286"/>
      <c r="TE742" s="286"/>
      <c r="TF742" s="286"/>
      <c r="TG742" s="286"/>
      <c r="TH742" s="286"/>
      <c r="TI742" s="286"/>
      <c r="TJ742" s="286"/>
      <c r="TK742" s="286"/>
      <c r="TL742" s="286"/>
      <c r="TM742" s="286"/>
      <c r="TN742" s="286"/>
      <c r="TO742" s="286"/>
      <c r="TP742" s="286"/>
      <c r="TQ742" s="286"/>
      <c r="TR742" s="286"/>
      <c r="TS742" s="286"/>
      <c r="TT742" s="286"/>
      <c r="TU742" s="286"/>
      <c r="TV742" s="286"/>
      <c r="TW742" s="286"/>
      <c r="TX742" s="286"/>
      <c r="TY742" s="286"/>
      <c r="TZ742" s="286"/>
      <c r="UA742" s="286"/>
      <c r="UB742" s="286"/>
      <c r="UC742" s="286"/>
      <c r="UD742" s="286"/>
      <c r="UE742" s="286"/>
      <c r="UF742" s="286"/>
      <c r="UG742" s="286"/>
      <c r="UH742" s="286"/>
      <c r="UI742" s="286"/>
      <c r="UJ742" s="286"/>
      <c r="UK742" s="286"/>
      <c r="UL742" s="286"/>
      <c r="UM742" s="286"/>
      <c r="UN742" s="286"/>
      <c r="UO742" s="286"/>
      <c r="UP742" s="286"/>
      <c r="UQ742" s="286"/>
      <c r="UR742" s="286"/>
      <c r="US742" s="286"/>
      <c r="UT742" s="286"/>
      <c r="UU742" s="286"/>
      <c r="UV742" s="286"/>
      <c r="UW742" s="286"/>
      <c r="UX742" s="286"/>
      <c r="UY742" s="286"/>
      <c r="UZ742" s="286"/>
      <c r="VA742" s="286"/>
      <c r="VB742" s="286"/>
      <c r="VC742" s="286"/>
      <c r="VD742" s="286"/>
      <c r="VE742" s="286"/>
      <c r="VF742" s="286"/>
      <c r="VG742" s="286"/>
      <c r="VH742" s="286"/>
      <c r="VI742" s="286"/>
      <c r="VJ742" s="286"/>
      <c r="VK742" s="286"/>
      <c r="VL742" s="286"/>
      <c r="VM742" s="286"/>
      <c r="VN742" s="286"/>
      <c r="VO742" s="286"/>
      <c r="VP742" s="286"/>
      <c r="VQ742" s="286"/>
      <c r="VR742" s="286"/>
      <c r="VS742" s="286"/>
      <c r="VT742" s="286"/>
      <c r="VU742" s="286"/>
      <c r="VV742" s="286"/>
      <c r="VW742" s="286"/>
      <c r="VX742" s="286"/>
      <c r="VY742" s="286"/>
      <c r="VZ742" s="286"/>
      <c r="WA742" s="286"/>
      <c r="WB742" s="286"/>
      <c r="WC742" s="286"/>
    </row>
    <row r="743" spans="1:601" s="285" customFormat="1" ht="22.5" customHeight="1">
      <c r="A743" s="1073"/>
      <c r="B743" s="675"/>
      <c r="C743" s="669"/>
      <c r="D743" s="671"/>
      <c r="E743" s="673"/>
      <c r="F743" s="647"/>
      <c r="G743" s="674"/>
      <c r="H743" s="647"/>
      <c r="I743" s="383" t="s">
        <v>23</v>
      </c>
      <c r="J743" s="383" t="s">
        <v>50</v>
      </c>
      <c r="K743" s="315" t="s">
        <v>1485</v>
      </c>
      <c r="L743" s="383" t="s">
        <v>43</v>
      </c>
      <c r="M743" s="288">
        <v>109000</v>
      </c>
      <c r="N743" s="288">
        <v>109000</v>
      </c>
      <c r="O743" s="288">
        <v>99000</v>
      </c>
      <c r="P743" s="292">
        <v>99000</v>
      </c>
      <c r="Q743" s="288">
        <v>99000</v>
      </c>
      <c r="R743" s="288">
        <v>99000</v>
      </c>
      <c r="S743" s="530">
        <v>3</v>
      </c>
      <c r="BA743" s="286"/>
      <c r="BB743" s="286"/>
      <c r="BC743" s="286"/>
      <c r="BD743" s="286"/>
      <c r="BE743" s="286"/>
      <c r="BF743" s="286"/>
      <c r="BG743" s="286"/>
      <c r="BH743" s="286"/>
      <c r="BI743" s="286"/>
      <c r="BJ743" s="286"/>
      <c r="BK743" s="286"/>
      <c r="BL743" s="286"/>
      <c r="BM743" s="286"/>
      <c r="BN743" s="286"/>
      <c r="BO743" s="286"/>
      <c r="BP743" s="286"/>
      <c r="BQ743" s="286"/>
      <c r="BR743" s="286"/>
      <c r="BS743" s="286"/>
      <c r="BT743" s="286"/>
      <c r="BU743" s="286"/>
      <c r="BV743" s="286"/>
      <c r="BW743" s="286"/>
      <c r="BX743" s="286"/>
      <c r="BY743" s="286"/>
      <c r="BZ743" s="286"/>
      <c r="CA743" s="286"/>
      <c r="CB743" s="286"/>
      <c r="CC743" s="286"/>
      <c r="CD743" s="286"/>
      <c r="CE743" s="286"/>
      <c r="CF743" s="286"/>
      <c r="CG743" s="286"/>
      <c r="CH743" s="286"/>
      <c r="CI743" s="286"/>
      <c r="CJ743" s="286"/>
      <c r="CK743" s="286"/>
      <c r="CL743" s="286"/>
      <c r="CM743" s="286"/>
      <c r="CN743" s="286"/>
      <c r="CO743" s="286"/>
      <c r="CP743" s="286"/>
      <c r="CQ743" s="286"/>
      <c r="CR743" s="286"/>
      <c r="CS743" s="286"/>
      <c r="CT743" s="286"/>
      <c r="CU743" s="286"/>
      <c r="CV743" s="286"/>
      <c r="CW743" s="286"/>
      <c r="CX743" s="286"/>
      <c r="CY743" s="286"/>
      <c r="CZ743" s="286"/>
      <c r="DA743" s="286"/>
      <c r="DB743" s="286"/>
      <c r="DC743" s="286"/>
      <c r="DD743" s="286"/>
      <c r="DE743" s="286"/>
      <c r="DF743" s="286"/>
      <c r="DG743" s="286"/>
      <c r="DH743" s="286"/>
      <c r="DI743" s="286"/>
      <c r="DJ743" s="286"/>
      <c r="DK743" s="286"/>
      <c r="DL743" s="286"/>
      <c r="DM743" s="286"/>
      <c r="DN743" s="286"/>
      <c r="DO743" s="286"/>
      <c r="DP743" s="286"/>
      <c r="DQ743" s="286"/>
      <c r="DR743" s="286"/>
      <c r="DS743" s="286"/>
      <c r="DT743" s="286"/>
      <c r="DU743" s="286"/>
      <c r="DV743" s="286"/>
      <c r="DW743" s="286"/>
      <c r="DX743" s="286"/>
      <c r="DY743" s="286"/>
      <c r="DZ743" s="286"/>
      <c r="EA743" s="286"/>
      <c r="EB743" s="286"/>
      <c r="EC743" s="286"/>
      <c r="ED743" s="286"/>
      <c r="EE743" s="286"/>
      <c r="EF743" s="286"/>
      <c r="EG743" s="286"/>
      <c r="EH743" s="286"/>
      <c r="EI743" s="286"/>
      <c r="EJ743" s="286"/>
      <c r="EK743" s="286"/>
      <c r="EL743" s="286"/>
      <c r="EM743" s="286"/>
      <c r="EN743" s="286"/>
      <c r="EO743" s="286"/>
      <c r="EP743" s="286"/>
      <c r="EQ743" s="286"/>
      <c r="ER743" s="286"/>
      <c r="ES743" s="286"/>
      <c r="ET743" s="286"/>
      <c r="EU743" s="286"/>
      <c r="EV743" s="286"/>
      <c r="EW743" s="286"/>
      <c r="EX743" s="286"/>
      <c r="EY743" s="286"/>
      <c r="EZ743" s="286"/>
      <c r="FA743" s="286"/>
      <c r="FB743" s="286"/>
      <c r="FC743" s="286"/>
      <c r="FD743" s="286"/>
      <c r="FE743" s="286"/>
      <c r="FF743" s="286"/>
      <c r="FG743" s="286"/>
      <c r="FH743" s="286"/>
      <c r="FI743" s="286"/>
      <c r="FJ743" s="286"/>
      <c r="FK743" s="286"/>
      <c r="FL743" s="286"/>
      <c r="FM743" s="286"/>
      <c r="FN743" s="286"/>
      <c r="FO743" s="286"/>
      <c r="FP743" s="286"/>
      <c r="FQ743" s="286"/>
      <c r="FR743" s="286"/>
      <c r="FS743" s="286"/>
      <c r="FT743" s="286"/>
      <c r="FU743" s="286"/>
      <c r="FV743" s="286"/>
      <c r="FW743" s="286"/>
      <c r="FX743" s="286"/>
      <c r="FY743" s="286"/>
      <c r="FZ743" s="286"/>
      <c r="GA743" s="286"/>
      <c r="GB743" s="286"/>
      <c r="GC743" s="286"/>
      <c r="GD743" s="286"/>
      <c r="GE743" s="286"/>
      <c r="GF743" s="286"/>
      <c r="GG743" s="286"/>
      <c r="GH743" s="286"/>
      <c r="GI743" s="286"/>
      <c r="GJ743" s="286"/>
      <c r="GK743" s="286"/>
      <c r="GL743" s="286"/>
      <c r="GM743" s="286"/>
      <c r="GN743" s="286"/>
      <c r="GO743" s="286"/>
      <c r="GP743" s="286"/>
      <c r="GQ743" s="286"/>
      <c r="GR743" s="286"/>
      <c r="GS743" s="286"/>
      <c r="GT743" s="286"/>
      <c r="GU743" s="286"/>
      <c r="GV743" s="286"/>
      <c r="GW743" s="286"/>
      <c r="GX743" s="286"/>
      <c r="GY743" s="286"/>
      <c r="GZ743" s="286"/>
      <c r="HA743" s="286"/>
      <c r="HB743" s="286"/>
      <c r="HC743" s="286"/>
      <c r="HD743" s="286"/>
      <c r="HE743" s="286"/>
      <c r="HF743" s="286"/>
      <c r="HG743" s="286"/>
      <c r="HH743" s="286"/>
      <c r="HI743" s="286"/>
      <c r="HJ743" s="286"/>
      <c r="HK743" s="286"/>
      <c r="HL743" s="286"/>
      <c r="HM743" s="286"/>
      <c r="HN743" s="286"/>
      <c r="HO743" s="286"/>
      <c r="HP743" s="286"/>
      <c r="HQ743" s="286"/>
      <c r="HR743" s="286"/>
      <c r="HS743" s="286"/>
      <c r="HT743" s="286"/>
      <c r="HU743" s="286"/>
      <c r="HV743" s="286"/>
      <c r="HW743" s="286"/>
      <c r="HX743" s="286"/>
      <c r="HY743" s="286"/>
      <c r="HZ743" s="286"/>
      <c r="IA743" s="286"/>
      <c r="IB743" s="286"/>
      <c r="IC743" s="286"/>
      <c r="ID743" s="286"/>
      <c r="IE743" s="286"/>
      <c r="IF743" s="286"/>
      <c r="IG743" s="286"/>
      <c r="IH743" s="286"/>
      <c r="II743" s="286"/>
      <c r="IJ743" s="286"/>
      <c r="IK743" s="286"/>
      <c r="IL743" s="286"/>
      <c r="IM743" s="286"/>
      <c r="IN743" s="286"/>
      <c r="IO743" s="286"/>
      <c r="IP743" s="286"/>
      <c r="IQ743" s="286"/>
      <c r="IR743" s="286"/>
      <c r="IS743" s="286"/>
      <c r="IT743" s="286"/>
      <c r="IU743" s="286"/>
      <c r="IV743" s="286"/>
      <c r="IW743" s="286"/>
      <c r="IX743" s="286"/>
      <c r="IY743" s="286"/>
      <c r="IZ743" s="286"/>
      <c r="JA743" s="286"/>
      <c r="JB743" s="286"/>
      <c r="JC743" s="286"/>
      <c r="JD743" s="286"/>
      <c r="JE743" s="286"/>
      <c r="JF743" s="286"/>
      <c r="JG743" s="286"/>
      <c r="JH743" s="286"/>
      <c r="JI743" s="286"/>
      <c r="JJ743" s="286"/>
      <c r="JK743" s="286"/>
      <c r="JL743" s="286"/>
      <c r="JM743" s="286"/>
      <c r="JN743" s="286"/>
      <c r="JO743" s="286"/>
      <c r="JP743" s="286"/>
      <c r="JQ743" s="286"/>
      <c r="JR743" s="286"/>
      <c r="JS743" s="286"/>
      <c r="JT743" s="286"/>
      <c r="JU743" s="286"/>
      <c r="JV743" s="286"/>
      <c r="JW743" s="286"/>
      <c r="JX743" s="286"/>
      <c r="JY743" s="286"/>
      <c r="JZ743" s="286"/>
      <c r="KA743" s="286"/>
      <c r="KB743" s="286"/>
      <c r="KC743" s="286"/>
      <c r="KD743" s="286"/>
      <c r="KE743" s="286"/>
      <c r="KF743" s="286"/>
      <c r="KG743" s="286"/>
      <c r="KH743" s="286"/>
      <c r="KI743" s="286"/>
      <c r="KJ743" s="286"/>
      <c r="KK743" s="286"/>
      <c r="KL743" s="286"/>
      <c r="KM743" s="286"/>
      <c r="KN743" s="286"/>
      <c r="KO743" s="286"/>
      <c r="KP743" s="286"/>
      <c r="KQ743" s="286"/>
      <c r="KR743" s="286"/>
      <c r="KS743" s="286"/>
      <c r="KT743" s="286"/>
      <c r="KU743" s="286"/>
      <c r="KV743" s="286"/>
      <c r="KW743" s="286"/>
      <c r="KX743" s="286"/>
      <c r="KY743" s="286"/>
      <c r="KZ743" s="286"/>
      <c r="LA743" s="286"/>
      <c r="LB743" s="286"/>
      <c r="LC743" s="286"/>
      <c r="LD743" s="286"/>
      <c r="LE743" s="286"/>
      <c r="LF743" s="286"/>
      <c r="LG743" s="286"/>
      <c r="LH743" s="286"/>
      <c r="LI743" s="286"/>
      <c r="LJ743" s="286"/>
      <c r="LK743" s="286"/>
      <c r="LL743" s="286"/>
      <c r="LM743" s="286"/>
      <c r="LN743" s="286"/>
      <c r="LO743" s="286"/>
      <c r="LP743" s="286"/>
      <c r="LQ743" s="286"/>
      <c r="LR743" s="286"/>
      <c r="LS743" s="286"/>
      <c r="LT743" s="286"/>
      <c r="LU743" s="286"/>
      <c r="LV743" s="286"/>
      <c r="LW743" s="286"/>
      <c r="LX743" s="286"/>
      <c r="LY743" s="286"/>
      <c r="LZ743" s="286"/>
      <c r="MA743" s="286"/>
      <c r="MB743" s="286"/>
      <c r="MC743" s="286"/>
      <c r="MD743" s="286"/>
      <c r="ME743" s="286"/>
      <c r="MF743" s="286"/>
      <c r="MG743" s="286"/>
      <c r="MH743" s="286"/>
      <c r="MI743" s="286"/>
      <c r="MJ743" s="286"/>
      <c r="MK743" s="286"/>
      <c r="ML743" s="286"/>
      <c r="MM743" s="286"/>
      <c r="MN743" s="286"/>
      <c r="MO743" s="286"/>
      <c r="MP743" s="286"/>
      <c r="MQ743" s="286"/>
      <c r="MR743" s="286"/>
      <c r="MS743" s="286"/>
      <c r="MT743" s="286"/>
      <c r="MU743" s="286"/>
      <c r="MV743" s="286"/>
      <c r="MW743" s="286"/>
      <c r="MX743" s="286"/>
      <c r="MY743" s="286"/>
      <c r="MZ743" s="286"/>
      <c r="NA743" s="286"/>
      <c r="NB743" s="286"/>
      <c r="NC743" s="286"/>
      <c r="ND743" s="286"/>
      <c r="NE743" s="286"/>
      <c r="NF743" s="286"/>
      <c r="NG743" s="286"/>
      <c r="NH743" s="286"/>
      <c r="NI743" s="286"/>
      <c r="NJ743" s="286"/>
      <c r="NK743" s="286"/>
      <c r="NL743" s="286"/>
      <c r="NM743" s="286"/>
      <c r="NN743" s="286"/>
      <c r="NO743" s="286"/>
      <c r="NP743" s="286"/>
      <c r="NQ743" s="286"/>
      <c r="NR743" s="286"/>
      <c r="NS743" s="286"/>
      <c r="NT743" s="286"/>
      <c r="NU743" s="286"/>
      <c r="NV743" s="286"/>
      <c r="NW743" s="286"/>
      <c r="NX743" s="286"/>
      <c r="NY743" s="286"/>
      <c r="NZ743" s="286"/>
      <c r="OA743" s="286"/>
      <c r="OB743" s="286"/>
      <c r="OC743" s="286"/>
      <c r="OD743" s="286"/>
      <c r="OE743" s="286"/>
      <c r="OF743" s="286"/>
      <c r="OG743" s="286"/>
      <c r="OH743" s="286"/>
      <c r="OI743" s="286"/>
      <c r="OJ743" s="286"/>
      <c r="OK743" s="286"/>
      <c r="OL743" s="286"/>
      <c r="OM743" s="286"/>
      <c r="ON743" s="286"/>
      <c r="OO743" s="286"/>
      <c r="OP743" s="286"/>
      <c r="OQ743" s="286"/>
      <c r="OR743" s="286"/>
      <c r="OS743" s="286"/>
      <c r="OT743" s="286"/>
      <c r="OU743" s="286"/>
      <c r="OV743" s="286"/>
      <c r="OW743" s="286"/>
      <c r="OX743" s="286"/>
      <c r="OY743" s="286"/>
      <c r="OZ743" s="286"/>
      <c r="PA743" s="286"/>
      <c r="PB743" s="286"/>
      <c r="PC743" s="286"/>
      <c r="PD743" s="286"/>
      <c r="PE743" s="286"/>
      <c r="PF743" s="286"/>
      <c r="PG743" s="286"/>
      <c r="PH743" s="286"/>
      <c r="PI743" s="286"/>
      <c r="PJ743" s="286"/>
      <c r="PK743" s="286"/>
      <c r="PL743" s="286"/>
      <c r="PM743" s="286"/>
      <c r="PN743" s="286"/>
      <c r="PO743" s="286"/>
      <c r="PP743" s="286"/>
      <c r="PQ743" s="286"/>
      <c r="PR743" s="286"/>
      <c r="PS743" s="286"/>
      <c r="PT743" s="286"/>
      <c r="PU743" s="286"/>
      <c r="PV743" s="286"/>
      <c r="PW743" s="286"/>
      <c r="PX743" s="286"/>
      <c r="PY743" s="286"/>
      <c r="PZ743" s="286"/>
      <c r="QA743" s="286"/>
      <c r="QB743" s="286"/>
      <c r="QC743" s="286"/>
      <c r="QD743" s="286"/>
      <c r="QE743" s="286"/>
      <c r="QF743" s="286"/>
      <c r="QG743" s="286"/>
      <c r="QH743" s="286"/>
      <c r="QI743" s="286"/>
      <c r="QJ743" s="286"/>
      <c r="QK743" s="286"/>
      <c r="QL743" s="286"/>
      <c r="QM743" s="286"/>
      <c r="QN743" s="286"/>
      <c r="QO743" s="286"/>
      <c r="QP743" s="286"/>
      <c r="QQ743" s="286"/>
      <c r="QR743" s="286"/>
      <c r="QS743" s="286"/>
      <c r="QT743" s="286"/>
      <c r="QU743" s="286"/>
      <c r="QV743" s="286"/>
      <c r="QW743" s="286"/>
      <c r="QX743" s="286"/>
      <c r="QY743" s="286"/>
      <c r="QZ743" s="286"/>
      <c r="RA743" s="286"/>
      <c r="RB743" s="286"/>
      <c r="RC743" s="286"/>
      <c r="RD743" s="286"/>
      <c r="RE743" s="286"/>
      <c r="RF743" s="286"/>
      <c r="RG743" s="286"/>
      <c r="RH743" s="286"/>
      <c r="RI743" s="286"/>
      <c r="RJ743" s="286"/>
      <c r="RK743" s="286"/>
      <c r="RL743" s="286"/>
      <c r="RM743" s="286"/>
      <c r="RN743" s="286"/>
      <c r="RO743" s="286"/>
      <c r="RP743" s="286"/>
      <c r="RQ743" s="286"/>
      <c r="RR743" s="286"/>
      <c r="RS743" s="286"/>
      <c r="RT743" s="286"/>
      <c r="RU743" s="286"/>
      <c r="RV743" s="286"/>
      <c r="RW743" s="286"/>
      <c r="RX743" s="286"/>
      <c r="RY743" s="286"/>
      <c r="RZ743" s="286"/>
      <c r="SA743" s="286"/>
      <c r="SB743" s="286"/>
      <c r="SC743" s="286"/>
      <c r="SD743" s="286"/>
      <c r="SE743" s="286"/>
      <c r="SF743" s="286"/>
      <c r="SG743" s="286"/>
      <c r="SH743" s="286"/>
      <c r="SI743" s="286"/>
      <c r="SJ743" s="286"/>
      <c r="SK743" s="286"/>
      <c r="SL743" s="286"/>
      <c r="SM743" s="286"/>
      <c r="SN743" s="286"/>
      <c r="SO743" s="286"/>
      <c r="SP743" s="286"/>
      <c r="SQ743" s="286"/>
      <c r="SR743" s="286"/>
      <c r="SS743" s="286"/>
      <c r="ST743" s="286"/>
      <c r="SU743" s="286"/>
      <c r="SV743" s="286"/>
      <c r="SW743" s="286"/>
      <c r="SX743" s="286"/>
      <c r="SY743" s="286"/>
      <c r="SZ743" s="286"/>
      <c r="TA743" s="286"/>
      <c r="TB743" s="286"/>
      <c r="TC743" s="286"/>
      <c r="TD743" s="286"/>
      <c r="TE743" s="286"/>
      <c r="TF743" s="286"/>
      <c r="TG743" s="286"/>
      <c r="TH743" s="286"/>
      <c r="TI743" s="286"/>
      <c r="TJ743" s="286"/>
      <c r="TK743" s="286"/>
      <c r="TL743" s="286"/>
      <c r="TM743" s="286"/>
      <c r="TN743" s="286"/>
      <c r="TO743" s="286"/>
      <c r="TP743" s="286"/>
      <c r="TQ743" s="286"/>
      <c r="TR743" s="286"/>
      <c r="TS743" s="286"/>
      <c r="TT743" s="286"/>
      <c r="TU743" s="286"/>
      <c r="TV743" s="286"/>
      <c r="TW743" s="286"/>
      <c r="TX743" s="286"/>
      <c r="TY743" s="286"/>
      <c r="TZ743" s="286"/>
      <c r="UA743" s="286"/>
      <c r="UB743" s="286"/>
      <c r="UC743" s="286"/>
      <c r="UD743" s="286"/>
      <c r="UE743" s="286"/>
      <c r="UF743" s="286"/>
      <c r="UG743" s="286"/>
      <c r="UH743" s="286"/>
      <c r="UI743" s="286"/>
      <c r="UJ743" s="286"/>
      <c r="UK743" s="286"/>
      <c r="UL743" s="286"/>
      <c r="UM743" s="286"/>
      <c r="UN743" s="286"/>
      <c r="UO743" s="286"/>
      <c r="UP743" s="286"/>
      <c r="UQ743" s="286"/>
      <c r="UR743" s="286"/>
      <c r="US743" s="286"/>
      <c r="UT743" s="286"/>
      <c r="UU743" s="286"/>
      <c r="UV743" s="286"/>
      <c r="UW743" s="286"/>
      <c r="UX743" s="286"/>
      <c r="UY743" s="286"/>
      <c r="UZ743" s="286"/>
      <c r="VA743" s="286"/>
      <c r="VB743" s="286"/>
      <c r="VC743" s="286"/>
      <c r="VD743" s="286"/>
      <c r="VE743" s="286"/>
      <c r="VF743" s="286"/>
      <c r="VG743" s="286"/>
      <c r="VH743" s="286"/>
      <c r="VI743" s="286"/>
      <c r="VJ743" s="286"/>
      <c r="VK743" s="286"/>
      <c r="VL743" s="286"/>
      <c r="VM743" s="286"/>
      <c r="VN743" s="286"/>
      <c r="VO743" s="286"/>
      <c r="VP743" s="286"/>
      <c r="VQ743" s="286"/>
      <c r="VR743" s="286"/>
      <c r="VS743" s="286"/>
      <c r="VT743" s="286"/>
      <c r="VU743" s="286"/>
      <c r="VV743" s="286"/>
      <c r="VW743" s="286"/>
      <c r="VX743" s="286"/>
      <c r="VY743" s="286"/>
      <c r="VZ743" s="286"/>
      <c r="WA743" s="286"/>
      <c r="WB743" s="286"/>
      <c r="WC743" s="286"/>
    </row>
    <row r="744" spans="1:601" s="285" customFormat="1" ht="24.75" customHeight="1">
      <c r="A744" s="1073"/>
      <c r="B744" s="675"/>
      <c r="C744" s="669"/>
      <c r="D744" s="671"/>
      <c r="E744" s="673"/>
      <c r="F744" s="647"/>
      <c r="G744" s="674"/>
      <c r="H744" s="647"/>
      <c r="I744" s="383" t="s">
        <v>23</v>
      </c>
      <c r="J744" s="383" t="s">
        <v>50</v>
      </c>
      <c r="K744" s="315" t="s">
        <v>1485</v>
      </c>
      <c r="L744" s="383" t="s">
        <v>857</v>
      </c>
      <c r="M744" s="288">
        <v>1666554.81</v>
      </c>
      <c r="N744" s="288">
        <v>1666554.81</v>
      </c>
      <c r="O744" s="288">
        <v>1700000</v>
      </c>
      <c r="P744" s="292">
        <v>1700000</v>
      </c>
      <c r="Q744" s="288">
        <v>1700000</v>
      </c>
      <c r="R744" s="288">
        <v>1700000</v>
      </c>
      <c r="S744" s="530">
        <v>3</v>
      </c>
      <c r="BA744" s="286"/>
      <c r="BB744" s="286"/>
      <c r="BC744" s="286"/>
      <c r="BD744" s="286"/>
      <c r="BE744" s="286"/>
      <c r="BF744" s="286"/>
      <c r="BG744" s="286"/>
      <c r="BH744" s="286"/>
      <c r="BI744" s="286"/>
      <c r="BJ744" s="286"/>
      <c r="BK744" s="286"/>
      <c r="BL744" s="286"/>
      <c r="BM744" s="286"/>
      <c r="BN744" s="286"/>
      <c r="BO744" s="286"/>
      <c r="BP744" s="286"/>
      <c r="BQ744" s="286"/>
      <c r="BR744" s="286"/>
      <c r="BS744" s="286"/>
      <c r="BT744" s="286"/>
      <c r="BU744" s="286"/>
      <c r="BV744" s="286"/>
      <c r="BW744" s="286"/>
      <c r="BX744" s="286"/>
      <c r="BY744" s="286"/>
      <c r="BZ744" s="286"/>
      <c r="CA744" s="286"/>
      <c r="CB744" s="286"/>
      <c r="CC744" s="286"/>
      <c r="CD744" s="286"/>
      <c r="CE744" s="286"/>
      <c r="CF744" s="286"/>
      <c r="CG744" s="286"/>
      <c r="CH744" s="286"/>
      <c r="CI744" s="286"/>
      <c r="CJ744" s="286"/>
      <c r="CK744" s="286"/>
      <c r="CL744" s="286"/>
      <c r="CM744" s="286"/>
      <c r="CN744" s="286"/>
      <c r="CO744" s="286"/>
      <c r="CP744" s="286"/>
      <c r="CQ744" s="286"/>
      <c r="CR744" s="286"/>
      <c r="CS744" s="286"/>
      <c r="CT744" s="286"/>
      <c r="CU744" s="286"/>
      <c r="CV744" s="286"/>
      <c r="CW744" s="286"/>
      <c r="CX744" s="286"/>
      <c r="CY744" s="286"/>
      <c r="CZ744" s="286"/>
      <c r="DA744" s="286"/>
      <c r="DB744" s="286"/>
      <c r="DC744" s="286"/>
      <c r="DD744" s="286"/>
      <c r="DE744" s="286"/>
      <c r="DF744" s="286"/>
      <c r="DG744" s="286"/>
      <c r="DH744" s="286"/>
      <c r="DI744" s="286"/>
      <c r="DJ744" s="286"/>
      <c r="DK744" s="286"/>
      <c r="DL744" s="286"/>
      <c r="DM744" s="286"/>
      <c r="DN744" s="286"/>
      <c r="DO744" s="286"/>
      <c r="DP744" s="286"/>
      <c r="DQ744" s="286"/>
      <c r="DR744" s="286"/>
      <c r="DS744" s="286"/>
      <c r="DT744" s="286"/>
      <c r="DU744" s="286"/>
      <c r="DV744" s="286"/>
      <c r="DW744" s="286"/>
      <c r="DX744" s="286"/>
      <c r="DY744" s="286"/>
      <c r="DZ744" s="286"/>
      <c r="EA744" s="286"/>
      <c r="EB744" s="286"/>
      <c r="EC744" s="286"/>
      <c r="ED744" s="286"/>
      <c r="EE744" s="286"/>
      <c r="EF744" s="286"/>
      <c r="EG744" s="286"/>
      <c r="EH744" s="286"/>
      <c r="EI744" s="286"/>
      <c r="EJ744" s="286"/>
      <c r="EK744" s="286"/>
      <c r="EL744" s="286"/>
      <c r="EM744" s="286"/>
      <c r="EN744" s="286"/>
      <c r="EO744" s="286"/>
      <c r="EP744" s="286"/>
      <c r="EQ744" s="286"/>
      <c r="ER744" s="286"/>
      <c r="ES744" s="286"/>
      <c r="ET744" s="286"/>
      <c r="EU744" s="286"/>
      <c r="EV744" s="286"/>
      <c r="EW744" s="286"/>
      <c r="EX744" s="286"/>
      <c r="EY744" s="286"/>
      <c r="EZ744" s="286"/>
      <c r="FA744" s="286"/>
      <c r="FB744" s="286"/>
      <c r="FC744" s="286"/>
      <c r="FD744" s="286"/>
      <c r="FE744" s="286"/>
      <c r="FF744" s="286"/>
      <c r="FG744" s="286"/>
      <c r="FH744" s="286"/>
      <c r="FI744" s="286"/>
      <c r="FJ744" s="286"/>
      <c r="FK744" s="286"/>
      <c r="FL744" s="286"/>
      <c r="FM744" s="286"/>
      <c r="FN744" s="286"/>
      <c r="FO744" s="286"/>
      <c r="FP744" s="286"/>
      <c r="FQ744" s="286"/>
      <c r="FR744" s="286"/>
      <c r="FS744" s="286"/>
      <c r="FT744" s="286"/>
      <c r="FU744" s="286"/>
      <c r="FV744" s="286"/>
      <c r="FW744" s="286"/>
      <c r="FX744" s="286"/>
      <c r="FY744" s="286"/>
      <c r="FZ744" s="286"/>
      <c r="GA744" s="286"/>
      <c r="GB744" s="286"/>
      <c r="GC744" s="286"/>
      <c r="GD744" s="286"/>
      <c r="GE744" s="286"/>
      <c r="GF744" s="286"/>
      <c r="GG744" s="286"/>
      <c r="GH744" s="286"/>
      <c r="GI744" s="286"/>
      <c r="GJ744" s="286"/>
      <c r="GK744" s="286"/>
      <c r="GL744" s="286"/>
      <c r="GM744" s="286"/>
      <c r="GN744" s="286"/>
      <c r="GO744" s="286"/>
      <c r="GP744" s="286"/>
      <c r="GQ744" s="286"/>
      <c r="GR744" s="286"/>
      <c r="GS744" s="286"/>
      <c r="GT744" s="286"/>
      <c r="GU744" s="286"/>
      <c r="GV744" s="286"/>
      <c r="GW744" s="286"/>
      <c r="GX744" s="286"/>
      <c r="GY744" s="286"/>
      <c r="GZ744" s="286"/>
      <c r="HA744" s="286"/>
      <c r="HB744" s="286"/>
      <c r="HC744" s="286"/>
      <c r="HD744" s="286"/>
      <c r="HE744" s="286"/>
      <c r="HF744" s="286"/>
      <c r="HG744" s="286"/>
      <c r="HH744" s="286"/>
      <c r="HI744" s="286"/>
      <c r="HJ744" s="286"/>
      <c r="HK744" s="286"/>
      <c r="HL744" s="286"/>
      <c r="HM744" s="286"/>
      <c r="HN744" s="286"/>
      <c r="HO744" s="286"/>
      <c r="HP744" s="286"/>
      <c r="HQ744" s="286"/>
      <c r="HR744" s="286"/>
      <c r="HS744" s="286"/>
      <c r="HT744" s="286"/>
      <c r="HU744" s="286"/>
      <c r="HV744" s="286"/>
      <c r="HW744" s="286"/>
      <c r="HX744" s="286"/>
      <c r="HY744" s="286"/>
      <c r="HZ744" s="286"/>
      <c r="IA744" s="286"/>
      <c r="IB744" s="286"/>
      <c r="IC744" s="286"/>
      <c r="ID744" s="286"/>
      <c r="IE744" s="286"/>
      <c r="IF744" s="286"/>
      <c r="IG744" s="286"/>
      <c r="IH744" s="286"/>
      <c r="II744" s="286"/>
      <c r="IJ744" s="286"/>
      <c r="IK744" s="286"/>
      <c r="IL744" s="286"/>
      <c r="IM744" s="286"/>
      <c r="IN744" s="286"/>
      <c r="IO744" s="286"/>
      <c r="IP744" s="286"/>
      <c r="IQ744" s="286"/>
      <c r="IR744" s="286"/>
      <c r="IS744" s="286"/>
      <c r="IT744" s="286"/>
      <c r="IU744" s="286"/>
      <c r="IV744" s="286"/>
      <c r="IW744" s="286"/>
      <c r="IX744" s="286"/>
      <c r="IY744" s="286"/>
      <c r="IZ744" s="286"/>
      <c r="JA744" s="286"/>
      <c r="JB744" s="286"/>
      <c r="JC744" s="286"/>
      <c r="JD744" s="286"/>
      <c r="JE744" s="286"/>
      <c r="JF744" s="286"/>
      <c r="JG744" s="286"/>
      <c r="JH744" s="286"/>
      <c r="JI744" s="286"/>
      <c r="JJ744" s="286"/>
      <c r="JK744" s="286"/>
      <c r="JL744" s="286"/>
      <c r="JM744" s="286"/>
      <c r="JN744" s="286"/>
      <c r="JO744" s="286"/>
      <c r="JP744" s="286"/>
      <c r="JQ744" s="286"/>
      <c r="JR744" s="286"/>
      <c r="JS744" s="286"/>
      <c r="JT744" s="286"/>
      <c r="JU744" s="286"/>
      <c r="JV744" s="286"/>
      <c r="JW744" s="286"/>
      <c r="JX744" s="286"/>
      <c r="JY744" s="286"/>
      <c r="JZ744" s="286"/>
      <c r="KA744" s="286"/>
      <c r="KB744" s="286"/>
      <c r="KC744" s="286"/>
      <c r="KD744" s="286"/>
      <c r="KE744" s="286"/>
      <c r="KF744" s="286"/>
      <c r="KG744" s="286"/>
      <c r="KH744" s="286"/>
      <c r="KI744" s="286"/>
      <c r="KJ744" s="286"/>
      <c r="KK744" s="286"/>
      <c r="KL744" s="286"/>
      <c r="KM744" s="286"/>
      <c r="KN744" s="286"/>
      <c r="KO744" s="286"/>
      <c r="KP744" s="286"/>
      <c r="KQ744" s="286"/>
      <c r="KR744" s="286"/>
      <c r="KS744" s="286"/>
      <c r="KT744" s="286"/>
      <c r="KU744" s="286"/>
      <c r="KV744" s="286"/>
      <c r="KW744" s="286"/>
      <c r="KX744" s="286"/>
      <c r="KY744" s="286"/>
      <c r="KZ744" s="286"/>
      <c r="LA744" s="286"/>
      <c r="LB744" s="286"/>
      <c r="LC744" s="286"/>
      <c r="LD744" s="286"/>
      <c r="LE744" s="286"/>
      <c r="LF744" s="286"/>
      <c r="LG744" s="286"/>
      <c r="LH744" s="286"/>
      <c r="LI744" s="286"/>
      <c r="LJ744" s="286"/>
      <c r="LK744" s="286"/>
      <c r="LL744" s="286"/>
      <c r="LM744" s="286"/>
      <c r="LN744" s="286"/>
      <c r="LO744" s="286"/>
      <c r="LP744" s="286"/>
      <c r="LQ744" s="286"/>
      <c r="LR744" s="286"/>
      <c r="LS744" s="286"/>
      <c r="LT744" s="286"/>
      <c r="LU744" s="286"/>
      <c r="LV744" s="286"/>
      <c r="LW744" s="286"/>
      <c r="LX744" s="286"/>
      <c r="LY744" s="286"/>
      <c r="LZ744" s="286"/>
      <c r="MA744" s="286"/>
      <c r="MB744" s="286"/>
      <c r="MC744" s="286"/>
      <c r="MD744" s="286"/>
      <c r="ME744" s="286"/>
      <c r="MF744" s="286"/>
      <c r="MG744" s="286"/>
      <c r="MH744" s="286"/>
      <c r="MI744" s="286"/>
      <c r="MJ744" s="286"/>
      <c r="MK744" s="286"/>
      <c r="ML744" s="286"/>
      <c r="MM744" s="286"/>
      <c r="MN744" s="286"/>
      <c r="MO744" s="286"/>
      <c r="MP744" s="286"/>
      <c r="MQ744" s="286"/>
      <c r="MR744" s="286"/>
      <c r="MS744" s="286"/>
      <c r="MT744" s="286"/>
      <c r="MU744" s="286"/>
      <c r="MV744" s="286"/>
      <c r="MW744" s="286"/>
      <c r="MX744" s="286"/>
      <c r="MY744" s="286"/>
      <c r="MZ744" s="286"/>
      <c r="NA744" s="286"/>
      <c r="NB744" s="286"/>
      <c r="NC744" s="286"/>
      <c r="ND744" s="286"/>
      <c r="NE744" s="286"/>
      <c r="NF744" s="286"/>
      <c r="NG744" s="286"/>
      <c r="NH744" s="286"/>
      <c r="NI744" s="286"/>
      <c r="NJ744" s="286"/>
      <c r="NK744" s="286"/>
      <c r="NL744" s="286"/>
      <c r="NM744" s="286"/>
      <c r="NN744" s="286"/>
      <c r="NO744" s="286"/>
      <c r="NP744" s="286"/>
      <c r="NQ744" s="286"/>
      <c r="NR744" s="286"/>
      <c r="NS744" s="286"/>
      <c r="NT744" s="286"/>
      <c r="NU744" s="286"/>
      <c r="NV744" s="286"/>
      <c r="NW744" s="286"/>
      <c r="NX744" s="286"/>
      <c r="NY744" s="286"/>
      <c r="NZ744" s="286"/>
      <c r="OA744" s="286"/>
      <c r="OB744" s="286"/>
      <c r="OC744" s="286"/>
      <c r="OD744" s="286"/>
      <c r="OE744" s="286"/>
      <c r="OF744" s="286"/>
      <c r="OG744" s="286"/>
      <c r="OH744" s="286"/>
      <c r="OI744" s="286"/>
      <c r="OJ744" s="286"/>
      <c r="OK744" s="286"/>
      <c r="OL744" s="286"/>
      <c r="OM744" s="286"/>
      <c r="ON744" s="286"/>
      <c r="OO744" s="286"/>
      <c r="OP744" s="286"/>
      <c r="OQ744" s="286"/>
      <c r="OR744" s="286"/>
      <c r="OS744" s="286"/>
      <c r="OT744" s="286"/>
      <c r="OU744" s="286"/>
      <c r="OV744" s="286"/>
      <c r="OW744" s="286"/>
      <c r="OX744" s="286"/>
      <c r="OY744" s="286"/>
      <c r="OZ744" s="286"/>
      <c r="PA744" s="286"/>
      <c r="PB744" s="286"/>
      <c r="PC744" s="286"/>
      <c r="PD744" s="286"/>
      <c r="PE744" s="286"/>
      <c r="PF744" s="286"/>
      <c r="PG744" s="286"/>
      <c r="PH744" s="286"/>
      <c r="PI744" s="286"/>
      <c r="PJ744" s="286"/>
      <c r="PK744" s="286"/>
      <c r="PL744" s="286"/>
      <c r="PM744" s="286"/>
      <c r="PN744" s="286"/>
      <c r="PO744" s="286"/>
      <c r="PP744" s="286"/>
      <c r="PQ744" s="286"/>
      <c r="PR744" s="286"/>
      <c r="PS744" s="286"/>
      <c r="PT744" s="286"/>
      <c r="PU744" s="286"/>
      <c r="PV744" s="286"/>
      <c r="PW744" s="286"/>
      <c r="PX744" s="286"/>
      <c r="PY744" s="286"/>
      <c r="PZ744" s="286"/>
      <c r="QA744" s="286"/>
      <c r="QB744" s="286"/>
      <c r="QC744" s="286"/>
      <c r="QD744" s="286"/>
      <c r="QE744" s="286"/>
      <c r="QF744" s="286"/>
      <c r="QG744" s="286"/>
      <c r="QH744" s="286"/>
      <c r="QI744" s="286"/>
      <c r="QJ744" s="286"/>
      <c r="QK744" s="286"/>
      <c r="QL744" s="286"/>
      <c r="QM744" s="286"/>
      <c r="QN744" s="286"/>
      <c r="QO744" s="286"/>
      <c r="QP744" s="286"/>
      <c r="QQ744" s="286"/>
      <c r="QR744" s="286"/>
      <c r="QS744" s="286"/>
      <c r="QT744" s="286"/>
      <c r="QU744" s="286"/>
      <c r="QV744" s="286"/>
      <c r="QW744" s="286"/>
      <c r="QX744" s="286"/>
      <c r="QY744" s="286"/>
      <c r="QZ744" s="286"/>
      <c r="RA744" s="286"/>
      <c r="RB744" s="286"/>
      <c r="RC744" s="286"/>
      <c r="RD744" s="286"/>
      <c r="RE744" s="286"/>
      <c r="RF744" s="286"/>
      <c r="RG744" s="286"/>
      <c r="RH744" s="286"/>
      <c r="RI744" s="286"/>
      <c r="RJ744" s="286"/>
      <c r="RK744" s="286"/>
      <c r="RL744" s="286"/>
      <c r="RM744" s="286"/>
      <c r="RN744" s="286"/>
      <c r="RO744" s="286"/>
      <c r="RP744" s="286"/>
      <c r="RQ744" s="286"/>
      <c r="RR744" s="286"/>
      <c r="RS744" s="286"/>
      <c r="RT744" s="286"/>
      <c r="RU744" s="286"/>
      <c r="RV744" s="286"/>
      <c r="RW744" s="286"/>
      <c r="RX744" s="286"/>
      <c r="RY744" s="286"/>
      <c r="RZ744" s="286"/>
      <c r="SA744" s="286"/>
      <c r="SB744" s="286"/>
      <c r="SC744" s="286"/>
      <c r="SD744" s="286"/>
      <c r="SE744" s="286"/>
      <c r="SF744" s="286"/>
      <c r="SG744" s="286"/>
      <c r="SH744" s="286"/>
      <c r="SI744" s="286"/>
      <c r="SJ744" s="286"/>
      <c r="SK744" s="286"/>
      <c r="SL744" s="286"/>
      <c r="SM744" s="286"/>
      <c r="SN744" s="286"/>
      <c r="SO744" s="286"/>
      <c r="SP744" s="286"/>
      <c r="SQ744" s="286"/>
      <c r="SR744" s="286"/>
      <c r="SS744" s="286"/>
      <c r="ST744" s="286"/>
      <c r="SU744" s="286"/>
      <c r="SV744" s="286"/>
      <c r="SW744" s="286"/>
      <c r="SX744" s="286"/>
      <c r="SY744" s="286"/>
      <c r="SZ744" s="286"/>
      <c r="TA744" s="286"/>
      <c r="TB744" s="286"/>
      <c r="TC744" s="286"/>
      <c r="TD744" s="286"/>
      <c r="TE744" s="286"/>
      <c r="TF744" s="286"/>
      <c r="TG744" s="286"/>
      <c r="TH744" s="286"/>
      <c r="TI744" s="286"/>
      <c r="TJ744" s="286"/>
      <c r="TK744" s="286"/>
      <c r="TL744" s="286"/>
      <c r="TM744" s="286"/>
      <c r="TN744" s="286"/>
      <c r="TO744" s="286"/>
      <c r="TP744" s="286"/>
      <c r="TQ744" s="286"/>
      <c r="TR744" s="286"/>
      <c r="TS744" s="286"/>
      <c r="TT744" s="286"/>
      <c r="TU744" s="286"/>
      <c r="TV744" s="286"/>
      <c r="TW744" s="286"/>
      <c r="TX744" s="286"/>
      <c r="TY744" s="286"/>
      <c r="TZ744" s="286"/>
      <c r="UA744" s="286"/>
      <c r="UB744" s="286"/>
      <c r="UC744" s="286"/>
      <c r="UD744" s="286"/>
      <c r="UE744" s="286"/>
      <c r="UF744" s="286"/>
      <c r="UG744" s="286"/>
      <c r="UH744" s="286"/>
      <c r="UI744" s="286"/>
      <c r="UJ744" s="286"/>
      <c r="UK744" s="286"/>
      <c r="UL744" s="286"/>
      <c r="UM744" s="286"/>
      <c r="UN744" s="286"/>
      <c r="UO744" s="286"/>
      <c r="UP744" s="286"/>
      <c r="UQ744" s="286"/>
      <c r="UR744" s="286"/>
      <c r="US744" s="286"/>
      <c r="UT744" s="286"/>
      <c r="UU744" s="286"/>
      <c r="UV744" s="286"/>
      <c r="UW744" s="286"/>
      <c r="UX744" s="286"/>
      <c r="UY744" s="286"/>
      <c r="UZ744" s="286"/>
      <c r="VA744" s="286"/>
      <c r="VB744" s="286"/>
      <c r="VC744" s="286"/>
      <c r="VD744" s="286"/>
      <c r="VE744" s="286"/>
      <c r="VF744" s="286"/>
      <c r="VG744" s="286"/>
      <c r="VH744" s="286"/>
      <c r="VI744" s="286"/>
      <c r="VJ744" s="286"/>
      <c r="VK744" s="286"/>
      <c r="VL744" s="286"/>
      <c r="VM744" s="286"/>
      <c r="VN744" s="286"/>
      <c r="VO744" s="286"/>
      <c r="VP744" s="286"/>
      <c r="VQ744" s="286"/>
      <c r="VR744" s="286"/>
      <c r="VS744" s="286"/>
      <c r="VT744" s="286"/>
      <c r="VU744" s="286"/>
      <c r="VV744" s="286"/>
      <c r="VW744" s="286"/>
      <c r="VX744" s="286"/>
      <c r="VY744" s="286"/>
      <c r="VZ744" s="286"/>
      <c r="WA744" s="286"/>
      <c r="WB744" s="286"/>
      <c r="WC744" s="286"/>
    </row>
    <row r="745" spans="1:601" s="285" customFormat="1" ht="18.75" customHeight="1">
      <c r="A745" s="1073"/>
      <c r="B745" s="675"/>
      <c r="C745" s="669"/>
      <c r="D745" s="671"/>
      <c r="E745" s="673"/>
      <c r="F745" s="647"/>
      <c r="G745" s="674"/>
      <c r="H745" s="647"/>
      <c r="I745" s="383" t="s">
        <v>23</v>
      </c>
      <c r="J745" s="383" t="s">
        <v>50</v>
      </c>
      <c r="K745" s="315" t="s">
        <v>1485</v>
      </c>
      <c r="L745" s="383" t="s">
        <v>552</v>
      </c>
      <c r="M745" s="288">
        <v>8971720.1899999995</v>
      </c>
      <c r="N745" s="288">
        <v>8971720.1899999995</v>
      </c>
      <c r="O745" s="288">
        <v>9115500</v>
      </c>
      <c r="P745" s="289">
        <v>9115500</v>
      </c>
      <c r="Q745" s="290">
        <v>9115500</v>
      </c>
      <c r="R745" s="288">
        <v>9115500</v>
      </c>
      <c r="S745" s="528">
        <v>3</v>
      </c>
      <c r="BA745" s="286"/>
      <c r="BB745" s="286"/>
      <c r="BC745" s="286"/>
      <c r="BD745" s="286"/>
      <c r="BE745" s="286"/>
      <c r="BF745" s="286"/>
      <c r="BG745" s="286"/>
      <c r="BH745" s="286"/>
      <c r="BI745" s="286"/>
      <c r="BJ745" s="286"/>
      <c r="BK745" s="286"/>
      <c r="BL745" s="286"/>
      <c r="BM745" s="286"/>
      <c r="BN745" s="286"/>
      <c r="BO745" s="286"/>
      <c r="BP745" s="286"/>
      <c r="BQ745" s="286"/>
      <c r="BR745" s="286"/>
      <c r="BS745" s="286"/>
      <c r="BT745" s="286"/>
      <c r="BU745" s="286"/>
      <c r="BV745" s="286"/>
      <c r="BW745" s="286"/>
      <c r="BX745" s="286"/>
      <c r="BY745" s="286"/>
      <c r="BZ745" s="286"/>
      <c r="CA745" s="286"/>
      <c r="CB745" s="286"/>
      <c r="CC745" s="286"/>
      <c r="CD745" s="286"/>
      <c r="CE745" s="286"/>
      <c r="CF745" s="286"/>
      <c r="CG745" s="286"/>
      <c r="CH745" s="286"/>
      <c r="CI745" s="286"/>
      <c r="CJ745" s="286"/>
      <c r="CK745" s="286"/>
      <c r="CL745" s="286"/>
      <c r="CM745" s="286"/>
      <c r="CN745" s="286"/>
      <c r="CO745" s="286"/>
      <c r="CP745" s="286"/>
      <c r="CQ745" s="286"/>
      <c r="CR745" s="286"/>
      <c r="CS745" s="286"/>
      <c r="CT745" s="286"/>
      <c r="CU745" s="286"/>
      <c r="CV745" s="286"/>
      <c r="CW745" s="286"/>
      <c r="CX745" s="286"/>
      <c r="CY745" s="286"/>
      <c r="CZ745" s="286"/>
      <c r="DA745" s="286"/>
      <c r="DB745" s="286"/>
      <c r="DC745" s="286"/>
      <c r="DD745" s="286"/>
      <c r="DE745" s="286"/>
      <c r="DF745" s="286"/>
      <c r="DG745" s="286"/>
      <c r="DH745" s="286"/>
      <c r="DI745" s="286"/>
      <c r="DJ745" s="286"/>
      <c r="DK745" s="286"/>
      <c r="DL745" s="286"/>
      <c r="DM745" s="286"/>
      <c r="DN745" s="286"/>
      <c r="DO745" s="286"/>
      <c r="DP745" s="286"/>
      <c r="DQ745" s="286"/>
      <c r="DR745" s="286"/>
      <c r="DS745" s="286"/>
      <c r="DT745" s="286"/>
      <c r="DU745" s="286"/>
      <c r="DV745" s="286"/>
      <c r="DW745" s="286"/>
      <c r="DX745" s="286"/>
      <c r="DY745" s="286"/>
      <c r="DZ745" s="286"/>
      <c r="EA745" s="286"/>
      <c r="EB745" s="286"/>
      <c r="EC745" s="286"/>
      <c r="ED745" s="286"/>
      <c r="EE745" s="286"/>
      <c r="EF745" s="286"/>
      <c r="EG745" s="286"/>
      <c r="EH745" s="286"/>
      <c r="EI745" s="286"/>
      <c r="EJ745" s="286"/>
      <c r="EK745" s="286"/>
      <c r="EL745" s="286"/>
      <c r="EM745" s="286"/>
      <c r="EN745" s="286"/>
      <c r="EO745" s="286"/>
      <c r="EP745" s="286"/>
      <c r="EQ745" s="286"/>
      <c r="ER745" s="286"/>
      <c r="ES745" s="286"/>
      <c r="ET745" s="286"/>
      <c r="EU745" s="286"/>
      <c r="EV745" s="286"/>
      <c r="EW745" s="286"/>
      <c r="EX745" s="286"/>
      <c r="EY745" s="286"/>
      <c r="EZ745" s="286"/>
      <c r="FA745" s="286"/>
      <c r="FB745" s="286"/>
      <c r="FC745" s="286"/>
      <c r="FD745" s="286"/>
      <c r="FE745" s="286"/>
      <c r="FF745" s="286"/>
      <c r="FG745" s="286"/>
      <c r="FH745" s="286"/>
      <c r="FI745" s="286"/>
      <c r="FJ745" s="286"/>
      <c r="FK745" s="286"/>
      <c r="FL745" s="286"/>
      <c r="FM745" s="286"/>
      <c r="FN745" s="286"/>
      <c r="FO745" s="286"/>
      <c r="FP745" s="286"/>
      <c r="FQ745" s="286"/>
      <c r="FR745" s="286"/>
      <c r="FS745" s="286"/>
      <c r="FT745" s="286"/>
      <c r="FU745" s="286"/>
      <c r="FV745" s="286"/>
      <c r="FW745" s="286"/>
      <c r="FX745" s="286"/>
      <c r="FY745" s="286"/>
      <c r="FZ745" s="286"/>
      <c r="GA745" s="286"/>
      <c r="GB745" s="286"/>
      <c r="GC745" s="286"/>
      <c r="GD745" s="286"/>
      <c r="GE745" s="286"/>
      <c r="GF745" s="286"/>
      <c r="GG745" s="286"/>
      <c r="GH745" s="286"/>
      <c r="GI745" s="286"/>
      <c r="GJ745" s="286"/>
      <c r="GK745" s="286"/>
      <c r="GL745" s="286"/>
      <c r="GM745" s="286"/>
      <c r="GN745" s="286"/>
      <c r="GO745" s="286"/>
      <c r="GP745" s="286"/>
      <c r="GQ745" s="286"/>
      <c r="GR745" s="286"/>
      <c r="GS745" s="286"/>
      <c r="GT745" s="286"/>
      <c r="GU745" s="286"/>
      <c r="GV745" s="286"/>
      <c r="GW745" s="286"/>
      <c r="GX745" s="286"/>
      <c r="GY745" s="286"/>
      <c r="GZ745" s="286"/>
      <c r="HA745" s="286"/>
      <c r="HB745" s="286"/>
      <c r="HC745" s="286"/>
      <c r="HD745" s="286"/>
      <c r="HE745" s="286"/>
      <c r="HF745" s="286"/>
      <c r="HG745" s="286"/>
      <c r="HH745" s="286"/>
      <c r="HI745" s="286"/>
      <c r="HJ745" s="286"/>
      <c r="HK745" s="286"/>
      <c r="HL745" s="286"/>
      <c r="HM745" s="286"/>
      <c r="HN745" s="286"/>
      <c r="HO745" s="286"/>
      <c r="HP745" s="286"/>
      <c r="HQ745" s="286"/>
      <c r="HR745" s="286"/>
      <c r="HS745" s="286"/>
      <c r="HT745" s="286"/>
      <c r="HU745" s="286"/>
      <c r="HV745" s="286"/>
      <c r="HW745" s="286"/>
      <c r="HX745" s="286"/>
      <c r="HY745" s="286"/>
      <c r="HZ745" s="286"/>
      <c r="IA745" s="286"/>
      <c r="IB745" s="286"/>
      <c r="IC745" s="286"/>
      <c r="ID745" s="286"/>
      <c r="IE745" s="286"/>
      <c r="IF745" s="286"/>
      <c r="IG745" s="286"/>
      <c r="IH745" s="286"/>
      <c r="II745" s="286"/>
      <c r="IJ745" s="286"/>
      <c r="IK745" s="286"/>
      <c r="IL745" s="286"/>
      <c r="IM745" s="286"/>
      <c r="IN745" s="286"/>
      <c r="IO745" s="286"/>
      <c r="IP745" s="286"/>
      <c r="IQ745" s="286"/>
      <c r="IR745" s="286"/>
      <c r="IS745" s="286"/>
      <c r="IT745" s="286"/>
      <c r="IU745" s="286"/>
      <c r="IV745" s="286"/>
      <c r="IW745" s="286"/>
      <c r="IX745" s="286"/>
      <c r="IY745" s="286"/>
      <c r="IZ745" s="286"/>
      <c r="JA745" s="286"/>
      <c r="JB745" s="286"/>
      <c r="JC745" s="286"/>
      <c r="JD745" s="286"/>
      <c r="JE745" s="286"/>
      <c r="JF745" s="286"/>
      <c r="JG745" s="286"/>
      <c r="JH745" s="286"/>
      <c r="JI745" s="286"/>
      <c r="JJ745" s="286"/>
      <c r="JK745" s="286"/>
      <c r="JL745" s="286"/>
      <c r="JM745" s="286"/>
      <c r="JN745" s="286"/>
      <c r="JO745" s="286"/>
      <c r="JP745" s="286"/>
      <c r="JQ745" s="286"/>
      <c r="JR745" s="286"/>
      <c r="JS745" s="286"/>
      <c r="JT745" s="286"/>
      <c r="JU745" s="286"/>
      <c r="JV745" s="286"/>
      <c r="JW745" s="286"/>
      <c r="JX745" s="286"/>
      <c r="JY745" s="286"/>
      <c r="JZ745" s="286"/>
      <c r="KA745" s="286"/>
      <c r="KB745" s="286"/>
      <c r="KC745" s="286"/>
      <c r="KD745" s="286"/>
      <c r="KE745" s="286"/>
      <c r="KF745" s="286"/>
      <c r="KG745" s="286"/>
      <c r="KH745" s="286"/>
      <c r="KI745" s="286"/>
      <c r="KJ745" s="286"/>
      <c r="KK745" s="286"/>
      <c r="KL745" s="286"/>
      <c r="KM745" s="286"/>
      <c r="KN745" s="286"/>
      <c r="KO745" s="286"/>
      <c r="KP745" s="286"/>
      <c r="KQ745" s="286"/>
      <c r="KR745" s="286"/>
      <c r="KS745" s="286"/>
      <c r="KT745" s="286"/>
      <c r="KU745" s="286"/>
      <c r="KV745" s="286"/>
      <c r="KW745" s="286"/>
      <c r="KX745" s="286"/>
      <c r="KY745" s="286"/>
      <c r="KZ745" s="286"/>
      <c r="LA745" s="286"/>
      <c r="LB745" s="286"/>
      <c r="LC745" s="286"/>
      <c r="LD745" s="286"/>
      <c r="LE745" s="286"/>
      <c r="LF745" s="286"/>
      <c r="LG745" s="286"/>
      <c r="LH745" s="286"/>
      <c r="LI745" s="286"/>
      <c r="LJ745" s="286"/>
      <c r="LK745" s="286"/>
      <c r="LL745" s="286"/>
      <c r="LM745" s="286"/>
      <c r="LN745" s="286"/>
      <c r="LO745" s="286"/>
      <c r="LP745" s="286"/>
      <c r="LQ745" s="286"/>
      <c r="LR745" s="286"/>
      <c r="LS745" s="286"/>
      <c r="LT745" s="286"/>
      <c r="LU745" s="286"/>
      <c r="LV745" s="286"/>
      <c r="LW745" s="286"/>
      <c r="LX745" s="286"/>
      <c r="LY745" s="286"/>
      <c r="LZ745" s="286"/>
      <c r="MA745" s="286"/>
      <c r="MB745" s="286"/>
      <c r="MC745" s="286"/>
      <c r="MD745" s="286"/>
      <c r="ME745" s="286"/>
      <c r="MF745" s="286"/>
      <c r="MG745" s="286"/>
      <c r="MH745" s="286"/>
      <c r="MI745" s="286"/>
      <c r="MJ745" s="286"/>
      <c r="MK745" s="286"/>
      <c r="ML745" s="286"/>
      <c r="MM745" s="286"/>
      <c r="MN745" s="286"/>
      <c r="MO745" s="286"/>
      <c r="MP745" s="286"/>
      <c r="MQ745" s="286"/>
      <c r="MR745" s="286"/>
      <c r="MS745" s="286"/>
      <c r="MT745" s="286"/>
      <c r="MU745" s="286"/>
      <c r="MV745" s="286"/>
      <c r="MW745" s="286"/>
      <c r="MX745" s="286"/>
      <c r="MY745" s="286"/>
      <c r="MZ745" s="286"/>
      <c r="NA745" s="286"/>
      <c r="NB745" s="286"/>
      <c r="NC745" s="286"/>
      <c r="ND745" s="286"/>
      <c r="NE745" s="286"/>
      <c r="NF745" s="286"/>
      <c r="NG745" s="286"/>
      <c r="NH745" s="286"/>
      <c r="NI745" s="286"/>
      <c r="NJ745" s="286"/>
      <c r="NK745" s="286"/>
      <c r="NL745" s="286"/>
      <c r="NM745" s="286"/>
      <c r="NN745" s="286"/>
      <c r="NO745" s="286"/>
      <c r="NP745" s="286"/>
      <c r="NQ745" s="286"/>
      <c r="NR745" s="286"/>
      <c r="NS745" s="286"/>
      <c r="NT745" s="286"/>
      <c r="NU745" s="286"/>
      <c r="NV745" s="286"/>
      <c r="NW745" s="286"/>
      <c r="NX745" s="286"/>
      <c r="NY745" s="286"/>
      <c r="NZ745" s="286"/>
      <c r="OA745" s="286"/>
      <c r="OB745" s="286"/>
      <c r="OC745" s="286"/>
      <c r="OD745" s="286"/>
      <c r="OE745" s="286"/>
      <c r="OF745" s="286"/>
      <c r="OG745" s="286"/>
      <c r="OH745" s="286"/>
      <c r="OI745" s="286"/>
      <c r="OJ745" s="286"/>
      <c r="OK745" s="286"/>
      <c r="OL745" s="286"/>
      <c r="OM745" s="286"/>
      <c r="ON745" s="286"/>
      <c r="OO745" s="286"/>
      <c r="OP745" s="286"/>
      <c r="OQ745" s="286"/>
      <c r="OR745" s="286"/>
      <c r="OS745" s="286"/>
      <c r="OT745" s="286"/>
      <c r="OU745" s="286"/>
      <c r="OV745" s="286"/>
      <c r="OW745" s="286"/>
      <c r="OX745" s="286"/>
      <c r="OY745" s="286"/>
      <c r="OZ745" s="286"/>
      <c r="PA745" s="286"/>
      <c r="PB745" s="286"/>
      <c r="PC745" s="286"/>
      <c r="PD745" s="286"/>
      <c r="PE745" s="286"/>
      <c r="PF745" s="286"/>
      <c r="PG745" s="286"/>
      <c r="PH745" s="286"/>
      <c r="PI745" s="286"/>
      <c r="PJ745" s="286"/>
      <c r="PK745" s="286"/>
      <c r="PL745" s="286"/>
      <c r="PM745" s="286"/>
      <c r="PN745" s="286"/>
      <c r="PO745" s="286"/>
      <c r="PP745" s="286"/>
      <c r="PQ745" s="286"/>
      <c r="PR745" s="286"/>
      <c r="PS745" s="286"/>
      <c r="PT745" s="286"/>
      <c r="PU745" s="286"/>
      <c r="PV745" s="286"/>
      <c r="PW745" s="286"/>
      <c r="PX745" s="286"/>
      <c r="PY745" s="286"/>
      <c r="PZ745" s="286"/>
      <c r="QA745" s="286"/>
      <c r="QB745" s="286"/>
      <c r="QC745" s="286"/>
      <c r="QD745" s="286"/>
      <c r="QE745" s="286"/>
      <c r="QF745" s="286"/>
      <c r="QG745" s="286"/>
      <c r="QH745" s="286"/>
      <c r="QI745" s="286"/>
      <c r="QJ745" s="286"/>
      <c r="QK745" s="286"/>
      <c r="QL745" s="286"/>
      <c r="QM745" s="286"/>
      <c r="QN745" s="286"/>
      <c r="QO745" s="286"/>
      <c r="QP745" s="286"/>
      <c r="QQ745" s="286"/>
      <c r="QR745" s="286"/>
      <c r="QS745" s="286"/>
      <c r="QT745" s="286"/>
      <c r="QU745" s="286"/>
      <c r="QV745" s="286"/>
      <c r="QW745" s="286"/>
      <c r="QX745" s="286"/>
      <c r="QY745" s="286"/>
      <c r="QZ745" s="286"/>
      <c r="RA745" s="286"/>
      <c r="RB745" s="286"/>
      <c r="RC745" s="286"/>
      <c r="RD745" s="286"/>
      <c r="RE745" s="286"/>
      <c r="RF745" s="286"/>
      <c r="RG745" s="286"/>
      <c r="RH745" s="286"/>
      <c r="RI745" s="286"/>
      <c r="RJ745" s="286"/>
      <c r="RK745" s="286"/>
      <c r="RL745" s="286"/>
      <c r="RM745" s="286"/>
      <c r="RN745" s="286"/>
      <c r="RO745" s="286"/>
      <c r="RP745" s="286"/>
      <c r="RQ745" s="286"/>
      <c r="RR745" s="286"/>
      <c r="RS745" s="286"/>
      <c r="RT745" s="286"/>
      <c r="RU745" s="286"/>
      <c r="RV745" s="286"/>
      <c r="RW745" s="286"/>
      <c r="RX745" s="286"/>
      <c r="RY745" s="286"/>
      <c r="RZ745" s="286"/>
      <c r="SA745" s="286"/>
      <c r="SB745" s="286"/>
      <c r="SC745" s="286"/>
      <c r="SD745" s="286"/>
      <c r="SE745" s="286"/>
      <c r="SF745" s="286"/>
      <c r="SG745" s="286"/>
      <c r="SH745" s="286"/>
      <c r="SI745" s="286"/>
      <c r="SJ745" s="286"/>
      <c r="SK745" s="286"/>
      <c r="SL745" s="286"/>
      <c r="SM745" s="286"/>
      <c r="SN745" s="286"/>
      <c r="SO745" s="286"/>
      <c r="SP745" s="286"/>
      <c r="SQ745" s="286"/>
      <c r="SR745" s="286"/>
      <c r="SS745" s="286"/>
      <c r="ST745" s="286"/>
      <c r="SU745" s="286"/>
      <c r="SV745" s="286"/>
      <c r="SW745" s="286"/>
      <c r="SX745" s="286"/>
      <c r="SY745" s="286"/>
      <c r="SZ745" s="286"/>
      <c r="TA745" s="286"/>
      <c r="TB745" s="286"/>
      <c r="TC745" s="286"/>
      <c r="TD745" s="286"/>
      <c r="TE745" s="286"/>
      <c r="TF745" s="286"/>
      <c r="TG745" s="286"/>
      <c r="TH745" s="286"/>
      <c r="TI745" s="286"/>
      <c r="TJ745" s="286"/>
      <c r="TK745" s="286"/>
      <c r="TL745" s="286"/>
      <c r="TM745" s="286"/>
      <c r="TN745" s="286"/>
      <c r="TO745" s="286"/>
      <c r="TP745" s="286"/>
      <c r="TQ745" s="286"/>
      <c r="TR745" s="286"/>
      <c r="TS745" s="286"/>
      <c r="TT745" s="286"/>
      <c r="TU745" s="286"/>
      <c r="TV745" s="286"/>
      <c r="TW745" s="286"/>
      <c r="TX745" s="286"/>
      <c r="TY745" s="286"/>
      <c r="TZ745" s="286"/>
      <c r="UA745" s="286"/>
      <c r="UB745" s="286"/>
      <c r="UC745" s="286"/>
      <c r="UD745" s="286"/>
      <c r="UE745" s="286"/>
      <c r="UF745" s="286"/>
      <c r="UG745" s="286"/>
      <c r="UH745" s="286"/>
      <c r="UI745" s="286"/>
      <c r="UJ745" s="286"/>
      <c r="UK745" s="286"/>
      <c r="UL745" s="286"/>
      <c r="UM745" s="286"/>
      <c r="UN745" s="286"/>
      <c r="UO745" s="286"/>
      <c r="UP745" s="286"/>
      <c r="UQ745" s="286"/>
      <c r="UR745" s="286"/>
      <c r="US745" s="286"/>
      <c r="UT745" s="286"/>
      <c r="UU745" s="286"/>
      <c r="UV745" s="286"/>
      <c r="UW745" s="286"/>
      <c r="UX745" s="286"/>
      <c r="UY745" s="286"/>
      <c r="UZ745" s="286"/>
      <c r="VA745" s="286"/>
      <c r="VB745" s="286"/>
      <c r="VC745" s="286"/>
      <c r="VD745" s="286"/>
      <c r="VE745" s="286"/>
      <c r="VF745" s="286"/>
      <c r="VG745" s="286"/>
      <c r="VH745" s="286"/>
      <c r="VI745" s="286"/>
      <c r="VJ745" s="286"/>
      <c r="VK745" s="286"/>
      <c r="VL745" s="286"/>
      <c r="VM745" s="286"/>
      <c r="VN745" s="286"/>
      <c r="VO745" s="286"/>
      <c r="VP745" s="286"/>
      <c r="VQ745" s="286"/>
      <c r="VR745" s="286"/>
      <c r="VS745" s="286"/>
      <c r="VT745" s="286"/>
      <c r="VU745" s="286"/>
      <c r="VV745" s="286"/>
      <c r="VW745" s="286"/>
      <c r="VX745" s="286"/>
      <c r="VY745" s="286"/>
      <c r="VZ745" s="286"/>
      <c r="WA745" s="286"/>
      <c r="WB745" s="286"/>
      <c r="WC745" s="286"/>
    </row>
    <row r="746" spans="1:601" s="285" customFormat="1" ht="36" customHeight="1">
      <c r="A746" s="1073"/>
      <c r="B746" s="675"/>
      <c r="C746" s="651"/>
      <c r="D746" s="653"/>
      <c r="E746" s="655"/>
      <c r="F746" s="656"/>
      <c r="G746" s="658"/>
      <c r="H746" s="656"/>
      <c r="I746" s="383" t="s">
        <v>23</v>
      </c>
      <c r="J746" s="383" t="s">
        <v>50</v>
      </c>
      <c r="K746" s="315" t="s">
        <v>1485</v>
      </c>
      <c r="L746" s="383" t="s">
        <v>1435</v>
      </c>
      <c r="M746" s="288">
        <v>694725</v>
      </c>
      <c r="N746" s="288">
        <v>694725</v>
      </c>
      <c r="O746" s="288">
        <v>800000</v>
      </c>
      <c r="P746" s="289">
        <v>800000</v>
      </c>
      <c r="Q746" s="290">
        <v>800000</v>
      </c>
      <c r="R746" s="288">
        <v>800000</v>
      </c>
      <c r="S746" s="528">
        <v>3</v>
      </c>
      <c r="BA746" s="286"/>
      <c r="BB746" s="286"/>
      <c r="BC746" s="286"/>
      <c r="BD746" s="286"/>
      <c r="BE746" s="286"/>
      <c r="BF746" s="286"/>
      <c r="BG746" s="286"/>
      <c r="BH746" s="286"/>
      <c r="BI746" s="286"/>
      <c r="BJ746" s="286"/>
      <c r="BK746" s="286"/>
      <c r="BL746" s="286"/>
      <c r="BM746" s="286"/>
      <c r="BN746" s="286"/>
      <c r="BO746" s="286"/>
      <c r="BP746" s="286"/>
      <c r="BQ746" s="286"/>
      <c r="BR746" s="286"/>
      <c r="BS746" s="286"/>
      <c r="BT746" s="286"/>
      <c r="BU746" s="286"/>
      <c r="BV746" s="286"/>
      <c r="BW746" s="286"/>
      <c r="BX746" s="286"/>
      <c r="BY746" s="286"/>
      <c r="BZ746" s="286"/>
      <c r="CA746" s="286"/>
      <c r="CB746" s="286"/>
      <c r="CC746" s="286"/>
      <c r="CD746" s="286"/>
      <c r="CE746" s="286"/>
      <c r="CF746" s="286"/>
      <c r="CG746" s="286"/>
      <c r="CH746" s="286"/>
      <c r="CI746" s="286"/>
      <c r="CJ746" s="286"/>
      <c r="CK746" s="286"/>
      <c r="CL746" s="286"/>
      <c r="CM746" s="286"/>
      <c r="CN746" s="286"/>
      <c r="CO746" s="286"/>
      <c r="CP746" s="286"/>
      <c r="CQ746" s="286"/>
      <c r="CR746" s="286"/>
      <c r="CS746" s="286"/>
      <c r="CT746" s="286"/>
      <c r="CU746" s="286"/>
      <c r="CV746" s="286"/>
      <c r="CW746" s="286"/>
      <c r="CX746" s="286"/>
      <c r="CY746" s="286"/>
      <c r="CZ746" s="286"/>
      <c r="DA746" s="286"/>
      <c r="DB746" s="286"/>
      <c r="DC746" s="286"/>
      <c r="DD746" s="286"/>
      <c r="DE746" s="286"/>
      <c r="DF746" s="286"/>
      <c r="DG746" s="286"/>
      <c r="DH746" s="286"/>
      <c r="DI746" s="286"/>
      <c r="DJ746" s="286"/>
      <c r="DK746" s="286"/>
      <c r="DL746" s="286"/>
      <c r="DM746" s="286"/>
      <c r="DN746" s="286"/>
      <c r="DO746" s="286"/>
      <c r="DP746" s="286"/>
      <c r="DQ746" s="286"/>
      <c r="DR746" s="286"/>
      <c r="DS746" s="286"/>
      <c r="DT746" s="286"/>
      <c r="DU746" s="286"/>
      <c r="DV746" s="286"/>
      <c r="DW746" s="286"/>
      <c r="DX746" s="286"/>
      <c r="DY746" s="286"/>
      <c r="DZ746" s="286"/>
      <c r="EA746" s="286"/>
      <c r="EB746" s="286"/>
      <c r="EC746" s="286"/>
      <c r="ED746" s="286"/>
      <c r="EE746" s="286"/>
      <c r="EF746" s="286"/>
      <c r="EG746" s="286"/>
      <c r="EH746" s="286"/>
      <c r="EI746" s="286"/>
      <c r="EJ746" s="286"/>
      <c r="EK746" s="286"/>
      <c r="EL746" s="286"/>
      <c r="EM746" s="286"/>
      <c r="EN746" s="286"/>
      <c r="EO746" s="286"/>
      <c r="EP746" s="286"/>
      <c r="EQ746" s="286"/>
      <c r="ER746" s="286"/>
      <c r="ES746" s="286"/>
      <c r="ET746" s="286"/>
      <c r="EU746" s="286"/>
      <c r="EV746" s="286"/>
      <c r="EW746" s="286"/>
      <c r="EX746" s="286"/>
      <c r="EY746" s="286"/>
      <c r="EZ746" s="286"/>
      <c r="FA746" s="286"/>
      <c r="FB746" s="286"/>
      <c r="FC746" s="286"/>
      <c r="FD746" s="286"/>
      <c r="FE746" s="286"/>
      <c r="FF746" s="286"/>
      <c r="FG746" s="286"/>
      <c r="FH746" s="286"/>
      <c r="FI746" s="286"/>
      <c r="FJ746" s="286"/>
      <c r="FK746" s="286"/>
      <c r="FL746" s="286"/>
      <c r="FM746" s="286"/>
      <c r="FN746" s="286"/>
      <c r="FO746" s="286"/>
      <c r="FP746" s="286"/>
      <c r="FQ746" s="286"/>
      <c r="FR746" s="286"/>
      <c r="FS746" s="286"/>
      <c r="FT746" s="286"/>
      <c r="FU746" s="286"/>
      <c r="FV746" s="286"/>
      <c r="FW746" s="286"/>
      <c r="FX746" s="286"/>
      <c r="FY746" s="286"/>
      <c r="FZ746" s="286"/>
      <c r="GA746" s="286"/>
      <c r="GB746" s="286"/>
      <c r="GC746" s="286"/>
      <c r="GD746" s="286"/>
      <c r="GE746" s="286"/>
      <c r="GF746" s="286"/>
      <c r="GG746" s="286"/>
      <c r="GH746" s="286"/>
      <c r="GI746" s="286"/>
      <c r="GJ746" s="286"/>
      <c r="GK746" s="286"/>
      <c r="GL746" s="286"/>
      <c r="GM746" s="286"/>
      <c r="GN746" s="286"/>
      <c r="GO746" s="286"/>
      <c r="GP746" s="286"/>
      <c r="GQ746" s="286"/>
      <c r="GR746" s="286"/>
      <c r="GS746" s="286"/>
      <c r="GT746" s="286"/>
      <c r="GU746" s="286"/>
      <c r="GV746" s="286"/>
      <c r="GW746" s="286"/>
      <c r="GX746" s="286"/>
      <c r="GY746" s="286"/>
      <c r="GZ746" s="286"/>
      <c r="HA746" s="286"/>
      <c r="HB746" s="286"/>
      <c r="HC746" s="286"/>
      <c r="HD746" s="286"/>
      <c r="HE746" s="286"/>
      <c r="HF746" s="286"/>
      <c r="HG746" s="286"/>
      <c r="HH746" s="286"/>
      <c r="HI746" s="286"/>
      <c r="HJ746" s="286"/>
      <c r="HK746" s="286"/>
      <c r="HL746" s="286"/>
      <c r="HM746" s="286"/>
      <c r="HN746" s="286"/>
      <c r="HO746" s="286"/>
      <c r="HP746" s="286"/>
      <c r="HQ746" s="286"/>
      <c r="HR746" s="286"/>
      <c r="HS746" s="286"/>
      <c r="HT746" s="286"/>
      <c r="HU746" s="286"/>
      <c r="HV746" s="286"/>
      <c r="HW746" s="286"/>
      <c r="HX746" s="286"/>
      <c r="HY746" s="286"/>
      <c r="HZ746" s="286"/>
      <c r="IA746" s="286"/>
      <c r="IB746" s="286"/>
      <c r="IC746" s="286"/>
      <c r="ID746" s="286"/>
      <c r="IE746" s="286"/>
      <c r="IF746" s="286"/>
      <c r="IG746" s="286"/>
      <c r="IH746" s="286"/>
      <c r="II746" s="286"/>
      <c r="IJ746" s="286"/>
      <c r="IK746" s="286"/>
      <c r="IL746" s="286"/>
      <c r="IM746" s="286"/>
      <c r="IN746" s="286"/>
      <c r="IO746" s="286"/>
      <c r="IP746" s="286"/>
      <c r="IQ746" s="286"/>
      <c r="IR746" s="286"/>
      <c r="IS746" s="286"/>
      <c r="IT746" s="286"/>
      <c r="IU746" s="286"/>
      <c r="IV746" s="286"/>
      <c r="IW746" s="286"/>
      <c r="IX746" s="286"/>
      <c r="IY746" s="286"/>
      <c r="IZ746" s="286"/>
      <c r="JA746" s="286"/>
      <c r="JB746" s="286"/>
      <c r="JC746" s="286"/>
      <c r="JD746" s="286"/>
      <c r="JE746" s="286"/>
      <c r="JF746" s="286"/>
      <c r="JG746" s="286"/>
      <c r="JH746" s="286"/>
      <c r="JI746" s="286"/>
      <c r="JJ746" s="286"/>
      <c r="JK746" s="286"/>
      <c r="JL746" s="286"/>
      <c r="JM746" s="286"/>
      <c r="JN746" s="286"/>
      <c r="JO746" s="286"/>
      <c r="JP746" s="286"/>
      <c r="JQ746" s="286"/>
      <c r="JR746" s="286"/>
      <c r="JS746" s="286"/>
      <c r="JT746" s="286"/>
      <c r="JU746" s="286"/>
      <c r="JV746" s="286"/>
      <c r="JW746" s="286"/>
      <c r="JX746" s="286"/>
      <c r="JY746" s="286"/>
      <c r="JZ746" s="286"/>
      <c r="KA746" s="286"/>
      <c r="KB746" s="286"/>
      <c r="KC746" s="286"/>
      <c r="KD746" s="286"/>
      <c r="KE746" s="286"/>
      <c r="KF746" s="286"/>
      <c r="KG746" s="286"/>
      <c r="KH746" s="286"/>
      <c r="KI746" s="286"/>
      <c r="KJ746" s="286"/>
      <c r="KK746" s="286"/>
      <c r="KL746" s="286"/>
      <c r="KM746" s="286"/>
      <c r="KN746" s="286"/>
      <c r="KO746" s="286"/>
      <c r="KP746" s="286"/>
      <c r="KQ746" s="286"/>
      <c r="KR746" s="286"/>
      <c r="KS746" s="286"/>
      <c r="KT746" s="286"/>
      <c r="KU746" s="286"/>
      <c r="KV746" s="286"/>
      <c r="KW746" s="286"/>
      <c r="KX746" s="286"/>
      <c r="KY746" s="286"/>
      <c r="KZ746" s="286"/>
      <c r="LA746" s="286"/>
      <c r="LB746" s="286"/>
      <c r="LC746" s="286"/>
      <c r="LD746" s="286"/>
      <c r="LE746" s="286"/>
      <c r="LF746" s="286"/>
      <c r="LG746" s="286"/>
      <c r="LH746" s="286"/>
      <c r="LI746" s="286"/>
      <c r="LJ746" s="286"/>
      <c r="LK746" s="286"/>
      <c r="LL746" s="286"/>
      <c r="LM746" s="286"/>
      <c r="LN746" s="286"/>
      <c r="LO746" s="286"/>
      <c r="LP746" s="286"/>
      <c r="LQ746" s="286"/>
      <c r="LR746" s="286"/>
      <c r="LS746" s="286"/>
      <c r="LT746" s="286"/>
      <c r="LU746" s="286"/>
      <c r="LV746" s="286"/>
      <c r="LW746" s="286"/>
      <c r="LX746" s="286"/>
      <c r="LY746" s="286"/>
      <c r="LZ746" s="286"/>
      <c r="MA746" s="286"/>
      <c r="MB746" s="286"/>
      <c r="MC746" s="286"/>
      <c r="MD746" s="286"/>
      <c r="ME746" s="286"/>
      <c r="MF746" s="286"/>
      <c r="MG746" s="286"/>
      <c r="MH746" s="286"/>
      <c r="MI746" s="286"/>
      <c r="MJ746" s="286"/>
      <c r="MK746" s="286"/>
      <c r="ML746" s="286"/>
      <c r="MM746" s="286"/>
      <c r="MN746" s="286"/>
      <c r="MO746" s="286"/>
      <c r="MP746" s="286"/>
      <c r="MQ746" s="286"/>
      <c r="MR746" s="286"/>
      <c r="MS746" s="286"/>
      <c r="MT746" s="286"/>
      <c r="MU746" s="286"/>
      <c r="MV746" s="286"/>
      <c r="MW746" s="286"/>
      <c r="MX746" s="286"/>
      <c r="MY746" s="286"/>
      <c r="MZ746" s="286"/>
      <c r="NA746" s="286"/>
      <c r="NB746" s="286"/>
      <c r="NC746" s="286"/>
      <c r="ND746" s="286"/>
      <c r="NE746" s="286"/>
      <c r="NF746" s="286"/>
      <c r="NG746" s="286"/>
      <c r="NH746" s="286"/>
      <c r="NI746" s="286"/>
      <c r="NJ746" s="286"/>
      <c r="NK746" s="286"/>
      <c r="NL746" s="286"/>
      <c r="NM746" s="286"/>
      <c r="NN746" s="286"/>
      <c r="NO746" s="286"/>
      <c r="NP746" s="286"/>
      <c r="NQ746" s="286"/>
      <c r="NR746" s="286"/>
      <c r="NS746" s="286"/>
      <c r="NT746" s="286"/>
      <c r="NU746" s="286"/>
      <c r="NV746" s="286"/>
      <c r="NW746" s="286"/>
      <c r="NX746" s="286"/>
      <c r="NY746" s="286"/>
      <c r="NZ746" s="286"/>
      <c r="OA746" s="286"/>
      <c r="OB746" s="286"/>
      <c r="OC746" s="286"/>
      <c r="OD746" s="286"/>
      <c r="OE746" s="286"/>
      <c r="OF746" s="286"/>
      <c r="OG746" s="286"/>
      <c r="OH746" s="286"/>
      <c r="OI746" s="286"/>
      <c r="OJ746" s="286"/>
      <c r="OK746" s="286"/>
      <c r="OL746" s="286"/>
      <c r="OM746" s="286"/>
      <c r="ON746" s="286"/>
      <c r="OO746" s="286"/>
      <c r="OP746" s="286"/>
      <c r="OQ746" s="286"/>
      <c r="OR746" s="286"/>
      <c r="OS746" s="286"/>
      <c r="OT746" s="286"/>
      <c r="OU746" s="286"/>
      <c r="OV746" s="286"/>
      <c r="OW746" s="286"/>
      <c r="OX746" s="286"/>
      <c r="OY746" s="286"/>
      <c r="OZ746" s="286"/>
      <c r="PA746" s="286"/>
      <c r="PB746" s="286"/>
      <c r="PC746" s="286"/>
      <c r="PD746" s="286"/>
      <c r="PE746" s="286"/>
      <c r="PF746" s="286"/>
      <c r="PG746" s="286"/>
      <c r="PH746" s="286"/>
      <c r="PI746" s="286"/>
      <c r="PJ746" s="286"/>
      <c r="PK746" s="286"/>
      <c r="PL746" s="286"/>
      <c r="PM746" s="286"/>
      <c r="PN746" s="286"/>
      <c r="PO746" s="286"/>
      <c r="PP746" s="286"/>
      <c r="PQ746" s="286"/>
      <c r="PR746" s="286"/>
      <c r="PS746" s="286"/>
      <c r="PT746" s="286"/>
      <c r="PU746" s="286"/>
      <c r="PV746" s="286"/>
      <c r="PW746" s="286"/>
      <c r="PX746" s="286"/>
      <c r="PY746" s="286"/>
      <c r="PZ746" s="286"/>
      <c r="QA746" s="286"/>
      <c r="QB746" s="286"/>
      <c r="QC746" s="286"/>
      <c r="QD746" s="286"/>
      <c r="QE746" s="286"/>
      <c r="QF746" s="286"/>
      <c r="QG746" s="286"/>
      <c r="QH746" s="286"/>
      <c r="QI746" s="286"/>
      <c r="QJ746" s="286"/>
      <c r="QK746" s="286"/>
      <c r="QL746" s="286"/>
      <c r="QM746" s="286"/>
      <c r="QN746" s="286"/>
      <c r="QO746" s="286"/>
      <c r="QP746" s="286"/>
      <c r="QQ746" s="286"/>
      <c r="QR746" s="286"/>
      <c r="QS746" s="286"/>
      <c r="QT746" s="286"/>
      <c r="QU746" s="286"/>
      <c r="QV746" s="286"/>
      <c r="QW746" s="286"/>
      <c r="QX746" s="286"/>
      <c r="QY746" s="286"/>
      <c r="QZ746" s="286"/>
      <c r="RA746" s="286"/>
      <c r="RB746" s="286"/>
      <c r="RC746" s="286"/>
      <c r="RD746" s="286"/>
      <c r="RE746" s="286"/>
      <c r="RF746" s="286"/>
      <c r="RG746" s="286"/>
      <c r="RH746" s="286"/>
      <c r="RI746" s="286"/>
      <c r="RJ746" s="286"/>
      <c r="RK746" s="286"/>
      <c r="RL746" s="286"/>
      <c r="RM746" s="286"/>
      <c r="RN746" s="286"/>
      <c r="RO746" s="286"/>
      <c r="RP746" s="286"/>
      <c r="RQ746" s="286"/>
      <c r="RR746" s="286"/>
      <c r="RS746" s="286"/>
      <c r="RT746" s="286"/>
      <c r="RU746" s="286"/>
      <c r="RV746" s="286"/>
      <c r="RW746" s="286"/>
      <c r="RX746" s="286"/>
      <c r="RY746" s="286"/>
      <c r="RZ746" s="286"/>
      <c r="SA746" s="286"/>
      <c r="SB746" s="286"/>
      <c r="SC746" s="286"/>
      <c r="SD746" s="286"/>
      <c r="SE746" s="286"/>
      <c r="SF746" s="286"/>
      <c r="SG746" s="286"/>
      <c r="SH746" s="286"/>
      <c r="SI746" s="286"/>
      <c r="SJ746" s="286"/>
      <c r="SK746" s="286"/>
      <c r="SL746" s="286"/>
      <c r="SM746" s="286"/>
      <c r="SN746" s="286"/>
      <c r="SO746" s="286"/>
      <c r="SP746" s="286"/>
      <c r="SQ746" s="286"/>
      <c r="SR746" s="286"/>
      <c r="SS746" s="286"/>
      <c r="ST746" s="286"/>
      <c r="SU746" s="286"/>
      <c r="SV746" s="286"/>
      <c r="SW746" s="286"/>
      <c r="SX746" s="286"/>
      <c r="SY746" s="286"/>
      <c r="SZ746" s="286"/>
      <c r="TA746" s="286"/>
      <c r="TB746" s="286"/>
      <c r="TC746" s="286"/>
      <c r="TD746" s="286"/>
      <c r="TE746" s="286"/>
      <c r="TF746" s="286"/>
      <c r="TG746" s="286"/>
      <c r="TH746" s="286"/>
      <c r="TI746" s="286"/>
      <c r="TJ746" s="286"/>
      <c r="TK746" s="286"/>
      <c r="TL746" s="286"/>
      <c r="TM746" s="286"/>
      <c r="TN746" s="286"/>
      <c r="TO746" s="286"/>
      <c r="TP746" s="286"/>
      <c r="TQ746" s="286"/>
      <c r="TR746" s="286"/>
      <c r="TS746" s="286"/>
      <c r="TT746" s="286"/>
      <c r="TU746" s="286"/>
      <c r="TV746" s="286"/>
      <c r="TW746" s="286"/>
      <c r="TX746" s="286"/>
      <c r="TY746" s="286"/>
      <c r="TZ746" s="286"/>
      <c r="UA746" s="286"/>
      <c r="UB746" s="286"/>
      <c r="UC746" s="286"/>
      <c r="UD746" s="286"/>
      <c r="UE746" s="286"/>
      <c r="UF746" s="286"/>
      <c r="UG746" s="286"/>
      <c r="UH746" s="286"/>
      <c r="UI746" s="286"/>
      <c r="UJ746" s="286"/>
      <c r="UK746" s="286"/>
      <c r="UL746" s="286"/>
      <c r="UM746" s="286"/>
      <c r="UN746" s="286"/>
      <c r="UO746" s="286"/>
      <c r="UP746" s="286"/>
      <c r="UQ746" s="286"/>
      <c r="UR746" s="286"/>
      <c r="US746" s="286"/>
      <c r="UT746" s="286"/>
      <c r="UU746" s="286"/>
      <c r="UV746" s="286"/>
      <c r="UW746" s="286"/>
      <c r="UX746" s="286"/>
      <c r="UY746" s="286"/>
      <c r="UZ746" s="286"/>
      <c r="VA746" s="286"/>
      <c r="VB746" s="286"/>
      <c r="VC746" s="286"/>
      <c r="VD746" s="286"/>
      <c r="VE746" s="286"/>
      <c r="VF746" s="286"/>
      <c r="VG746" s="286"/>
      <c r="VH746" s="286"/>
      <c r="VI746" s="286"/>
      <c r="VJ746" s="286"/>
      <c r="VK746" s="286"/>
      <c r="VL746" s="286"/>
      <c r="VM746" s="286"/>
      <c r="VN746" s="286"/>
      <c r="VO746" s="286"/>
      <c r="VP746" s="286"/>
      <c r="VQ746" s="286"/>
      <c r="VR746" s="286"/>
      <c r="VS746" s="286"/>
      <c r="VT746" s="286"/>
      <c r="VU746" s="286"/>
      <c r="VV746" s="286"/>
      <c r="VW746" s="286"/>
      <c r="VX746" s="286"/>
      <c r="VY746" s="286"/>
      <c r="VZ746" s="286"/>
      <c r="WA746" s="286"/>
      <c r="WB746" s="286"/>
      <c r="WC746" s="286"/>
    </row>
    <row r="747" spans="1:601" s="310" customFormat="1" ht="131.25" customHeight="1">
      <c r="A747" s="1073"/>
      <c r="B747" s="670" t="s">
        <v>1486</v>
      </c>
      <c r="C747" s="650" t="s">
        <v>1487</v>
      </c>
      <c r="D747" s="652" t="s">
        <v>1488</v>
      </c>
      <c r="E747" s="293" t="s">
        <v>1489</v>
      </c>
      <c r="F747" s="470" t="s">
        <v>1490</v>
      </c>
      <c r="G747" s="379">
        <v>38718</v>
      </c>
      <c r="H747" s="316" t="s">
        <v>1026</v>
      </c>
      <c r="I747" s="386" t="s">
        <v>23</v>
      </c>
      <c r="J747" s="386" t="s">
        <v>50</v>
      </c>
      <c r="K747" s="386" t="s">
        <v>1491</v>
      </c>
      <c r="L747" s="386" t="s">
        <v>35</v>
      </c>
      <c r="M747" s="284">
        <f t="shared" ref="M747:R747" si="131">M748</f>
        <v>8322912.2000000002</v>
      </c>
      <c r="N747" s="284">
        <f t="shared" si="131"/>
        <v>8321510.4000000004</v>
      </c>
      <c r="O747" s="284">
        <f t="shared" si="131"/>
        <v>14724201.800000001</v>
      </c>
      <c r="P747" s="387">
        <f t="shared" si="131"/>
        <v>0</v>
      </c>
      <c r="Q747" s="284">
        <f t="shared" si="131"/>
        <v>5395500</v>
      </c>
      <c r="R747" s="284">
        <f t="shared" si="131"/>
        <v>5395500</v>
      </c>
      <c r="S747" s="530"/>
      <c r="T747" s="285"/>
      <c r="U747" s="285"/>
      <c r="V747" s="285"/>
      <c r="W747" s="285"/>
      <c r="X747" s="285"/>
      <c r="Y747" s="285"/>
      <c r="Z747" s="285"/>
      <c r="AA747" s="285"/>
      <c r="AB747" s="285"/>
      <c r="AC747" s="285"/>
      <c r="AD747" s="285"/>
      <c r="AE747" s="285"/>
      <c r="AF747" s="285"/>
      <c r="AG747" s="285"/>
      <c r="AH747" s="285"/>
      <c r="AI747" s="285"/>
      <c r="AJ747" s="285"/>
      <c r="AK747" s="285"/>
      <c r="AL747" s="285"/>
      <c r="AM747" s="285"/>
      <c r="AN747" s="285"/>
      <c r="AO747" s="285"/>
      <c r="AP747" s="285"/>
      <c r="AQ747" s="285"/>
      <c r="AR747" s="285"/>
      <c r="AS747" s="285"/>
      <c r="AT747" s="285"/>
      <c r="AU747" s="285"/>
      <c r="AV747" s="285"/>
      <c r="AW747" s="285"/>
      <c r="AX747" s="285"/>
      <c r="AY747" s="285"/>
      <c r="AZ747" s="285"/>
      <c r="BA747" s="286"/>
      <c r="BB747" s="286"/>
      <c r="BC747" s="286"/>
      <c r="BD747" s="286"/>
      <c r="BE747" s="286"/>
      <c r="BF747" s="286"/>
      <c r="BG747" s="286"/>
      <c r="BH747" s="286"/>
      <c r="BI747" s="286"/>
      <c r="BJ747" s="286"/>
      <c r="BK747" s="286"/>
      <c r="BL747" s="286"/>
      <c r="BM747" s="286"/>
      <c r="BN747" s="286"/>
      <c r="BO747" s="286"/>
      <c r="BP747" s="286"/>
      <c r="BQ747" s="286"/>
      <c r="BR747" s="286"/>
      <c r="BS747" s="286"/>
      <c r="BT747" s="286"/>
      <c r="BU747" s="286"/>
      <c r="BV747" s="286"/>
      <c r="BW747" s="286"/>
      <c r="BX747" s="286"/>
      <c r="BY747" s="286"/>
      <c r="BZ747" s="286"/>
      <c r="CA747" s="286"/>
      <c r="CB747" s="286"/>
      <c r="CC747" s="286"/>
      <c r="CD747" s="286"/>
      <c r="CE747" s="286"/>
      <c r="CF747" s="286"/>
      <c r="CG747" s="286"/>
      <c r="CH747" s="286"/>
      <c r="CI747" s="286"/>
      <c r="CJ747" s="286"/>
      <c r="CK747" s="286"/>
      <c r="CL747" s="286"/>
      <c r="CM747" s="286"/>
      <c r="CN747" s="286"/>
      <c r="CO747" s="286"/>
      <c r="CP747" s="286"/>
      <c r="CQ747" s="286"/>
      <c r="CR747" s="286"/>
      <c r="CS747" s="286"/>
      <c r="CT747" s="286"/>
      <c r="CU747" s="286"/>
      <c r="CV747" s="286"/>
      <c r="CW747" s="286"/>
      <c r="CX747" s="286"/>
      <c r="CY747" s="286"/>
      <c r="CZ747" s="286"/>
      <c r="DA747" s="286"/>
      <c r="DB747" s="286"/>
      <c r="DC747" s="286"/>
      <c r="DD747" s="286"/>
      <c r="DE747" s="286"/>
      <c r="DF747" s="286"/>
      <c r="DG747" s="286"/>
      <c r="DH747" s="286"/>
      <c r="DI747" s="286"/>
      <c r="DJ747" s="286"/>
      <c r="DK747" s="286"/>
      <c r="DL747" s="286"/>
      <c r="DM747" s="286"/>
      <c r="DN747" s="286"/>
      <c r="DO747" s="286"/>
      <c r="DP747" s="286"/>
      <c r="DQ747" s="286"/>
      <c r="DR747" s="286"/>
      <c r="DS747" s="286"/>
      <c r="DT747" s="286"/>
      <c r="DU747" s="286"/>
      <c r="DV747" s="286"/>
      <c r="DW747" s="286"/>
      <c r="DX747" s="286"/>
      <c r="DY747" s="286"/>
      <c r="DZ747" s="286"/>
      <c r="EA747" s="286"/>
      <c r="EB747" s="286"/>
      <c r="EC747" s="286"/>
      <c r="ED747" s="286"/>
      <c r="EE747" s="286"/>
      <c r="EF747" s="286"/>
      <c r="EG747" s="286"/>
      <c r="EH747" s="286"/>
      <c r="EI747" s="286"/>
      <c r="EJ747" s="286"/>
      <c r="EK747" s="286"/>
      <c r="EL747" s="286"/>
      <c r="EM747" s="286"/>
      <c r="EN747" s="286"/>
      <c r="EO747" s="286"/>
      <c r="EP747" s="286"/>
      <c r="EQ747" s="286"/>
      <c r="ER747" s="286"/>
      <c r="ES747" s="286"/>
      <c r="ET747" s="286"/>
      <c r="EU747" s="286"/>
      <c r="EV747" s="286"/>
      <c r="EW747" s="286"/>
      <c r="EX747" s="286"/>
      <c r="EY747" s="286"/>
      <c r="EZ747" s="286"/>
      <c r="FA747" s="286"/>
      <c r="FB747" s="286"/>
      <c r="FC747" s="286"/>
      <c r="FD747" s="286"/>
      <c r="FE747" s="286"/>
      <c r="FF747" s="286"/>
      <c r="FG747" s="286"/>
      <c r="FH747" s="286"/>
      <c r="FI747" s="286"/>
      <c r="FJ747" s="286"/>
      <c r="FK747" s="286"/>
      <c r="FL747" s="286"/>
      <c r="FM747" s="286"/>
      <c r="FN747" s="286"/>
      <c r="FO747" s="286"/>
      <c r="FP747" s="286"/>
      <c r="FQ747" s="286"/>
      <c r="FR747" s="286"/>
      <c r="FS747" s="286"/>
      <c r="FT747" s="286"/>
      <c r="FU747" s="286"/>
      <c r="FV747" s="286"/>
      <c r="FW747" s="286"/>
      <c r="FX747" s="286"/>
      <c r="FY747" s="286"/>
      <c r="FZ747" s="286"/>
      <c r="GA747" s="286"/>
      <c r="GB747" s="286"/>
      <c r="GC747" s="286"/>
      <c r="GD747" s="286"/>
      <c r="GE747" s="286"/>
      <c r="GF747" s="286"/>
      <c r="GG747" s="286"/>
      <c r="GH747" s="286"/>
      <c r="GI747" s="286"/>
      <c r="GJ747" s="286"/>
      <c r="GK747" s="286"/>
      <c r="GL747" s="286"/>
      <c r="GM747" s="286"/>
      <c r="GN747" s="286"/>
      <c r="GO747" s="286"/>
      <c r="GP747" s="286"/>
      <c r="GQ747" s="286"/>
      <c r="GR747" s="286"/>
      <c r="GS747" s="286"/>
      <c r="GT747" s="286"/>
      <c r="GU747" s="286"/>
      <c r="GV747" s="286"/>
      <c r="GW747" s="286"/>
      <c r="GX747" s="286"/>
      <c r="GY747" s="286"/>
      <c r="GZ747" s="286"/>
      <c r="HA747" s="286"/>
      <c r="HB747" s="286"/>
      <c r="HC747" s="286"/>
      <c r="HD747" s="286"/>
      <c r="HE747" s="286"/>
      <c r="HF747" s="286"/>
      <c r="HG747" s="286"/>
      <c r="HH747" s="286"/>
      <c r="HI747" s="286"/>
      <c r="HJ747" s="286"/>
      <c r="HK747" s="286"/>
      <c r="HL747" s="286"/>
      <c r="HM747" s="286"/>
      <c r="HN747" s="286"/>
      <c r="HO747" s="286"/>
      <c r="HP747" s="286"/>
      <c r="HQ747" s="286"/>
      <c r="HR747" s="286"/>
      <c r="HS747" s="286"/>
      <c r="HT747" s="286"/>
      <c r="HU747" s="286"/>
      <c r="HV747" s="286"/>
      <c r="HW747" s="286"/>
      <c r="HX747" s="286"/>
      <c r="HY747" s="286"/>
      <c r="HZ747" s="286"/>
      <c r="IA747" s="286"/>
      <c r="IB747" s="286"/>
      <c r="IC747" s="286"/>
      <c r="ID747" s="286"/>
      <c r="IE747" s="286"/>
      <c r="IF747" s="286"/>
      <c r="IG747" s="286"/>
      <c r="IH747" s="286"/>
      <c r="II747" s="286"/>
      <c r="IJ747" s="286"/>
      <c r="IK747" s="286"/>
      <c r="IL747" s="286"/>
      <c r="IM747" s="286"/>
      <c r="IN747" s="286"/>
      <c r="IO747" s="286"/>
      <c r="IP747" s="286"/>
      <c r="IQ747" s="286"/>
      <c r="IR747" s="286"/>
      <c r="IS747" s="286"/>
      <c r="IT747" s="286"/>
      <c r="IU747" s="286"/>
      <c r="IV747" s="286"/>
      <c r="IW747" s="286"/>
      <c r="IX747" s="286"/>
      <c r="IY747" s="286"/>
      <c r="IZ747" s="286"/>
      <c r="JA747" s="286"/>
      <c r="JB747" s="286"/>
      <c r="JC747" s="286"/>
      <c r="JD747" s="286"/>
      <c r="JE747" s="286"/>
      <c r="JF747" s="286"/>
      <c r="JG747" s="286"/>
      <c r="JH747" s="286"/>
      <c r="JI747" s="286"/>
      <c r="JJ747" s="286"/>
      <c r="JK747" s="286"/>
      <c r="JL747" s="286"/>
      <c r="JM747" s="286"/>
      <c r="JN747" s="286"/>
      <c r="JO747" s="286"/>
      <c r="JP747" s="286"/>
      <c r="JQ747" s="286"/>
      <c r="JR747" s="286"/>
      <c r="JS747" s="286"/>
      <c r="JT747" s="286"/>
      <c r="JU747" s="286"/>
      <c r="JV747" s="286"/>
      <c r="JW747" s="286"/>
      <c r="JX747" s="286"/>
      <c r="JY747" s="286"/>
      <c r="JZ747" s="286"/>
      <c r="KA747" s="286"/>
      <c r="KB747" s="286"/>
      <c r="KC747" s="286"/>
      <c r="KD747" s="286"/>
      <c r="KE747" s="286"/>
      <c r="KF747" s="286"/>
      <c r="KG747" s="286"/>
      <c r="KH747" s="286"/>
      <c r="KI747" s="286"/>
      <c r="KJ747" s="286"/>
      <c r="KK747" s="286"/>
      <c r="KL747" s="286"/>
      <c r="KM747" s="286"/>
      <c r="KN747" s="286"/>
      <c r="KO747" s="286"/>
      <c r="KP747" s="286"/>
      <c r="KQ747" s="286"/>
      <c r="KR747" s="286"/>
      <c r="KS747" s="286"/>
      <c r="KT747" s="286"/>
      <c r="KU747" s="286"/>
      <c r="KV747" s="286"/>
      <c r="KW747" s="286"/>
      <c r="KX747" s="286"/>
      <c r="KY747" s="286"/>
      <c r="KZ747" s="286"/>
      <c r="LA747" s="286"/>
      <c r="LB747" s="286"/>
      <c r="LC747" s="286"/>
      <c r="LD747" s="286"/>
      <c r="LE747" s="286"/>
      <c r="LF747" s="286"/>
      <c r="LG747" s="286"/>
      <c r="LH747" s="286"/>
      <c r="LI747" s="286"/>
      <c r="LJ747" s="286"/>
      <c r="LK747" s="286"/>
      <c r="LL747" s="286"/>
      <c r="LM747" s="286"/>
      <c r="LN747" s="286"/>
      <c r="LO747" s="286"/>
      <c r="LP747" s="286"/>
      <c r="LQ747" s="286"/>
      <c r="LR747" s="286"/>
      <c r="LS747" s="286"/>
      <c r="LT747" s="286"/>
      <c r="LU747" s="286"/>
      <c r="LV747" s="286"/>
      <c r="LW747" s="286"/>
      <c r="LX747" s="286"/>
      <c r="LY747" s="286"/>
      <c r="LZ747" s="286"/>
      <c r="MA747" s="286"/>
      <c r="MB747" s="286"/>
      <c r="MC747" s="286"/>
      <c r="MD747" s="286"/>
      <c r="ME747" s="286"/>
      <c r="MF747" s="286"/>
      <c r="MG747" s="286"/>
      <c r="MH747" s="286"/>
      <c r="MI747" s="286"/>
      <c r="MJ747" s="286"/>
      <c r="MK747" s="286"/>
      <c r="ML747" s="286"/>
      <c r="MM747" s="286"/>
      <c r="MN747" s="286"/>
      <c r="MO747" s="286"/>
      <c r="MP747" s="286"/>
      <c r="MQ747" s="286"/>
      <c r="MR747" s="286"/>
      <c r="MS747" s="286"/>
      <c r="MT747" s="286"/>
      <c r="MU747" s="286"/>
      <c r="MV747" s="286"/>
      <c r="MW747" s="286"/>
      <c r="MX747" s="286"/>
      <c r="MY747" s="286"/>
      <c r="MZ747" s="286"/>
      <c r="NA747" s="286"/>
      <c r="NB747" s="286"/>
      <c r="NC747" s="286"/>
      <c r="ND747" s="286"/>
      <c r="NE747" s="286"/>
      <c r="NF747" s="286"/>
      <c r="NG747" s="286"/>
      <c r="NH747" s="286"/>
      <c r="NI747" s="286"/>
      <c r="NJ747" s="286"/>
      <c r="NK747" s="286"/>
      <c r="NL747" s="286"/>
      <c r="NM747" s="286"/>
      <c r="NN747" s="286"/>
      <c r="NO747" s="286"/>
      <c r="NP747" s="286"/>
      <c r="NQ747" s="286"/>
      <c r="NR747" s="286"/>
      <c r="NS747" s="286"/>
      <c r="NT747" s="286"/>
      <c r="NU747" s="286"/>
      <c r="NV747" s="286"/>
      <c r="NW747" s="286"/>
      <c r="NX747" s="286"/>
      <c r="NY747" s="286"/>
      <c r="NZ747" s="286"/>
      <c r="OA747" s="286"/>
      <c r="OB747" s="286"/>
      <c r="OC747" s="286"/>
      <c r="OD747" s="286"/>
      <c r="OE747" s="286"/>
      <c r="OF747" s="286"/>
      <c r="OG747" s="286"/>
      <c r="OH747" s="286"/>
      <c r="OI747" s="286"/>
      <c r="OJ747" s="286"/>
      <c r="OK747" s="286"/>
      <c r="OL747" s="286"/>
      <c r="OM747" s="286"/>
      <c r="ON747" s="286"/>
      <c r="OO747" s="286"/>
      <c r="OP747" s="286"/>
      <c r="OQ747" s="286"/>
      <c r="OR747" s="286"/>
      <c r="OS747" s="286"/>
      <c r="OT747" s="286"/>
      <c r="OU747" s="286"/>
      <c r="OV747" s="286"/>
      <c r="OW747" s="286"/>
      <c r="OX747" s="286"/>
      <c r="OY747" s="286"/>
      <c r="OZ747" s="286"/>
      <c r="PA747" s="286"/>
      <c r="PB747" s="286"/>
      <c r="PC747" s="286"/>
      <c r="PD747" s="286"/>
      <c r="PE747" s="286"/>
      <c r="PF747" s="286"/>
      <c r="PG747" s="286"/>
      <c r="PH747" s="286"/>
      <c r="PI747" s="286"/>
      <c r="PJ747" s="286"/>
      <c r="PK747" s="286"/>
      <c r="PL747" s="286"/>
      <c r="PM747" s="286"/>
      <c r="PN747" s="286"/>
      <c r="PO747" s="286"/>
      <c r="PP747" s="286"/>
      <c r="PQ747" s="286"/>
      <c r="PR747" s="286"/>
      <c r="PS747" s="286"/>
      <c r="PT747" s="286"/>
      <c r="PU747" s="286"/>
      <c r="PV747" s="286"/>
      <c r="PW747" s="286"/>
      <c r="PX747" s="286"/>
      <c r="PY747" s="286"/>
      <c r="PZ747" s="286"/>
      <c r="QA747" s="286"/>
      <c r="QB747" s="286"/>
      <c r="QC747" s="286"/>
      <c r="QD747" s="286"/>
      <c r="QE747" s="286"/>
      <c r="QF747" s="286"/>
      <c r="QG747" s="286"/>
      <c r="QH747" s="286"/>
      <c r="QI747" s="286"/>
      <c r="QJ747" s="286"/>
      <c r="QK747" s="286"/>
      <c r="QL747" s="286"/>
      <c r="QM747" s="286"/>
      <c r="QN747" s="286"/>
      <c r="QO747" s="286"/>
      <c r="QP747" s="286"/>
      <c r="QQ747" s="286"/>
      <c r="QR747" s="286"/>
      <c r="QS747" s="286"/>
      <c r="QT747" s="286"/>
      <c r="QU747" s="286"/>
      <c r="QV747" s="286"/>
      <c r="QW747" s="286"/>
      <c r="QX747" s="286"/>
      <c r="QY747" s="286"/>
      <c r="QZ747" s="286"/>
      <c r="RA747" s="286"/>
      <c r="RB747" s="286"/>
      <c r="RC747" s="286"/>
      <c r="RD747" s="286"/>
      <c r="RE747" s="286"/>
      <c r="RF747" s="286"/>
      <c r="RG747" s="286"/>
      <c r="RH747" s="286"/>
      <c r="RI747" s="286"/>
      <c r="RJ747" s="286"/>
      <c r="RK747" s="286"/>
      <c r="RL747" s="286"/>
      <c r="RM747" s="286"/>
      <c r="RN747" s="286"/>
      <c r="RO747" s="286"/>
      <c r="RP747" s="286"/>
      <c r="RQ747" s="286"/>
      <c r="RR747" s="286"/>
      <c r="RS747" s="286"/>
      <c r="RT747" s="286"/>
      <c r="RU747" s="286"/>
      <c r="RV747" s="286"/>
      <c r="RW747" s="286"/>
      <c r="RX747" s="286"/>
      <c r="RY747" s="286"/>
      <c r="RZ747" s="286"/>
      <c r="SA747" s="286"/>
      <c r="SB747" s="286"/>
      <c r="SC747" s="286"/>
      <c r="SD747" s="286"/>
      <c r="SE747" s="286"/>
      <c r="SF747" s="286"/>
      <c r="SG747" s="286"/>
      <c r="SH747" s="286"/>
      <c r="SI747" s="286"/>
      <c r="SJ747" s="286"/>
      <c r="SK747" s="286"/>
      <c r="SL747" s="286"/>
      <c r="SM747" s="286"/>
      <c r="SN747" s="286"/>
      <c r="SO747" s="286"/>
      <c r="SP747" s="286"/>
      <c r="SQ747" s="286"/>
      <c r="SR747" s="286"/>
      <c r="SS747" s="286"/>
      <c r="ST747" s="286"/>
      <c r="SU747" s="286"/>
      <c r="SV747" s="286"/>
      <c r="SW747" s="286"/>
      <c r="SX747" s="286"/>
      <c r="SY747" s="286"/>
      <c r="SZ747" s="286"/>
      <c r="TA747" s="286"/>
      <c r="TB747" s="286"/>
      <c r="TC747" s="286"/>
      <c r="TD747" s="286"/>
      <c r="TE747" s="286"/>
      <c r="TF747" s="286"/>
      <c r="TG747" s="286"/>
      <c r="TH747" s="286"/>
      <c r="TI747" s="286"/>
      <c r="TJ747" s="286"/>
      <c r="TK747" s="286"/>
      <c r="TL747" s="286"/>
      <c r="TM747" s="286"/>
      <c r="TN747" s="286"/>
      <c r="TO747" s="286"/>
      <c r="TP747" s="286"/>
      <c r="TQ747" s="286"/>
      <c r="TR747" s="286"/>
      <c r="TS747" s="286"/>
      <c r="TT747" s="286"/>
      <c r="TU747" s="286"/>
      <c r="TV747" s="286"/>
      <c r="TW747" s="286"/>
      <c r="TX747" s="286"/>
      <c r="TY747" s="286"/>
      <c r="TZ747" s="286"/>
      <c r="UA747" s="286"/>
      <c r="UB747" s="286"/>
      <c r="UC747" s="286"/>
      <c r="UD747" s="286"/>
      <c r="UE747" s="286"/>
      <c r="UF747" s="286"/>
      <c r="UG747" s="286"/>
      <c r="UH747" s="286"/>
      <c r="UI747" s="286"/>
      <c r="UJ747" s="286"/>
      <c r="UK747" s="286"/>
      <c r="UL747" s="286"/>
      <c r="UM747" s="286"/>
      <c r="UN747" s="286"/>
      <c r="UO747" s="286"/>
      <c r="UP747" s="286"/>
      <c r="UQ747" s="286"/>
      <c r="UR747" s="286"/>
      <c r="US747" s="286"/>
      <c r="UT747" s="286"/>
      <c r="UU747" s="286"/>
      <c r="UV747" s="286"/>
      <c r="UW747" s="286"/>
      <c r="UX747" s="286"/>
      <c r="UY747" s="286"/>
      <c r="UZ747" s="286"/>
      <c r="VA747" s="286"/>
      <c r="VB747" s="286"/>
      <c r="VC747" s="286"/>
      <c r="VD747" s="286"/>
      <c r="VE747" s="286"/>
      <c r="VF747" s="286"/>
      <c r="VG747" s="286"/>
      <c r="VH747" s="286"/>
      <c r="VI747" s="286"/>
      <c r="VJ747" s="286"/>
      <c r="VK747" s="286"/>
      <c r="VL747" s="286"/>
      <c r="VM747" s="286"/>
      <c r="VN747" s="286"/>
      <c r="VO747" s="286"/>
      <c r="VP747" s="286"/>
      <c r="VQ747" s="286"/>
      <c r="VR747" s="286"/>
      <c r="VS747" s="286"/>
      <c r="VT747" s="286"/>
      <c r="VU747" s="286"/>
      <c r="VV747" s="286"/>
      <c r="VW747" s="286"/>
      <c r="VX747" s="286"/>
      <c r="VY747" s="286"/>
      <c r="VZ747" s="286"/>
      <c r="WA747" s="286"/>
      <c r="WB747" s="286"/>
      <c r="WC747" s="286"/>
    </row>
    <row r="748" spans="1:601" s="285" customFormat="1" ht="135.75" customHeight="1">
      <c r="A748" s="1073"/>
      <c r="B748" s="651"/>
      <c r="C748" s="651"/>
      <c r="D748" s="653"/>
      <c r="E748" s="294" t="s">
        <v>1492</v>
      </c>
      <c r="F748" s="470" t="s">
        <v>1490</v>
      </c>
      <c r="G748" s="379">
        <v>44278</v>
      </c>
      <c r="H748" s="316" t="s">
        <v>1026</v>
      </c>
      <c r="I748" s="401" t="s">
        <v>23</v>
      </c>
      <c r="J748" s="401" t="s">
        <v>50</v>
      </c>
      <c r="K748" s="315" t="s">
        <v>1491</v>
      </c>
      <c r="L748" s="383" t="s">
        <v>214</v>
      </c>
      <c r="M748" s="288">
        <v>8322912.2000000002</v>
      </c>
      <c r="N748" s="288">
        <v>8321510.4000000004</v>
      </c>
      <c r="O748" s="288">
        <v>14724201.800000001</v>
      </c>
      <c r="P748" s="292">
        <v>0</v>
      </c>
      <c r="Q748" s="288">
        <v>5395500</v>
      </c>
      <c r="R748" s="288">
        <v>5395500</v>
      </c>
      <c r="S748" s="530">
        <v>3</v>
      </c>
      <c r="BA748" s="286"/>
      <c r="BB748" s="286"/>
      <c r="BC748" s="286"/>
      <c r="BD748" s="286"/>
      <c r="BE748" s="286"/>
      <c r="BF748" s="286"/>
      <c r="BG748" s="286"/>
      <c r="BH748" s="286"/>
      <c r="BI748" s="286"/>
      <c r="BJ748" s="286"/>
      <c r="BK748" s="286"/>
      <c r="BL748" s="286"/>
      <c r="BM748" s="286"/>
      <c r="BN748" s="286"/>
      <c r="BO748" s="286"/>
      <c r="BP748" s="286"/>
      <c r="BQ748" s="286"/>
      <c r="BR748" s="286"/>
      <c r="BS748" s="286"/>
      <c r="BT748" s="286"/>
      <c r="BU748" s="286"/>
      <c r="BV748" s="286"/>
      <c r="BW748" s="286"/>
      <c r="BX748" s="286"/>
      <c r="BY748" s="286"/>
      <c r="BZ748" s="286"/>
      <c r="CA748" s="286"/>
      <c r="CB748" s="286"/>
      <c r="CC748" s="286"/>
      <c r="CD748" s="286"/>
      <c r="CE748" s="286"/>
      <c r="CF748" s="286"/>
      <c r="CG748" s="286"/>
      <c r="CH748" s="286"/>
      <c r="CI748" s="286"/>
      <c r="CJ748" s="286"/>
      <c r="CK748" s="286"/>
      <c r="CL748" s="286"/>
      <c r="CM748" s="286"/>
      <c r="CN748" s="286"/>
      <c r="CO748" s="286"/>
      <c r="CP748" s="286"/>
      <c r="CQ748" s="286"/>
      <c r="CR748" s="286"/>
      <c r="CS748" s="286"/>
      <c r="CT748" s="286"/>
      <c r="CU748" s="286"/>
      <c r="CV748" s="286"/>
      <c r="CW748" s="286"/>
      <c r="CX748" s="286"/>
      <c r="CY748" s="286"/>
      <c r="CZ748" s="286"/>
      <c r="DA748" s="286"/>
      <c r="DB748" s="286"/>
      <c r="DC748" s="286"/>
      <c r="DD748" s="286"/>
      <c r="DE748" s="286"/>
      <c r="DF748" s="286"/>
      <c r="DG748" s="286"/>
      <c r="DH748" s="286"/>
      <c r="DI748" s="286"/>
      <c r="DJ748" s="286"/>
      <c r="DK748" s="286"/>
      <c r="DL748" s="286"/>
      <c r="DM748" s="286"/>
      <c r="DN748" s="286"/>
      <c r="DO748" s="286"/>
      <c r="DP748" s="286"/>
      <c r="DQ748" s="286"/>
      <c r="DR748" s="286"/>
      <c r="DS748" s="286"/>
      <c r="DT748" s="286"/>
      <c r="DU748" s="286"/>
      <c r="DV748" s="286"/>
      <c r="DW748" s="286"/>
      <c r="DX748" s="286"/>
      <c r="DY748" s="286"/>
      <c r="DZ748" s="286"/>
      <c r="EA748" s="286"/>
      <c r="EB748" s="286"/>
      <c r="EC748" s="286"/>
      <c r="ED748" s="286"/>
      <c r="EE748" s="286"/>
      <c r="EF748" s="286"/>
      <c r="EG748" s="286"/>
      <c r="EH748" s="286"/>
      <c r="EI748" s="286"/>
      <c r="EJ748" s="286"/>
      <c r="EK748" s="286"/>
      <c r="EL748" s="286"/>
      <c r="EM748" s="286"/>
      <c r="EN748" s="286"/>
      <c r="EO748" s="286"/>
      <c r="EP748" s="286"/>
      <c r="EQ748" s="286"/>
      <c r="ER748" s="286"/>
      <c r="ES748" s="286"/>
      <c r="ET748" s="286"/>
      <c r="EU748" s="286"/>
      <c r="EV748" s="286"/>
      <c r="EW748" s="286"/>
      <c r="EX748" s="286"/>
      <c r="EY748" s="286"/>
      <c r="EZ748" s="286"/>
      <c r="FA748" s="286"/>
      <c r="FB748" s="286"/>
      <c r="FC748" s="286"/>
      <c r="FD748" s="286"/>
      <c r="FE748" s="286"/>
      <c r="FF748" s="286"/>
      <c r="FG748" s="286"/>
      <c r="FH748" s="286"/>
      <c r="FI748" s="286"/>
      <c r="FJ748" s="286"/>
      <c r="FK748" s="286"/>
      <c r="FL748" s="286"/>
      <c r="FM748" s="286"/>
      <c r="FN748" s="286"/>
      <c r="FO748" s="286"/>
      <c r="FP748" s="286"/>
      <c r="FQ748" s="286"/>
      <c r="FR748" s="286"/>
      <c r="FS748" s="286"/>
      <c r="FT748" s="286"/>
      <c r="FU748" s="286"/>
      <c r="FV748" s="286"/>
      <c r="FW748" s="286"/>
      <c r="FX748" s="286"/>
      <c r="FY748" s="286"/>
      <c r="FZ748" s="286"/>
      <c r="GA748" s="286"/>
      <c r="GB748" s="286"/>
      <c r="GC748" s="286"/>
      <c r="GD748" s="286"/>
      <c r="GE748" s="286"/>
      <c r="GF748" s="286"/>
      <c r="GG748" s="286"/>
      <c r="GH748" s="286"/>
      <c r="GI748" s="286"/>
      <c r="GJ748" s="286"/>
      <c r="GK748" s="286"/>
      <c r="GL748" s="286"/>
      <c r="GM748" s="286"/>
      <c r="GN748" s="286"/>
      <c r="GO748" s="286"/>
      <c r="GP748" s="286"/>
      <c r="GQ748" s="286"/>
      <c r="GR748" s="286"/>
      <c r="GS748" s="286"/>
      <c r="GT748" s="286"/>
      <c r="GU748" s="286"/>
      <c r="GV748" s="286"/>
      <c r="GW748" s="286"/>
      <c r="GX748" s="286"/>
      <c r="GY748" s="286"/>
      <c r="GZ748" s="286"/>
      <c r="HA748" s="286"/>
      <c r="HB748" s="286"/>
      <c r="HC748" s="286"/>
      <c r="HD748" s="286"/>
      <c r="HE748" s="286"/>
      <c r="HF748" s="286"/>
      <c r="HG748" s="286"/>
      <c r="HH748" s="286"/>
      <c r="HI748" s="286"/>
      <c r="HJ748" s="286"/>
      <c r="HK748" s="286"/>
      <c r="HL748" s="286"/>
      <c r="HM748" s="286"/>
      <c r="HN748" s="286"/>
      <c r="HO748" s="286"/>
      <c r="HP748" s="286"/>
      <c r="HQ748" s="286"/>
      <c r="HR748" s="286"/>
      <c r="HS748" s="286"/>
      <c r="HT748" s="286"/>
      <c r="HU748" s="286"/>
      <c r="HV748" s="286"/>
      <c r="HW748" s="286"/>
      <c r="HX748" s="286"/>
      <c r="HY748" s="286"/>
      <c r="HZ748" s="286"/>
      <c r="IA748" s="286"/>
      <c r="IB748" s="286"/>
      <c r="IC748" s="286"/>
      <c r="ID748" s="286"/>
      <c r="IE748" s="286"/>
      <c r="IF748" s="286"/>
      <c r="IG748" s="286"/>
      <c r="IH748" s="286"/>
      <c r="II748" s="286"/>
      <c r="IJ748" s="286"/>
      <c r="IK748" s="286"/>
      <c r="IL748" s="286"/>
      <c r="IM748" s="286"/>
      <c r="IN748" s="286"/>
      <c r="IO748" s="286"/>
      <c r="IP748" s="286"/>
      <c r="IQ748" s="286"/>
      <c r="IR748" s="286"/>
      <c r="IS748" s="286"/>
      <c r="IT748" s="286"/>
      <c r="IU748" s="286"/>
      <c r="IV748" s="286"/>
      <c r="IW748" s="286"/>
      <c r="IX748" s="286"/>
      <c r="IY748" s="286"/>
      <c r="IZ748" s="286"/>
      <c r="JA748" s="286"/>
      <c r="JB748" s="286"/>
      <c r="JC748" s="286"/>
      <c r="JD748" s="286"/>
      <c r="JE748" s="286"/>
      <c r="JF748" s="286"/>
      <c r="JG748" s="286"/>
      <c r="JH748" s="286"/>
      <c r="JI748" s="286"/>
      <c r="JJ748" s="286"/>
      <c r="JK748" s="286"/>
      <c r="JL748" s="286"/>
      <c r="JM748" s="286"/>
      <c r="JN748" s="286"/>
      <c r="JO748" s="286"/>
      <c r="JP748" s="286"/>
      <c r="JQ748" s="286"/>
      <c r="JR748" s="286"/>
      <c r="JS748" s="286"/>
      <c r="JT748" s="286"/>
      <c r="JU748" s="286"/>
      <c r="JV748" s="286"/>
      <c r="JW748" s="286"/>
      <c r="JX748" s="286"/>
      <c r="JY748" s="286"/>
      <c r="JZ748" s="286"/>
      <c r="KA748" s="286"/>
      <c r="KB748" s="286"/>
      <c r="KC748" s="286"/>
      <c r="KD748" s="286"/>
      <c r="KE748" s="286"/>
      <c r="KF748" s="286"/>
      <c r="KG748" s="286"/>
      <c r="KH748" s="286"/>
      <c r="KI748" s="286"/>
      <c r="KJ748" s="286"/>
      <c r="KK748" s="286"/>
      <c r="KL748" s="286"/>
      <c r="KM748" s="286"/>
      <c r="KN748" s="286"/>
      <c r="KO748" s="286"/>
      <c r="KP748" s="286"/>
      <c r="KQ748" s="286"/>
      <c r="KR748" s="286"/>
      <c r="KS748" s="286"/>
      <c r="KT748" s="286"/>
      <c r="KU748" s="286"/>
      <c r="KV748" s="286"/>
      <c r="KW748" s="286"/>
      <c r="KX748" s="286"/>
      <c r="KY748" s="286"/>
      <c r="KZ748" s="286"/>
      <c r="LA748" s="286"/>
      <c r="LB748" s="286"/>
      <c r="LC748" s="286"/>
      <c r="LD748" s="286"/>
      <c r="LE748" s="286"/>
      <c r="LF748" s="286"/>
      <c r="LG748" s="286"/>
      <c r="LH748" s="286"/>
      <c r="LI748" s="286"/>
      <c r="LJ748" s="286"/>
      <c r="LK748" s="286"/>
      <c r="LL748" s="286"/>
      <c r="LM748" s="286"/>
      <c r="LN748" s="286"/>
      <c r="LO748" s="286"/>
      <c r="LP748" s="286"/>
      <c r="LQ748" s="286"/>
      <c r="LR748" s="286"/>
      <c r="LS748" s="286"/>
      <c r="LT748" s="286"/>
      <c r="LU748" s="286"/>
      <c r="LV748" s="286"/>
      <c r="LW748" s="286"/>
      <c r="LX748" s="286"/>
      <c r="LY748" s="286"/>
      <c r="LZ748" s="286"/>
      <c r="MA748" s="286"/>
      <c r="MB748" s="286"/>
      <c r="MC748" s="286"/>
      <c r="MD748" s="286"/>
      <c r="ME748" s="286"/>
      <c r="MF748" s="286"/>
      <c r="MG748" s="286"/>
      <c r="MH748" s="286"/>
      <c r="MI748" s="286"/>
      <c r="MJ748" s="286"/>
      <c r="MK748" s="286"/>
      <c r="ML748" s="286"/>
      <c r="MM748" s="286"/>
      <c r="MN748" s="286"/>
      <c r="MO748" s="286"/>
      <c r="MP748" s="286"/>
      <c r="MQ748" s="286"/>
      <c r="MR748" s="286"/>
      <c r="MS748" s="286"/>
      <c r="MT748" s="286"/>
      <c r="MU748" s="286"/>
      <c r="MV748" s="286"/>
      <c r="MW748" s="286"/>
      <c r="MX748" s="286"/>
      <c r="MY748" s="286"/>
      <c r="MZ748" s="286"/>
      <c r="NA748" s="286"/>
      <c r="NB748" s="286"/>
      <c r="NC748" s="286"/>
      <c r="ND748" s="286"/>
      <c r="NE748" s="286"/>
      <c r="NF748" s="286"/>
      <c r="NG748" s="286"/>
      <c r="NH748" s="286"/>
      <c r="NI748" s="286"/>
      <c r="NJ748" s="286"/>
      <c r="NK748" s="286"/>
      <c r="NL748" s="286"/>
      <c r="NM748" s="286"/>
      <c r="NN748" s="286"/>
      <c r="NO748" s="286"/>
      <c r="NP748" s="286"/>
      <c r="NQ748" s="286"/>
      <c r="NR748" s="286"/>
      <c r="NS748" s="286"/>
      <c r="NT748" s="286"/>
      <c r="NU748" s="286"/>
      <c r="NV748" s="286"/>
      <c r="NW748" s="286"/>
      <c r="NX748" s="286"/>
      <c r="NY748" s="286"/>
      <c r="NZ748" s="286"/>
      <c r="OA748" s="286"/>
      <c r="OB748" s="286"/>
      <c r="OC748" s="286"/>
      <c r="OD748" s="286"/>
      <c r="OE748" s="286"/>
      <c r="OF748" s="286"/>
      <c r="OG748" s="286"/>
      <c r="OH748" s="286"/>
      <c r="OI748" s="286"/>
      <c r="OJ748" s="286"/>
      <c r="OK748" s="286"/>
      <c r="OL748" s="286"/>
      <c r="OM748" s="286"/>
      <c r="ON748" s="286"/>
      <c r="OO748" s="286"/>
      <c r="OP748" s="286"/>
      <c r="OQ748" s="286"/>
      <c r="OR748" s="286"/>
      <c r="OS748" s="286"/>
      <c r="OT748" s="286"/>
      <c r="OU748" s="286"/>
      <c r="OV748" s="286"/>
      <c r="OW748" s="286"/>
      <c r="OX748" s="286"/>
      <c r="OY748" s="286"/>
      <c r="OZ748" s="286"/>
      <c r="PA748" s="286"/>
      <c r="PB748" s="286"/>
      <c r="PC748" s="286"/>
      <c r="PD748" s="286"/>
      <c r="PE748" s="286"/>
      <c r="PF748" s="286"/>
      <c r="PG748" s="286"/>
      <c r="PH748" s="286"/>
      <c r="PI748" s="286"/>
      <c r="PJ748" s="286"/>
      <c r="PK748" s="286"/>
      <c r="PL748" s="286"/>
      <c r="PM748" s="286"/>
      <c r="PN748" s="286"/>
      <c r="PO748" s="286"/>
      <c r="PP748" s="286"/>
      <c r="PQ748" s="286"/>
      <c r="PR748" s="286"/>
      <c r="PS748" s="286"/>
      <c r="PT748" s="286"/>
      <c r="PU748" s="286"/>
      <c r="PV748" s="286"/>
      <c r="PW748" s="286"/>
      <c r="PX748" s="286"/>
      <c r="PY748" s="286"/>
      <c r="PZ748" s="286"/>
      <c r="QA748" s="286"/>
      <c r="QB748" s="286"/>
      <c r="QC748" s="286"/>
      <c r="QD748" s="286"/>
      <c r="QE748" s="286"/>
      <c r="QF748" s="286"/>
      <c r="QG748" s="286"/>
      <c r="QH748" s="286"/>
      <c r="QI748" s="286"/>
      <c r="QJ748" s="286"/>
      <c r="QK748" s="286"/>
      <c r="QL748" s="286"/>
      <c r="QM748" s="286"/>
      <c r="QN748" s="286"/>
      <c r="QO748" s="286"/>
      <c r="QP748" s="286"/>
      <c r="QQ748" s="286"/>
      <c r="QR748" s="286"/>
      <c r="QS748" s="286"/>
      <c r="QT748" s="286"/>
      <c r="QU748" s="286"/>
      <c r="QV748" s="286"/>
      <c r="QW748" s="286"/>
      <c r="QX748" s="286"/>
      <c r="QY748" s="286"/>
      <c r="QZ748" s="286"/>
      <c r="RA748" s="286"/>
      <c r="RB748" s="286"/>
      <c r="RC748" s="286"/>
      <c r="RD748" s="286"/>
      <c r="RE748" s="286"/>
      <c r="RF748" s="286"/>
      <c r="RG748" s="286"/>
      <c r="RH748" s="286"/>
      <c r="RI748" s="286"/>
      <c r="RJ748" s="286"/>
      <c r="RK748" s="286"/>
      <c r="RL748" s="286"/>
      <c r="RM748" s="286"/>
      <c r="RN748" s="286"/>
      <c r="RO748" s="286"/>
      <c r="RP748" s="286"/>
      <c r="RQ748" s="286"/>
      <c r="RR748" s="286"/>
      <c r="RS748" s="286"/>
      <c r="RT748" s="286"/>
      <c r="RU748" s="286"/>
      <c r="RV748" s="286"/>
      <c r="RW748" s="286"/>
      <c r="RX748" s="286"/>
      <c r="RY748" s="286"/>
      <c r="RZ748" s="286"/>
      <c r="SA748" s="286"/>
      <c r="SB748" s="286"/>
      <c r="SC748" s="286"/>
      <c r="SD748" s="286"/>
      <c r="SE748" s="286"/>
      <c r="SF748" s="286"/>
      <c r="SG748" s="286"/>
      <c r="SH748" s="286"/>
      <c r="SI748" s="286"/>
      <c r="SJ748" s="286"/>
      <c r="SK748" s="286"/>
      <c r="SL748" s="286"/>
      <c r="SM748" s="286"/>
      <c r="SN748" s="286"/>
      <c r="SO748" s="286"/>
      <c r="SP748" s="286"/>
      <c r="SQ748" s="286"/>
      <c r="SR748" s="286"/>
      <c r="SS748" s="286"/>
      <c r="ST748" s="286"/>
      <c r="SU748" s="286"/>
      <c r="SV748" s="286"/>
      <c r="SW748" s="286"/>
      <c r="SX748" s="286"/>
      <c r="SY748" s="286"/>
      <c r="SZ748" s="286"/>
      <c r="TA748" s="286"/>
      <c r="TB748" s="286"/>
      <c r="TC748" s="286"/>
      <c r="TD748" s="286"/>
      <c r="TE748" s="286"/>
      <c r="TF748" s="286"/>
      <c r="TG748" s="286"/>
      <c r="TH748" s="286"/>
      <c r="TI748" s="286"/>
      <c r="TJ748" s="286"/>
      <c r="TK748" s="286"/>
      <c r="TL748" s="286"/>
      <c r="TM748" s="286"/>
      <c r="TN748" s="286"/>
      <c r="TO748" s="286"/>
      <c r="TP748" s="286"/>
      <c r="TQ748" s="286"/>
      <c r="TR748" s="286"/>
      <c r="TS748" s="286"/>
      <c r="TT748" s="286"/>
      <c r="TU748" s="286"/>
      <c r="TV748" s="286"/>
      <c r="TW748" s="286"/>
      <c r="TX748" s="286"/>
      <c r="TY748" s="286"/>
      <c r="TZ748" s="286"/>
      <c r="UA748" s="286"/>
      <c r="UB748" s="286"/>
      <c r="UC748" s="286"/>
      <c r="UD748" s="286"/>
      <c r="UE748" s="286"/>
      <c r="UF748" s="286"/>
      <c r="UG748" s="286"/>
      <c r="UH748" s="286"/>
      <c r="UI748" s="286"/>
      <c r="UJ748" s="286"/>
      <c r="UK748" s="286"/>
      <c r="UL748" s="286"/>
      <c r="UM748" s="286"/>
      <c r="UN748" s="286"/>
      <c r="UO748" s="286"/>
      <c r="UP748" s="286"/>
      <c r="UQ748" s="286"/>
      <c r="UR748" s="286"/>
      <c r="US748" s="286"/>
      <c r="UT748" s="286"/>
      <c r="UU748" s="286"/>
      <c r="UV748" s="286"/>
      <c r="UW748" s="286"/>
      <c r="UX748" s="286"/>
      <c r="UY748" s="286"/>
      <c r="UZ748" s="286"/>
      <c r="VA748" s="286"/>
      <c r="VB748" s="286"/>
      <c r="VC748" s="286"/>
      <c r="VD748" s="286"/>
      <c r="VE748" s="286"/>
      <c r="VF748" s="286"/>
      <c r="VG748" s="286"/>
      <c r="VH748" s="286"/>
      <c r="VI748" s="286"/>
      <c r="VJ748" s="286"/>
      <c r="VK748" s="286"/>
      <c r="VL748" s="286"/>
      <c r="VM748" s="286"/>
      <c r="VN748" s="286"/>
      <c r="VO748" s="286"/>
      <c r="VP748" s="286"/>
      <c r="VQ748" s="286"/>
      <c r="VR748" s="286"/>
      <c r="VS748" s="286"/>
      <c r="VT748" s="286"/>
      <c r="VU748" s="286"/>
      <c r="VV748" s="286"/>
      <c r="VW748" s="286"/>
      <c r="VX748" s="286"/>
      <c r="VY748" s="286"/>
      <c r="VZ748" s="286"/>
      <c r="WA748" s="286"/>
      <c r="WB748" s="286"/>
      <c r="WC748" s="286"/>
    </row>
    <row r="749" spans="1:601" s="310" customFormat="1" ht="79.5" customHeight="1">
      <c r="A749" s="1073"/>
      <c r="B749" s="666" t="s">
        <v>1493</v>
      </c>
      <c r="C749" s="650" t="s">
        <v>1494</v>
      </c>
      <c r="D749" s="650" t="s">
        <v>1495</v>
      </c>
      <c r="E749" s="663" t="s">
        <v>1496</v>
      </c>
      <c r="F749" s="646" t="s">
        <v>60</v>
      </c>
      <c r="G749" s="657">
        <v>39083</v>
      </c>
      <c r="H749" s="316" t="s">
        <v>31</v>
      </c>
      <c r="I749" s="381" t="s">
        <v>23</v>
      </c>
      <c r="J749" s="381" t="s">
        <v>50</v>
      </c>
      <c r="K749" s="442" t="s">
        <v>1497</v>
      </c>
      <c r="L749" s="381" t="s">
        <v>35</v>
      </c>
      <c r="M749" s="284">
        <f t="shared" ref="M749:R749" si="132">M750+M751</f>
        <v>12590300</v>
      </c>
      <c r="N749" s="284">
        <f t="shared" si="132"/>
        <v>12590300</v>
      </c>
      <c r="O749" s="284">
        <f t="shared" si="132"/>
        <v>13183700</v>
      </c>
      <c r="P749" s="391">
        <f>P750+P751</f>
        <v>13183700</v>
      </c>
      <c r="Q749" s="392">
        <f t="shared" si="132"/>
        <v>13183700</v>
      </c>
      <c r="R749" s="392">
        <f t="shared" si="132"/>
        <v>13183700</v>
      </c>
      <c r="S749" s="527"/>
      <c r="T749" s="285"/>
      <c r="U749" s="285"/>
      <c r="V749" s="285"/>
      <c r="W749" s="285"/>
      <c r="X749" s="285"/>
      <c r="Y749" s="285"/>
      <c r="Z749" s="285"/>
      <c r="AA749" s="285"/>
      <c r="AB749" s="285"/>
      <c r="AC749" s="285"/>
      <c r="AD749" s="285"/>
      <c r="AE749" s="285"/>
      <c r="AF749" s="285"/>
      <c r="AG749" s="285"/>
      <c r="AH749" s="285"/>
      <c r="AI749" s="285"/>
      <c r="AJ749" s="285"/>
      <c r="AK749" s="285"/>
      <c r="AL749" s="285"/>
      <c r="AM749" s="285"/>
      <c r="AN749" s="285"/>
      <c r="AO749" s="285"/>
      <c r="AP749" s="285"/>
      <c r="AQ749" s="285"/>
      <c r="AR749" s="285"/>
      <c r="AS749" s="285"/>
      <c r="AT749" s="285"/>
      <c r="AU749" s="285"/>
      <c r="AV749" s="285"/>
      <c r="AW749" s="285"/>
      <c r="AX749" s="285"/>
      <c r="AY749" s="285"/>
      <c r="AZ749" s="285"/>
      <c r="BA749" s="286"/>
      <c r="BB749" s="286"/>
      <c r="BC749" s="286"/>
      <c r="BD749" s="286"/>
      <c r="BE749" s="286"/>
      <c r="BF749" s="286"/>
      <c r="BG749" s="286"/>
      <c r="BH749" s="286"/>
      <c r="BI749" s="286"/>
      <c r="BJ749" s="286"/>
      <c r="BK749" s="286"/>
      <c r="BL749" s="286"/>
      <c r="BM749" s="286"/>
      <c r="BN749" s="286"/>
      <c r="BO749" s="286"/>
      <c r="BP749" s="286"/>
      <c r="BQ749" s="286"/>
      <c r="BR749" s="286"/>
      <c r="BS749" s="286"/>
      <c r="BT749" s="286"/>
      <c r="BU749" s="286"/>
      <c r="BV749" s="286"/>
      <c r="BW749" s="286"/>
      <c r="BX749" s="286"/>
      <c r="BY749" s="286"/>
      <c r="BZ749" s="286"/>
      <c r="CA749" s="286"/>
      <c r="CB749" s="286"/>
      <c r="CC749" s="286"/>
      <c r="CD749" s="286"/>
      <c r="CE749" s="286"/>
      <c r="CF749" s="286"/>
      <c r="CG749" s="286"/>
      <c r="CH749" s="286"/>
      <c r="CI749" s="286"/>
      <c r="CJ749" s="286"/>
      <c r="CK749" s="286"/>
      <c r="CL749" s="286"/>
      <c r="CM749" s="286"/>
      <c r="CN749" s="286"/>
      <c r="CO749" s="286"/>
      <c r="CP749" s="286"/>
      <c r="CQ749" s="286"/>
      <c r="CR749" s="286"/>
      <c r="CS749" s="286"/>
      <c r="CT749" s="286"/>
      <c r="CU749" s="286"/>
      <c r="CV749" s="286"/>
      <c r="CW749" s="286"/>
      <c r="CX749" s="286"/>
      <c r="CY749" s="286"/>
      <c r="CZ749" s="286"/>
      <c r="DA749" s="286"/>
      <c r="DB749" s="286"/>
      <c r="DC749" s="286"/>
      <c r="DD749" s="286"/>
      <c r="DE749" s="286"/>
      <c r="DF749" s="286"/>
      <c r="DG749" s="286"/>
      <c r="DH749" s="286"/>
      <c r="DI749" s="286"/>
      <c r="DJ749" s="286"/>
      <c r="DK749" s="286"/>
      <c r="DL749" s="286"/>
      <c r="DM749" s="286"/>
      <c r="DN749" s="286"/>
      <c r="DO749" s="286"/>
      <c r="DP749" s="286"/>
      <c r="DQ749" s="286"/>
      <c r="DR749" s="286"/>
      <c r="DS749" s="286"/>
      <c r="DT749" s="286"/>
      <c r="DU749" s="286"/>
      <c r="DV749" s="286"/>
      <c r="DW749" s="286"/>
      <c r="DX749" s="286"/>
      <c r="DY749" s="286"/>
      <c r="DZ749" s="286"/>
      <c r="EA749" s="286"/>
      <c r="EB749" s="286"/>
      <c r="EC749" s="286"/>
      <c r="ED749" s="286"/>
      <c r="EE749" s="286"/>
      <c r="EF749" s="286"/>
      <c r="EG749" s="286"/>
      <c r="EH749" s="286"/>
      <c r="EI749" s="286"/>
      <c r="EJ749" s="286"/>
      <c r="EK749" s="286"/>
      <c r="EL749" s="286"/>
      <c r="EM749" s="286"/>
      <c r="EN749" s="286"/>
      <c r="EO749" s="286"/>
      <c r="EP749" s="286"/>
      <c r="EQ749" s="286"/>
      <c r="ER749" s="286"/>
      <c r="ES749" s="286"/>
      <c r="ET749" s="286"/>
      <c r="EU749" s="286"/>
      <c r="EV749" s="286"/>
      <c r="EW749" s="286"/>
      <c r="EX749" s="286"/>
      <c r="EY749" s="286"/>
      <c r="EZ749" s="286"/>
      <c r="FA749" s="286"/>
      <c r="FB749" s="286"/>
      <c r="FC749" s="286"/>
      <c r="FD749" s="286"/>
      <c r="FE749" s="286"/>
      <c r="FF749" s="286"/>
      <c r="FG749" s="286"/>
      <c r="FH749" s="286"/>
      <c r="FI749" s="286"/>
      <c r="FJ749" s="286"/>
      <c r="FK749" s="286"/>
      <c r="FL749" s="286"/>
      <c r="FM749" s="286"/>
      <c r="FN749" s="286"/>
      <c r="FO749" s="286"/>
      <c r="FP749" s="286"/>
      <c r="FQ749" s="286"/>
      <c r="FR749" s="286"/>
      <c r="FS749" s="286"/>
      <c r="FT749" s="286"/>
      <c r="FU749" s="286"/>
      <c r="FV749" s="286"/>
      <c r="FW749" s="286"/>
      <c r="FX749" s="286"/>
      <c r="FY749" s="286"/>
      <c r="FZ749" s="286"/>
      <c r="GA749" s="286"/>
      <c r="GB749" s="286"/>
      <c r="GC749" s="286"/>
      <c r="GD749" s="286"/>
      <c r="GE749" s="286"/>
      <c r="GF749" s="286"/>
      <c r="GG749" s="286"/>
      <c r="GH749" s="286"/>
      <c r="GI749" s="286"/>
      <c r="GJ749" s="286"/>
      <c r="GK749" s="286"/>
      <c r="GL749" s="286"/>
      <c r="GM749" s="286"/>
      <c r="GN749" s="286"/>
      <c r="GO749" s="286"/>
      <c r="GP749" s="286"/>
      <c r="GQ749" s="286"/>
      <c r="GR749" s="286"/>
      <c r="GS749" s="286"/>
      <c r="GT749" s="286"/>
      <c r="GU749" s="286"/>
      <c r="GV749" s="286"/>
      <c r="GW749" s="286"/>
      <c r="GX749" s="286"/>
      <c r="GY749" s="286"/>
      <c r="GZ749" s="286"/>
      <c r="HA749" s="286"/>
      <c r="HB749" s="286"/>
      <c r="HC749" s="286"/>
      <c r="HD749" s="286"/>
      <c r="HE749" s="286"/>
      <c r="HF749" s="286"/>
      <c r="HG749" s="286"/>
      <c r="HH749" s="286"/>
      <c r="HI749" s="286"/>
      <c r="HJ749" s="286"/>
      <c r="HK749" s="286"/>
      <c r="HL749" s="286"/>
      <c r="HM749" s="286"/>
      <c r="HN749" s="286"/>
      <c r="HO749" s="286"/>
      <c r="HP749" s="286"/>
      <c r="HQ749" s="286"/>
      <c r="HR749" s="286"/>
      <c r="HS749" s="286"/>
      <c r="HT749" s="286"/>
      <c r="HU749" s="286"/>
      <c r="HV749" s="286"/>
      <c r="HW749" s="286"/>
      <c r="HX749" s="286"/>
      <c r="HY749" s="286"/>
      <c r="HZ749" s="286"/>
      <c r="IA749" s="286"/>
      <c r="IB749" s="286"/>
      <c r="IC749" s="286"/>
      <c r="ID749" s="286"/>
      <c r="IE749" s="286"/>
      <c r="IF749" s="286"/>
      <c r="IG749" s="286"/>
      <c r="IH749" s="286"/>
      <c r="II749" s="286"/>
      <c r="IJ749" s="286"/>
      <c r="IK749" s="286"/>
      <c r="IL749" s="286"/>
      <c r="IM749" s="286"/>
      <c r="IN749" s="286"/>
      <c r="IO749" s="286"/>
      <c r="IP749" s="286"/>
      <c r="IQ749" s="286"/>
      <c r="IR749" s="286"/>
      <c r="IS749" s="286"/>
      <c r="IT749" s="286"/>
      <c r="IU749" s="286"/>
      <c r="IV749" s="286"/>
      <c r="IW749" s="286"/>
      <c r="IX749" s="286"/>
      <c r="IY749" s="286"/>
      <c r="IZ749" s="286"/>
      <c r="JA749" s="286"/>
      <c r="JB749" s="286"/>
      <c r="JC749" s="286"/>
      <c r="JD749" s="286"/>
      <c r="JE749" s="286"/>
      <c r="JF749" s="286"/>
      <c r="JG749" s="286"/>
      <c r="JH749" s="286"/>
      <c r="JI749" s="286"/>
      <c r="JJ749" s="286"/>
      <c r="JK749" s="286"/>
      <c r="JL749" s="286"/>
      <c r="JM749" s="286"/>
      <c r="JN749" s="286"/>
      <c r="JO749" s="286"/>
      <c r="JP749" s="286"/>
      <c r="JQ749" s="286"/>
      <c r="JR749" s="286"/>
      <c r="JS749" s="286"/>
      <c r="JT749" s="286"/>
      <c r="JU749" s="286"/>
      <c r="JV749" s="286"/>
      <c r="JW749" s="286"/>
      <c r="JX749" s="286"/>
      <c r="JY749" s="286"/>
      <c r="JZ749" s="286"/>
      <c r="KA749" s="286"/>
      <c r="KB749" s="286"/>
      <c r="KC749" s="286"/>
      <c r="KD749" s="286"/>
      <c r="KE749" s="286"/>
      <c r="KF749" s="286"/>
      <c r="KG749" s="286"/>
      <c r="KH749" s="286"/>
      <c r="KI749" s="286"/>
      <c r="KJ749" s="286"/>
      <c r="KK749" s="286"/>
      <c r="KL749" s="286"/>
      <c r="KM749" s="286"/>
      <c r="KN749" s="286"/>
      <c r="KO749" s="286"/>
      <c r="KP749" s="286"/>
      <c r="KQ749" s="286"/>
      <c r="KR749" s="286"/>
      <c r="KS749" s="286"/>
      <c r="KT749" s="286"/>
      <c r="KU749" s="286"/>
      <c r="KV749" s="286"/>
      <c r="KW749" s="286"/>
      <c r="KX749" s="286"/>
      <c r="KY749" s="286"/>
      <c r="KZ749" s="286"/>
      <c r="LA749" s="286"/>
      <c r="LB749" s="286"/>
      <c r="LC749" s="286"/>
      <c r="LD749" s="286"/>
      <c r="LE749" s="286"/>
      <c r="LF749" s="286"/>
      <c r="LG749" s="286"/>
      <c r="LH749" s="286"/>
      <c r="LI749" s="286"/>
      <c r="LJ749" s="286"/>
      <c r="LK749" s="286"/>
      <c r="LL749" s="286"/>
      <c r="LM749" s="286"/>
      <c r="LN749" s="286"/>
      <c r="LO749" s="286"/>
      <c r="LP749" s="286"/>
      <c r="LQ749" s="286"/>
      <c r="LR749" s="286"/>
      <c r="LS749" s="286"/>
      <c r="LT749" s="286"/>
      <c r="LU749" s="286"/>
      <c r="LV749" s="286"/>
      <c r="LW749" s="286"/>
      <c r="LX749" s="286"/>
      <c r="LY749" s="286"/>
      <c r="LZ749" s="286"/>
      <c r="MA749" s="286"/>
      <c r="MB749" s="286"/>
      <c r="MC749" s="286"/>
      <c r="MD749" s="286"/>
      <c r="ME749" s="286"/>
      <c r="MF749" s="286"/>
      <c r="MG749" s="286"/>
      <c r="MH749" s="286"/>
      <c r="MI749" s="286"/>
      <c r="MJ749" s="286"/>
      <c r="MK749" s="286"/>
      <c r="ML749" s="286"/>
      <c r="MM749" s="286"/>
      <c r="MN749" s="286"/>
      <c r="MO749" s="286"/>
      <c r="MP749" s="286"/>
      <c r="MQ749" s="286"/>
      <c r="MR749" s="286"/>
      <c r="MS749" s="286"/>
      <c r="MT749" s="286"/>
      <c r="MU749" s="286"/>
      <c r="MV749" s="286"/>
      <c r="MW749" s="286"/>
      <c r="MX749" s="286"/>
      <c r="MY749" s="286"/>
      <c r="MZ749" s="286"/>
      <c r="NA749" s="286"/>
      <c r="NB749" s="286"/>
      <c r="NC749" s="286"/>
      <c r="ND749" s="286"/>
      <c r="NE749" s="286"/>
      <c r="NF749" s="286"/>
      <c r="NG749" s="286"/>
      <c r="NH749" s="286"/>
      <c r="NI749" s="286"/>
      <c r="NJ749" s="286"/>
      <c r="NK749" s="286"/>
      <c r="NL749" s="286"/>
      <c r="NM749" s="286"/>
      <c r="NN749" s="286"/>
      <c r="NO749" s="286"/>
      <c r="NP749" s="286"/>
      <c r="NQ749" s="286"/>
      <c r="NR749" s="286"/>
      <c r="NS749" s="286"/>
      <c r="NT749" s="286"/>
      <c r="NU749" s="286"/>
      <c r="NV749" s="286"/>
      <c r="NW749" s="286"/>
      <c r="NX749" s="286"/>
      <c r="NY749" s="286"/>
      <c r="NZ749" s="286"/>
      <c r="OA749" s="286"/>
      <c r="OB749" s="286"/>
      <c r="OC749" s="286"/>
      <c r="OD749" s="286"/>
      <c r="OE749" s="286"/>
      <c r="OF749" s="286"/>
      <c r="OG749" s="286"/>
      <c r="OH749" s="286"/>
      <c r="OI749" s="286"/>
      <c r="OJ749" s="286"/>
      <c r="OK749" s="286"/>
      <c r="OL749" s="286"/>
      <c r="OM749" s="286"/>
      <c r="ON749" s="286"/>
      <c r="OO749" s="286"/>
      <c r="OP749" s="286"/>
      <c r="OQ749" s="286"/>
      <c r="OR749" s="286"/>
      <c r="OS749" s="286"/>
      <c r="OT749" s="286"/>
      <c r="OU749" s="286"/>
      <c r="OV749" s="286"/>
      <c r="OW749" s="286"/>
      <c r="OX749" s="286"/>
      <c r="OY749" s="286"/>
      <c r="OZ749" s="286"/>
      <c r="PA749" s="286"/>
      <c r="PB749" s="286"/>
      <c r="PC749" s="286"/>
      <c r="PD749" s="286"/>
      <c r="PE749" s="286"/>
      <c r="PF749" s="286"/>
      <c r="PG749" s="286"/>
      <c r="PH749" s="286"/>
      <c r="PI749" s="286"/>
      <c r="PJ749" s="286"/>
      <c r="PK749" s="286"/>
      <c r="PL749" s="286"/>
      <c r="PM749" s="286"/>
      <c r="PN749" s="286"/>
      <c r="PO749" s="286"/>
      <c r="PP749" s="286"/>
      <c r="PQ749" s="286"/>
      <c r="PR749" s="286"/>
      <c r="PS749" s="286"/>
      <c r="PT749" s="286"/>
      <c r="PU749" s="286"/>
      <c r="PV749" s="286"/>
      <c r="PW749" s="286"/>
      <c r="PX749" s="286"/>
      <c r="PY749" s="286"/>
      <c r="PZ749" s="286"/>
      <c r="QA749" s="286"/>
      <c r="QB749" s="286"/>
      <c r="QC749" s="286"/>
      <c r="QD749" s="286"/>
      <c r="QE749" s="286"/>
      <c r="QF749" s="286"/>
      <c r="QG749" s="286"/>
      <c r="QH749" s="286"/>
      <c r="QI749" s="286"/>
      <c r="QJ749" s="286"/>
      <c r="QK749" s="286"/>
      <c r="QL749" s="286"/>
      <c r="QM749" s="286"/>
      <c r="QN749" s="286"/>
      <c r="QO749" s="286"/>
      <c r="QP749" s="286"/>
      <c r="QQ749" s="286"/>
      <c r="QR749" s="286"/>
      <c r="QS749" s="286"/>
      <c r="QT749" s="286"/>
      <c r="QU749" s="286"/>
      <c r="QV749" s="286"/>
      <c r="QW749" s="286"/>
      <c r="QX749" s="286"/>
      <c r="QY749" s="286"/>
      <c r="QZ749" s="286"/>
      <c r="RA749" s="286"/>
      <c r="RB749" s="286"/>
      <c r="RC749" s="286"/>
      <c r="RD749" s="286"/>
      <c r="RE749" s="286"/>
      <c r="RF749" s="286"/>
      <c r="RG749" s="286"/>
      <c r="RH749" s="286"/>
      <c r="RI749" s="286"/>
      <c r="RJ749" s="286"/>
      <c r="RK749" s="286"/>
      <c r="RL749" s="286"/>
      <c r="RM749" s="286"/>
      <c r="RN749" s="286"/>
      <c r="RO749" s="286"/>
      <c r="RP749" s="286"/>
      <c r="RQ749" s="286"/>
      <c r="RR749" s="286"/>
      <c r="RS749" s="286"/>
      <c r="RT749" s="286"/>
      <c r="RU749" s="286"/>
      <c r="RV749" s="286"/>
      <c r="RW749" s="286"/>
      <c r="RX749" s="286"/>
      <c r="RY749" s="286"/>
      <c r="RZ749" s="286"/>
      <c r="SA749" s="286"/>
      <c r="SB749" s="286"/>
      <c r="SC749" s="286"/>
      <c r="SD749" s="286"/>
      <c r="SE749" s="286"/>
      <c r="SF749" s="286"/>
      <c r="SG749" s="286"/>
      <c r="SH749" s="286"/>
      <c r="SI749" s="286"/>
      <c r="SJ749" s="286"/>
      <c r="SK749" s="286"/>
      <c r="SL749" s="286"/>
      <c r="SM749" s="286"/>
      <c r="SN749" s="286"/>
      <c r="SO749" s="286"/>
      <c r="SP749" s="286"/>
      <c r="SQ749" s="286"/>
      <c r="SR749" s="286"/>
      <c r="SS749" s="286"/>
      <c r="ST749" s="286"/>
      <c r="SU749" s="286"/>
      <c r="SV749" s="286"/>
      <c r="SW749" s="286"/>
      <c r="SX749" s="286"/>
      <c r="SY749" s="286"/>
      <c r="SZ749" s="286"/>
      <c r="TA749" s="286"/>
      <c r="TB749" s="286"/>
      <c r="TC749" s="286"/>
      <c r="TD749" s="286"/>
      <c r="TE749" s="286"/>
      <c r="TF749" s="286"/>
      <c r="TG749" s="286"/>
      <c r="TH749" s="286"/>
      <c r="TI749" s="286"/>
      <c r="TJ749" s="286"/>
      <c r="TK749" s="286"/>
      <c r="TL749" s="286"/>
      <c r="TM749" s="286"/>
      <c r="TN749" s="286"/>
      <c r="TO749" s="286"/>
      <c r="TP749" s="286"/>
      <c r="TQ749" s="286"/>
      <c r="TR749" s="286"/>
      <c r="TS749" s="286"/>
      <c r="TT749" s="286"/>
      <c r="TU749" s="286"/>
      <c r="TV749" s="286"/>
      <c r="TW749" s="286"/>
      <c r="TX749" s="286"/>
      <c r="TY749" s="286"/>
      <c r="TZ749" s="286"/>
      <c r="UA749" s="286"/>
      <c r="UB749" s="286"/>
      <c r="UC749" s="286"/>
      <c r="UD749" s="286"/>
      <c r="UE749" s="286"/>
      <c r="UF749" s="286"/>
      <c r="UG749" s="286"/>
      <c r="UH749" s="286"/>
      <c r="UI749" s="286"/>
      <c r="UJ749" s="286"/>
      <c r="UK749" s="286"/>
      <c r="UL749" s="286"/>
      <c r="UM749" s="286"/>
      <c r="UN749" s="286"/>
      <c r="UO749" s="286"/>
      <c r="UP749" s="286"/>
      <c r="UQ749" s="286"/>
      <c r="UR749" s="286"/>
      <c r="US749" s="286"/>
      <c r="UT749" s="286"/>
      <c r="UU749" s="286"/>
      <c r="UV749" s="286"/>
      <c r="UW749" s="286"/>
      <c r="UX749" s="286"/>
      <c r="UY749" s="286"/>
      <c r="UZ749" s="286"/>
      <c r="VA749" s="286"/>
      <c r="VB749" s="286"/>
      <c r="VC749" s="286"/>
      <c r="VD749" s="286"/>
      <c r="VE749" s="286"/>
      <c r="VF749" s="286"/>
      <c r="VG749" s="286"/>
      <c r="VH749" s="286"/>
      <c r="VI749" s="286"/>
      <c r="VJ749" s="286"/>
      <c r="VK749" s="286"/>
      <c r="VL749" s="286"/>
      <c r="VM749" s="286"/>
      <c r="VN749" s="286"/>
      <c r="VO749" s="286"/>
      <c r="VP749" s="286"/>
      <c r="VQ749" s="286"/>
      <c r="VR749" s="286"/>
      <c r="VS749" s="286"/>
      <c r="VT749" s="286"/>
      <c r="VU749" s="286"/>
      <c r="VV749" s="286"/>
      <c r="VW749" s="286"/>
      <c r="VX749" s="286"/>
      <c r="VY749" s="286"/>
      <c r="VZ749" s="286"/>
      <c r="WA749" s="286"/>
      <c r="WB749" s="286"/>
      <c r="WC749" s="286"/>
    </row>
    <row r="750" spans="1:601" s="285" customFormat="1" ht="39.75" customHeight="1">
      <c r="A750" s="1073"/>
      <c r="B750" s="667"/>
      <c r="C750" s="669"/>
      <c r="D750" s="669"/>
      <c r="E750" s="663"/>
      <c r="F750" s="656"/>
      <c r="G750" s="658"/>
      <c r="H750" s="471"/>
      <c r="I750" s="315" t="s">
        <v>23</v>
      </c>
      <c r="J750" s="315" t="s">
        <v>50</v>
      </c>
      <c r="K750" s="383" t="s">
        <v>1497</v>
      </c>
      <c r="L750" s="383" t="s">
        <v>43</v>
      </c>
      <c r="M750" s="288">
        <v>125000</v>
      </c>
      <c r="N750" s="288">
        <v>125000</v>
      </c>
      <c r="O750" s="288">
        <v>130700</v>
      </c>
      <c r="P750" s="292">
        <v>130700</v>
      </c>
      <c r="Q750" s="288">
        <v>130700</v>
      </c>
      <c r="R750" s="288">
        <v>130700</v>
      </c>
      <c r="S750" s="530">
        <v>3</v>
      </c>
      <c r="BA750" s="286"/>
      <c r="BB750" s="286"/>
      <c r="BC750" s="286"/>
      <c r="BD750" s="286"/>
      <c r="BE750" s="286"/>
      <c r="BF750" s="286"/>
      <c r="BG750" s="286"/>
      <c r="BH750" s="286"/>
      <c r="BI750" s="286"/>
      <c r="BJ750" s="286"/>
      <c r="BK750" s="286"/>
      <c r="BL750" s="286"/>
      <c r="BM750" s="286"/>
      <c r="BN750" s="286"/>
      <c r="BO750" s="286"/>
      <c r="BP750" s="286"/>
      <c r="BQ750" s="286"/>
      <c r="BR750" s="286"/>
      <c r="BS750" s="286"/>
      <c r="BT750" s="286"/>
      <c r="BU750" s="286"/>
      <c r="BV750" s="286"/>
      <c r="BW750" s="286"/>
      <c r="BX750" s="286"/>
      <c r="BY750" s="286"/>
      <c r="BZ750" s="286"/>
      <c r="CA750" s="286"/>
      <c r="CB750" s="286"/>
      <c r="CC750" s="286"/>
      <c r="CD750" s="286"/>
      <c r="CE750" s="286"/>
      <c r="CF750" s="286"/>
      <c r="CG750" s="286"/>
      <c r="CH750" s="286"/>
      <c r="CI750" s="286"/>
      <c r="CJ750" s="286"/>
      <c r="CK750" s="286"/>
      <c r="CL750" s="286"/>
      <c r="CM750" s="286"/>
      <c r="CN750" s="286"/>
      <c r="CO750" s="286"/>
      <c r="CP750" s="286"/>
      <c r="CQ750" s="286"/>
      <c r="CR750" s="286"/>
      <c r="CS750" s="286"/>
      <c r="CT750" s="286"/>
      <c r="CU750" s="286"/>
      <c r="CV750" s="286"/>
      <c r="CW750" s="286"/>
      <c r="CX750" s="286"/>
      <c r="CY750" s="286"/>
      <c r="CZ750" s="286"/>
      <c r="DA750" s="286"/>
      <c r="DB750" s="286"/>
      <c r="DC750" s="286"/>
      <c r="DD750" s="286"/>
      <c r="DE750" s="286"/>
      <c r="DF750" s="286"/>
      <c r="DG750" s="286"/>
      <c r="DH750" s="286"/>
      <c r="DI750" s="286"/>
      <c r="DJ750" s="286"/>
      <c r="DK750" s="286"/>
      <c r="DL750" s="286"/>
      <c r="DM750" s="286"/>
      <c r="DN750" s="286"/>
      <c r="DO750" s="286"/>
      <c r="DP750" s="286"/>
      <c r="DQ750" s="286"/>
      <c r="DR750" s="286"/>
      <c r="DS750" s="286"/>
      <c r="DT750" s="286"/>
      <c r="DU750" s="286"/>
      <c r="DV750" s="286"/>
      <c r="DW750" s="286"/>
      <c r="DX750" s="286"/>
      <c r="DY750" s="286"/>
      <c r="DZ750" s="286"/>
      <c r="EA750" s="286"/>
      <c r="EB750" s="286"/>
      <c r="EC750" s="286"/>
      <c r="ED750" s="286"/>
      <c r="EE750" s="286"/>
      <c r="EF750" s="286"/>
      <c r="EG750" s="286"/>
      <c r="EH750" s="286"/>
      <c r="EI750" s="286"/>
      <c r="EJ750" s="286"/>
      <c r="EK750" s="286"/>
      <c r="EL750" s="286"/>
      <c r="EM750" s="286"/>
      <c r="EN750" s="286"/>
      <c r="EO750" s="286"/>
      <c r="EP750" s="286"/>
      <c r="EQ750" s="286"/>
      <c r="ER750" s="286"/>
      <c r="ES750" s="286"/>
      <c r="ET750" s="286"/>
      <c r="EU750" s="286"/>
      <c r="EV750" s="286"/>
      <c r="EW750" s="286"/>
      <c r="EX750" s="286"/>
      <c r="EY750" s="286"/>
      <c r="EZ750" s="286"/>
      <c r="FA750" s="286"/>
      <c r="FB750" s="286"/>
      <c r="FC750" s="286"/>
      <c r="FD750" s="286"/>
      <c r="FE750" s="286"/>
      <c r="FF750" s="286"/>
      <c r="FG750" s="286"/>
      <c r="FH750" s="286"/>
      <c r="FI750" s="286"/>
      <c r="FJ750" s="286"/>
      <c r="FK750" s="286"/>
      <c r="FL750" s="286"/>
      <c r="FM750" s="286"/>
      <c r="FN750" s="286"/>
      <c r="FO750" s="286"/>
      <c r="FP750" s="286"/>
      <c r="FQ750" s="286"/>
      <c r="FR750" s="286"/>
      <c r="FS750" s="286"/>
      <c r="FT750" s="286"/>
      <c r="FU750" s="286"/>
      <c r="FV750" s="286"/>
      <c r="FW750" s="286"/>
      <c r="FX750" s="286"/>
      <c r="FY750" s="286"/>
      <c r="FZ750" s="286"/>
      <c r="GA750" s="286"/>
      <c r="GB750" s="286"/>
      <c r="GC750" s="286"/>
      <c r="GD750" s="286"/>
      <c r="GE750" s="286"/>
      <c r="GF750" s="286"/>
      <c r="GG750" s="286"/>
      <c r="GH750" s="286"/>
      <c r="GI750" s="286"/>
      <c r="GJ750" s="286"/>
      <c r="GK750" s="286"/>
      <c r="GL750" s="286"/>
      <c r="GM750" s="286"/>
      <c r="GN750" s="286"/>
      <c r="GO750" s="286"/>
      <c r="GP750" s="286"/>
      <c r="GQ750" s="286"/>
      <c r="GR750" s="286"/>
      <c r="GS750" s="286"/>
      <c r="GT750" s="286"/>
      <c r="GU750" s="286"/>
      <c r="GV750" s="286"/>
      <c r="GW750" s="286"/>
      <c r="GX750" s="286"/>
      <c r="GY750" s="286"/>
      <c r="GZ750" s="286"/>
      <c r="HA750" s="286"/>
      <c r="HB750" s="286"/>
      <c r="HC750" s="286"/>
      <c r="HD750" s="286"/>
      <c r="HE750" s="286"/>
      <c r="HF750" s="286"/>
      <c r="HG750" s="286"/>
      <c r="HH750" s="286"/>
      <c r="HI750" s="286"/>
      <c r="HJ750" s="286"/>
      <c r="HK750" s="286"/>
      <c r="HL750" s="286"/>
      <c r="HM750" s="286"/>
      <c r="HN750" s="286"/>
      <c r="HO750" s="286"/>
      <c r="HP750" s="286"/>
      <c r="HQ750" s="286"/>
      <c r="HR750" s="286"/>
      <c r="HS750" s="286"/>
      <c r="HT750" s="286"/>
      <c r="HU750" s="286"/>
      <c r="HV750" s="286"/>
      <c r="HW750" s="286"/>
      <c r="HX750" s="286"/>
      <c r="HY750" s="286"/>
      <c r="HZ750" s="286"/>
      <c r="IA750" s="286"/>
      <c r="IB750" s="286"/>
      <c r="IC750" s="286"/>
      <c r="ID750" s="286"/>
      <c r="IE750" s="286"/>
      <c r="IF750" s="286"/>
      <c r="IG750" s="286"/>
      <c r="IH750" s="286"/>
      <c r="II750" s="286"/>
      <c r="IJ750" s="286"/>
      <c r="IK750" s="286"/>
      <c r="IL750" s="286"/>
      <c r="IM750" s="286"/>
      <c r="IN750" s="286"/>
      <c r="IO750" s="286"/>
      <c r="IP750" s="286"/>
      <c r="IQ750" s="286"/>
      <c r="IR750" s="286"/>
      <c r="IS750" s="286"/>
      <c r="IT750" s="286"/>
      <c r="IU750" s="286"/>
      <c r="IV750" s="286"/>
      <c r="IW750" s="286"/>
      <c r="IX750" s="286"/>
      <c r="IY750" s="286"/>
      <c r="IZ750" s="286"/>
      <c r="JA750" s="286"/>
      <c r="JB750" s="286"/>
      <c r="JC750" s="286"/>
      <c r="JD750" s="286"/>
      <c r="JE750" s="286"/>
      <c r="JF750" s="286"/>
      <c r="JG750" s="286"/>
      <c r="JH750" s="286"/>
      <c r="JI750" s="286"/>
      <c r="JJ750" s="286"/>
      <c r="JK750" s="286"/>
      <c r="JL750" s="286"/>
      <c r="JM750" s="286"/>
      <c r="JN750" s="286"/>
      <c r="JO750" s="286"/>
      <c r="JP750" s="286"/>
      <c r="JQ750" s="286"/>
      <c r="JR750" s="286"/>
      <c r="JS750" s="286"/>
      <c r="JT750" s="286"/>
      <c r="JU750" s="286"/>
      <c r="JV750" s="286"/>
      <c r="JW750" s="286"/>
      <c r="JX750" s="286"/>
      <c r="JY750" s="286"/>
      <c r="JZ750" s="286"/>
      <c r="KA750" s="286"/>
      <c r="KB750" s="286"/>
      <c r="KC750" s="286"/>
      <c r="KD750" s="286"/>
      <c r="KE750" s="286"/>
      <c r="KF750" s="286"/>
      <c r="KG750" s="286"/>
      <c r="KH750" s="286"/>
      <c r="KI750" s="286"/>
      <c r="KJ750" s="286"/>
      <c r="KK750" s="286"/>
      <c r="KL750" s="286"/>
      <c r="KM750" s="286"/>
      <c r="KN750" s="286"/>
      <c r="KO750" s="286"/>
      <c r="KP750" s="286"/>
      <c r="KQ750" s="286"/>
      <c r="KR750" s="286"/>
      <c r="KS750" s="286"/>
      <c r="KT750" s="286"/>
      <c r="KU750" s="286"/>
      <c r="KV750" s="286"/>
      <c r="KW750" s="286"/>
      <c r="KX750" s="286"/>
      <c r="KY750" s="286"/>
      <c r="KZ750" s="286"/>
      <c r="LA750" s="286"/>
      <c r="LB750" s="286"/>
      <c r="LC750" s="286"/>
      <c r="LD750" s="286"/>
      <c r="LE750" s="286"/>
      <c r="LF750" s="286"/>
      <c r="LG750" s="286"/>
      <c r="LH750" s="286"/>
      <c r="LI750" s="286"/>
      <c r="LJ750" s="286"/>
      <c r="LK750" s="286"/>
      <c r="LL750" s="286"/>
      <c r="LM750" s="286"/>
      <c r="LN750" s="286"/>
      <c r="LO750" s="286"/>
      <c r="LP750" s="286"/>
      <c r="LQ750" s="286"/>
      <c r="LR750" s="286"/>
      <c r="LS750" s="286"/>
      <c r="LT750" s="286"/>
      <c r="LU750" s="286"/>
      <c r="LV750" s="286"/>
      <c r="LW750" s="286"/>
      <c r="LX750" s="286"/>
      <c r="LY750" s="286"/>
      <c r="LZ750" s="286"/>
      <c r="MA750" s="286"/>
      <c r="MB750" s="286"/>
      <c r="MC750" s="286"/>
      <c r="MD750" s="286"/>
      <c r="ME750" s="286"/>
      <c r="MF750" s="286"/>
      <c r="MG750" s="286"/>
      <c r="MH750" s="286"/>
      <c r="MI750" s="286"/>
      <c r="MJ750" s="286"/>
      <c r="MK750" s="286"/>
      <c r="ML750" s="286"/>
      <c r="MM750" s="286"/>
      <c r="MN750" s="286"/>
      <c r="MO750" s="286"/>
      <c r="MP750" s="286"/>
      <c r="MQ750" s="286"/>
      <c r="MR750" s="286"/>
      <c r="MS750" s="286"/>
      <c r="MT750" s="286"/>
      <c r="MU750" s="286"/>
      <c r="MV750" s="286"/>
      <c r="MW750" s="286"/>
      <c r="MX750" s="286"/>
      <c r="MY750" s="286"/>
      <c r="MZ750" s="286"/>
      <c r="NA750" s="286"/>
      <c r="NB750" s="286"/>
      <c r="NC750" s="286"/>
      <c r="ND750" s="286"/>
      <c r="NE750" s="286"/>
      <c r="NF750" s="286"/>
      <c r="NG750" s="286"/>
      <c r="NH750" s="286"/>
      <c r="NI750" s="286"/>
      <c r="NJ750" s="286"/>
      <c r="NK750" s="286"/>
      <c r="NL750" s="286"/>
      <c r="NM750" s="286"/>
      <c r="NN750" s="286"/>
      <c r="NO750" s="286"/>
      <c r="NP750" s="286"/>
      <c r="NQ750" s="286"/>
      <c r="NR750" s="286"/>
      <c r="NS750" s="286"/>
      <c r="NT750" s="286"/>
      <c r="NU750" s="286"/>
      <c r="NV750" s="286"/>
      <c r="NW750" s="286"/>
      <c r="NX750" s="286"/>
      <c r="NY750" s="286"/>
      <c r="NZ750" s="286"/>
      <c r="OA750" s="286"/>
      <c r="OB750" s="286"/>
      <c r="OC750" s="286"/>
      <c r="OD750" s="286"/>
      <c r="OE750" s="286"/>
      <c r="OF750" s="286"/>
      <c r="OG750" s="286"/>
      <c r="OH750" s="286"/>
      <c r="OI750" s="286"/>
      <c r="OJ750" s="286"/>
      <c r="OK750" s="286"/>
      <c r="OL750" s="286"/>
      <c r="OM750" s="286"/>
      <c r="ON750" s="286"/>
      <c r="OO750" s="286"/>
      <c r="OP750" s="286"/>
      <c r="OQ750" s="286"/>
      <c r="OR750" s="286"/>
      <c r="OS750" s="286"/>
      <c r="OT750" s="286"/>
      <c r="OU750" s="286"/>
      <c r="OV750" s="286"/>
      <c r="OW750" s="286"/>
      <c r="OX750" s="286"/>
      <c r="OY750" s="286"/>
      <c r="OZ750" s="286"/>
      <c r="PA750" s="286"/>
      <c r="PB750" s="286"/>
      <c r="PC750" s="286"/>
      <c r="PD750" s="286"/>
      <c r="PE750" s="286"/>
      <c r="PF750" s="286"/>
      <c r="PG750" s="286"/>
      <c r="PH750" s="286"/>
      <c r="PI750" s="286"/>
      <c r="PJ750" s="286"/>
      <c r="PK750" s="286"/>
      <c r="PL750" s="286"/>
      <c r="PM750" s="286"/>
      <c r="PN750" s="286"/>
      <c r="PO750" s="286"/>
      <c r="PP750" s="286"/>
      <c r="PQ750" s="286"/>
      <c r="PR750" s="286"/>
      <c r="PS750" s="286"/>
      <c r="PT750" s="286"/>
      <c r="PU750" s="286"/>
      <c r="PV750" s="286"/>
      <c r="PW750" s="286"/>
      <c r="PX750" s="286"/>
      <c r="PY750" s="286"/>
      <c r="PZ750" s="286"/>
      <c r="QA750" s="286"/>
      <c r="QB750" s="286"/>
      <c r="QC750" s="286"/>
      <c r="QD750" s="286"/>
      <c r="QE750" s="286"/>
      <c r="QF750" s="286"/>
      <c r="QG750" s="286"/>
      <c r="QH750" s="286"/>
      <c r="QI750" s="286"/>
      <c r="QJ750" s="286"/>
      <c r="QK750" s="286"/>
      <c r="QL750" s="286"/>
      <c r="QM750" s="286"/>
      <c r="QN750" s="286"/>
      <c r="QO750" s="286"/>
      <c r="QP750" s="286"/>
      <c r="QQ750" s="286"/>
      <c r="QR750" s="286"/>
      <c r="QS750" s="286"/>
      <c r="QT750" s="286"/>
      <c r="QU750" s="286"/>
      <c r="QV750" s="286"/>
      <c r="QW750" s="286"/>
      <c r="QX750" s="286"/>
      <c r="QY750" s="286"/>
      <c r="QZ750" s="286"/>
      <c r="RA750" s="286"/>
      <c r="RB750" s="286"/>
      <c r="RC750" s="286"/>
      <c r="RD750" s="286"/>
      <c r="RE750" s="286"/>
      <c r="RF750" s="286"/>
      <c r="RG750" s="286"/>
      <c r="RH750" s="286"/>
      <c r="RI750" s="286"/>
      <c r="RJ750" s="286"/>
      <c r="RK750" s="286"/>
      <c r="RL750" s="286"/>
      <c r="RM750" s="286"/>
      <c r="RN750" s="286"/>
      <c r="RO750" s="286"/>
      <c r="RP750" s="286"/>
      <c r="RQ750" s="286"/>
      <c r="RR750" s="286"/>
      <c r="RS750" s="286"/>
      <c r="RT750" s="286"/>
      <c r="RU750" s="286"/>
      <c r="RV750" s="286"/>
      <c r="RW750" s="286"/>
      <c r="RX750" s="286"/>
      <c r="RY750" s="286"/>
      <c r="RZ750" s="286"/>
      <c r="SA750" s="286"/>
      <c r="SB750" s="286"/>
      <c r="SC750" s="286"/>
      <c r="SD750" s="286"/>
      <c r="SE750" s="286"/>
      <c r="SF750" s="286"/>
      <c r="SG750" s="286"/>
      <c r="SH750" s="286"/>
      <c r="SI750" s="286"/>
      <c r="SJ750" s="286"/>
      <c r="SK750" s="286"/>
      <c r="SL750" s="286"/>
      <c r="SM750" s="286"/>
      <c r="SN750" s="286"/>
      <c r="SO750" s="286"/>
      <c r="SP750" s="286"/>
      <c r="SQ750" s="286"/>
      <c r="SR750" s="286"/>
      <c r="SS750" s="286"/>
      <c r="ST750" s="286"/>
      <c r="SU750" s="286"/>
      <c r="SV750" s="286"/>
      <c r="SW750" s="286"/>
      <c r="SX750" s="286"/>
      <c r="SY750" s="286"/>
      <c r="SZ750" s="286"/>
      <c r="TA750" s="286"/>
      <c r="TB750" s="286"/>
      <c r="TC750" s="286"/>
      <c r="TD750" s="286"/>
      <c r="TE750" s="286"/>
      <c r="TF750" s="286"/>
      <c r="TG750" s="286"/>
      <c r="TH750" s="286"/>
      <c r="TI750" s="286"/>
      <c r="TJ750" s="286"/>
      <c r="TK750" s="286"/>
      <c r="TL750" s="286"/>
      <c r="TM750" s="286"/>
      <c r="TN750" s="286"/>
      <c r="TO750" s="286"/>
      <c r="TP750" s="286"/>
      <c r="TQ750" s="286"/>
      <c r="TR750" s="286"/>
      <c r="TS750" s="286"/>
      <c r="TT750" s="286"/>
      <c r="TU750" s="286"/>
      <c r="TV750" s="286"/>
      <c r="TW750" s="286"/>
      <c r="TX750" s="286"/>
      <c r="TY750" s="286"/>
      <c r="TZ750" s="286"/>
      <c r="UA750" s="286"/>
      <c r="UB750" s="286"/>
      <c r="UC750" s="286"/>
      <c r="UD750" s="286"/>
      <c r="UE750" s="286"/>
      <c r="UF750" s="286"/>
      <c r="UG750" s="286"/>
      <c r="UH750" s="286"/>
      <c r="UI750" s="286"/>
      <c r="UJ750" s="286"/>
      <c r="UK750" s="286"/>
      <c r="UL750" s="286"/>
      <c r="UM750" s="286"/>
      <c r="UN750" s="286"/>
      <c r="UO750" s="286"/>
      <c r="UP750" s="286"/>
      <c r="UQ750" s="286"/>
      <c r="UR750" s="286"/>
      <c r="US750" s="286"/>
      <c r="UT750" s="286"/>
      <c r="UU750" s="286"/>
      <c r="UV750" s="286"/>
      <c r="UW750" s="286"/>
      <c r="UX750" s="286"/>
      <c r="UY750" s="286"/>
      <c r="UZ750" s="286"/>
      <c r="VA750" s="286"/>
      <c r="VB750" s="286"/>
      <c r="VC750" s="286"/>
      <c r="VD750" s="286"/>
      <c r="VE750" s="286"/>
      <c r="VF750" s="286"/>
      <c r="VG750" s="286"/>
      <c r="VH750" s="286"/>
      <c r="VI750" s="286"/>
      <c r="VJ750" s="286"/>
      <c r="VK750" s="286"/>
      <c r="VL750" s="286"/>
      <c r="VM750" s="286"/>
      <c r="VN750" s="286"/>
      <c r="VO750" s="286"/>
      <c r="VP750" s="286"/>
      <c r="VQ750" s="286"/>
      <c r="VR750" s="286"/>
      <c r="VS750" s="286"/>
      <c r="VT750" s="286"/>
      <c r="VU750" s="286"/>
      <c r="VV750" s="286"/>
      <c r="VW750" s="286"/>
      <c r="VX750" s="286"/>
      <c r="VY750" s="286"/>
      <c r="VZ750" s="286"/>
      <c r="WA750" s="286"/>
      <c r="WB750" s="286"/>
      <c r="WC750" s="286"/>
    </row>
    <row r="751" spans="1:601" s="285" customFormat="1" ht="118.5" customHeight="1">
      <c r="A751" s="1073"/>
      <c r="B751" s="668"/>
      <c r="C751" s="651"/>
      <c r="D751" s="651"/>
      <c r="E751" s="308" t="s">
        <v>1498</v>
      </c>
      <c r="F751" s="316" t="s">
        <v>60</v>
      </c>
      <c r="G751" s="379">
        <v>44562</v>
      </c>
      <c r="H751" s="316" t="s">
        <v>31</v>
      </c>
      <c r="I751" s="315" t="s">
        <v>23</v>
      </c>
      <c r="J751" s="315" t="s">
        <v>50</v>
      </c>
      <c r="K751" s="383" t="s">
        <v>1497</v>
      </c>
      <c r="L751" s="383" t="s">
        <v>946</v>
      </c>
      <c r="M751" s="288">
        <v>12465300</v>
      </c>
      <c r="N751" s="288">
        <v>12465300</v>
      </c>
      <c r="O751" s="288">
        <v>13053000</v>
      </c>
      <c r="P751" s="292">
        <v>13053000</v>
      </c>
      <c r="Q751" s="288">
        <v>13053000</v>
      </c>
      <c r="R751" s="288">
        <v>13053000</v>
      </c>
      <c r="S751" s="530">
        <v>3</v>
      </c>
      <c r="BA751" s="286"/>
      <c r="BB751" s="286"/>
      <c r="BC751" s="286"/>
      <c r="BD751" s="286"/>
      <c r="BE751" s="286"/>
      <c r="BF751" s="286"/>
      <c r="BG751" s="286"/>
      <c r="BH751" s="286"/>
      <c r="BI751" s="286"/>
      <c r="BJ751" s="286"/>
      <c r="BK751" s="286"/>
      <c r="BL751" s="286"/>
      <c r="BM751" s="286"/>
      <c r="BN751" s="286"/>
      <c r="BO751" s="286"/>
      <c r="BP751" s="286"/>
      <c r="BQ751" s="286"/>
      <c r="BR751" s="286"/>
      <c r="BS751" s="286"/>
      <c r="BT751" s="286"/>
      <c r="BU751" s="286"/>
      <c r="BV751" s="286"/>
      <c r="BW751" s="286"/>
      <c r="BX751" s="286"/>
      <c r="BY751" s="286"/>
      <c r="BZ751" s="286"/>
      <c r="CA751" s="286"/>
      <c r="CB751" s="286"/>
      <c r="CC751" s="286"/>
      <c r="CD751" s="286"/>
      <c r="CE751" s="286"/>
      <c r="CF751" s="286"/>
      <c r="CG751" s="286"/>
      <c r="CH751" s="286"/>
      <c r="CI751" s="286"/>
      <c r="CJ751" s="286"/>
      <c r="CK751" s="286"/>
      <c r="CL751" s="286"/>
      <c r="CM751" s="286"/>
      <c r="CN751" s="286"/>
      <c r="CO751" s="286"/>
      <c r="CP751" s="286"/>
      <c r="CQ751" s="286"/>
      <c r="CR751" s="286"/>
      <c r="CS751" s="286"/>
      <c r="CT751" s="286"/>
      <c r="CU751" s="286"/>
      <c r="CV751" s="286"/>
      <c r="CW751" s="286"/>
      <c r="CX751" s="286"/>
      <c r="CY751" s="286"/>
      <c r="CZ751" s="286"/>
      <c r="DA751" s="286"/>
      <c r="DB751" s="286"/>
      <c r="DC751" s="286"/>
      <c r="DD751" s="286"/>
      <c r="DE751" s="286"/>
      <c r="DF751" s="286"/>
      <c r="DG751" s="286"/>
      <c r="DH751" s="286"/>
      <c r="DI751" s="286"/>
      <c r="DJ751" s="286"/>
      <c r="DK751" s="286"/>
      <c r="DL751" s="286"/>
      <c r="DM751" s="286"/>
      <c r="DN751" s="286"/>
      <c r="DO751" s="286"/>
      <c r="DP751" s="286"/>
      <c r="DQ751" s="286"/>
      <c r="DR751" s="286"/>
      <c r="DS751" s="286"/>
      <c r="DT751" s="286"/>
      <c r="DU751" s="286"/>
      <c r="DV751" s="286"/>
      <c r="DW751" s="286"/>
      <c r="DX751" s="286"/>
      <c r="DY751" s="286"/>
      <c r="DZ751" s="286"/>
      <c r="EA751" s="286"/>
      <c r="EB751" s="286"/>
      <c r="EC751" s="286"/>
      <c r="ED751" s="286"/>
      <c r="EE751" s="286"/>
      <c r="EF751" s="286"/>
      <c r="EG751" s="286"/>
      <c r="EH751" s="286"/>
      <c r="EI751" s="286"/>
      <c r="EJ751" s="286"/>
      <c r="EK751" s="286"/>
      <c r="EL751" s="286"/>
      <c r="EM751" s="286"/>
      <c r="EN751" s="286"/>
      <c r="EO751" s="286"/>
      <c r="EP751" s="286"/>
      <c r="EQ751" s="286"/>
      <c r="ER751" s="286"/>
      <c r="ES751" s="286"/>
      <c r="ET751" s="286"/>
      <c r="EU751" s="286"/>
      <c r="EV751" s="286"/>
      <c r="EW751" s="286"/>
      <c r="EX751" s="286"/>
      <c r="EY751" s="286"/>
      <c r="EZ751" s="286"/>
      <c r="FA751" s="286"/>
      <c r="FB751" s="286"/>
      <c r="FC751" s="286"/>
      <c r="FD751" s="286"/>
      <c r="FE751" s="286"/>
      <c r="FF751" s="286"/>
      <c r="FG751" s="286"/>
      <c r="FH751" s="286"/>
      <c r="FI751" s="286"/>
      <c r="FJ751" s="286"/>
      <c r="FK751" s="286"/>
      <c r="FL751" s="286"/>
      <c r="FM751" s="286"/>
      <c r="FN751" s="286"/>
      <c r="FO751" s="286"/>
      <c r="FP751" s="286"/>
      <c r="FQ751" s="286"/>
      <c r="FR751" s="286"/>
      <c r="FS751" s="286"/>
      <c r="FT751" s="286"/>
      <c r="FU751" s="286"/>
      <c r="FV751" s="286"/>
      <c r="FW751" s="286"/>
      <c r="FX751" s="286"/>
      <c r="FY751" s="286"/>
      <c r="FZ751" s="286"/>
      <c r="GA751" s="286"/>
      <c r="GB751" s="286"/>
      <c r="GC751" s="286"/>
      <c r="GD751" s="286"/>
      <c r="GE751" s="286"/>
      <c r="GF751" s="286"/>
      <c r="GG751" s="286"/>
      <c r="GH751" s="286"/>
      <c r="GI751" s="286"/>
      <c r="GJ751" s="286"/>
      <c r="GK751" s="286"/>
      <c r="GL751" s="286"/>
      <c r="GM751" s="286"/>
      <c r="GN751" s="286"/>
      <c r="GO751" s="286"/>
      <c r="GP751" s="286"/>
      <c r="GQ751" s="286"/>
      <c r="GR751" s="286"/>
      <c r="GS751" s="286"/>
      <c r="GT751" s="286"/>
      <c r="GU751" s="286"/>
      <c r="GV751" s="286"/>
      <c r="GW751" s="286"/>
      <c r="GX751" s="286"/>
      <c r="GY751" s="286"/>
      <c r="GZ751" s="286"/>
      <c r="HA751" s="286"/>
      <c r="HB751" s="286"/>
      <c r="HC751" s="286"/>
      <c r="HD751" s="286"/>
      <c r="HE751" s="286"/>
      <c r="HF751" s="286"/>
      <c r="HG751" s="286"/>
      <c r="HH751" s="286"/>
      <c r="HI751" s="286"/>
      <c r="HJ751" s="286"/>
      <c r="HK751" s="286"/>
      <c r="HL751" s="286"/>
      <c r="HM751" s="286"/>
      <c r="HN751" s="286"/>
      <c r="HO751" s="286"/>
      <c r="HP751" s="286"/>
      <c r="HQ751" s="286"/>
      <c r="HR751" s="286"/>
      <c r="HS751" s="286"/>
      <c r="HT751" s="286"/>
      <c r="HU751" s="286"/>
      <c r="HV751" s="286"/>
      <c r="HW751" s="286"/>
      <c r="HX751" s="286"/>
      <c r="HY751" s="286"/>
      <c r="HZ751" s="286"/>
      <c r="IA751" s="286"/>
      <c r="IB751" s="286"/>
      <c r="IC751" s="286"/>
      <c r="ID751" s="286"/>
      <c r="IE751" s="286"/>
      <c r="IF751" s="286"/>
      <c r="IG751" s="286"/>
      <c r="IH751" s="286"/>
      <c r="II751" s="286"/>
      <c r="IJ751" s="286"/>
      <c r="IK751" s="286"/>
      <c r="IL751" s="286"/>
      <c r="IM751" s="286"/>
      <c r="IN751" s="286"/>
      <c r="IO751" s="286"/>
      <c r="IP751" s="286"/>
      <c r="IQ751" s="286"/>
      <c r="IR751" s="286"/>
      <c r="IS751" s="286"/>
      <c r="IT751" s="286"/>
      <c r="IU751" s="286"/>
      <c r="IV751" s="286"/>
      <c r="IW751" s="286"/>
      <c r="IX751" s="286"/>
      <c r="IY751" s="286"/>
      <c r="IZ751" s="286"/>
      <c r="JA751" s="286"/>
      <c r="JB751" s="286"/>
      <c r="JC751" s="286"/>
      <c r="JD751" s="286"/>
      <c r="JE751" s="286"/>
      <c r="JF751" s="286"/>
      <c r="JG751" s="286"/>
      <c r="JH751" s="286"/>
      <c r="JI751" s="286"/>
      <c r="JJ751" s="286"/>
      <c r="JK751" s="286"/>
      <c r="JL751" s="286"/>
      <c r="JM751" s="286"/>
      <c r="JN751" s="286"/>
      <c r="JO751" s="286"/>
      <c r="JP751" s="286"/>
      <c r="JQ751" s="286"/>
      <c r="JR751" s="286"/>
      <c r="JS751" s="286"/>
      <c r="JT751" s="286"/>
      <c r="JU751" s="286"/>
      <c r="JV751" s="286"/>
      <c r="JW751" s="286"/>
      <c r="JX751" s="286"/>
      <c r="JY751" s="286"/>
      <c r="JZ751" s="286"/>
      <c r="KA751" s="286"/>
      <c r="KB751" s="286"/>
      <c r="KC751" s="286"/>
      <c r="KD751" s="286"/>
      <c r="KE751" s="286"/>
      <c r="KF751" s="286"/>
      <c r="KG751" s="286"/>
      <c r="KH751" s="286"/>
      <c r="KI751" s="286"/>
      <c r="KJ751" s="286"/>
      <c r="KK751" s="286"/>
      <c r="KL751" s="286"/>
      <c r="KM751" s="286"/>
      <c r="KN751" s="286"/>
      <c r="KO751" s="286"/>
      <c r="KP751" s="286"/>
      <c r="KQ751" s="286"/>
      <c r="KR751" s="286"/>
      <c r="KS751" s="286"/>
      <c r="KT751" s="286"/>
      <c r="KU751" s="286"/>
      <c r="KV751" s="286"/>
      <c r="KW751" s="286"/>
      <c r="KX751" s="286"/>
      <c r="KY751" s="286"/>
      <c r="KZ751" s="286"/>
      <c r="LA751" s="286"/>
      <c r="LB751" s="286"/>
      <c r="LC751" s="286"/>
      <c r="LD751" s="286"/>
      <c r="LE751" s="286"/>
      <c r="LF751" s="286"/>
      <c r="LG751" s="286"/>
      <c r="LH751" s="286"/>
      <c r="LI751" s="286"/>
      <c r="LJ751" s="286"/>
      <c r="LK751" s="286"/>
      <c r="LL751" s="286"/>
      <c r="LM751" s="286"/>
      <c r="LN751" s="286"/>
      <c r="LO751" s="286"/>
      <c r="LP751" s="286"/>
      <c r="LQ751" s="286"/>
      <c r="LR751" s="286"/>
      <c r="LS751" s="286"/>
      <c r="LT751" s="286"/>
      <c r="LU751" s="286"/>
      <c r="LV751" s="286"/>
      <c r="LW751" s="286"/>
      <c r="LX751" s="286"/>
      <c r="LY751" s="286"/>
      <c r="LZ751" s="286"/>
      <c r="MA751" s="286"/>
      <c r="MB751" s="286"/>
      <c r="MC751" s="286"/>
      <c r="MD751" s="286"/>
      <c r="ME751" s="286"/>
      <c r="MF751" s="286"/>
      <c r="MG751" s="286"/>
      <c r="MH751" s="286"/>
      <c r="MI751" s="286"/>
      <c r="MJ751" s="286"/>
      <c r="MK751" s="286"/>
      <c r="ML751" s="286"/>
      <c r="MM751" s="286"/>
      <c r="MN751" s="286"/>
      <c r="MO751" s="286"/>
      <c r="MP751" s="286"/>
      <c r="MQ751" s="286"/>
      <c r="MR751" s="286"/>
      <c r="MS751" s="286"/>
      <c r="MT751" s="286"/>
      <c r="MU751" s="286"/>
      <c r="MV751" s="286"/>
      <c r="MW751" s="286"/>
      <c r="MX751" s="286"/>
      <c r="MY751" s="286"/>
      <c r="MZ751" s="286"/>
      <c r="NA751" s="286"/>
      <c r="NB751" s="286"/>
      <c r="NC751" s="286"/>
      <c r="ND751" s="286"/>
      <c r="NE751" s="286"/>
      <c r="NF751" s="286"/>
      <c r="NG751" s="286"/>
      <c r="NH751" s="286"/>
      <c r="NI751" s="286"/>
      <c r="NJ751" s="286"/>
      <c r="NK751" s="286"/>
      <c r="NL751" s="286"/>
      <c r="NM751" s="286"/>
      <c r="NN751" s="286"/>
      <c r="NO751" s="286"/>
      <c r="NP751" s="286"/>
      <c r="NQ751" s="286"/>
      <c r="NR751" s="286"/>
      <c r="NS751" s="286"/>
      <c r="NT751" s="286"/>
      <c r="NU751" s="286"/>
      <c r="NV751" s="286"/>
      <c r="NW751" s="286"/>
      <c r="NX751" s="286"/>
      <c r="NY751" s="286"/>
      <c r="NZ751" s="286"/>
      <c r="OA751" s="286"/>
      <c r="OB751" s="286"/>
      <c r="OC751" s="286"/>
      <c r="OD751" s="286"/>
      <c r="OE751" s="286"/>
      <c r="OF751" s="286"/>
      <c r="OG751" s="286"/>
      <c r="OH751" s="286"/>
      <c r="OI751" s="286"/>
      <c r="OJ751" s="286"/>
      <c r="OK751" s="286"/>
      <c r="OL751" s="286"/>
      <c r="OM751" s="286"/>
      <c r="ON751" s="286"/>
      <c r="OO751" s="286"/>
      <c r="OP751" s="286"/>
      <c r="OQ751" s="286"/>
      <c r="OR751" s="286"/>
      <c r="OS751" s="286"/>
      <c r="OT751" s="286"/>
      <c r="OU751" s="286"/>
      <c r="OV751" s="286"/>
      <c r="OW751" s="286"/>
      <c r="OX751" s="286"/>
      <c r="OY751" s="286"/>
      <c r="OZ751" s="286"/>
      <c r="PA751" s="286"/>
      <c r="PB751" s="286"/>
      <c r="PC751" s="286"/>
      <c r="PD751" s="286"/>
      <c r="PE751" s="286"/>
      <c r="PF751" s="286"/>
      <c r="PG751" s="286"/>
      <c r="PH751" s="286"/>
      <c r="PI751" s="286"/>
      <c r="PJ751" s="286"/>
      <c r="PK751" s="286"/>
      <c r="PL751" s="286"/>
      <c r="PM751" s="286"/>
      <c r="PN751" s="286"/>
      <c r="PO751" s="286"/>
      <c r="PP751" s="286"/>
      <c r="PQ751" s="286"/>
      <c r="PR751" s="286"/>
      <c r="PS751" s="286"/>
      <c r="PT751" s="286"/>
      <c r="PU751" s="286"/>
      <c r="PV751" s="286"/>
      <c r="PW751" s="286"/>
      <c r="PX751" s="286"/>
      <c r="PY751" s="286"/>
      <c r="PZ751" s="286"/>
      <c r="QA751" s="286"/>
      <c r="QB751" s="286"/>
      <c r="QC751" s="286"/>
      <c r="QD751" s="286"/>
      <c r="QE751" s="286"/>
      <c r="QF751" s="286"/>
      <c r="QG751" s="286"/>
      <c r="QH751" s="286"/>
      <c r="QI751" s="286"/>
      <c r="QJ751" s="286"/>
      <c r="QK751" s="286"/>
      <c r="QL751" s="286"/>
      <c r="QM751" s="286"/>
      <c r="QN751" s="286"/>
      <c r="QO751" s="286"/>
      <c r="QP751" s="286"/>
      <c r="QQ751" s="286"/>
      <c r="QR751" s="286"/>
      <c r="QS751" s="286"/>
      <c r="QT751" s="286"/>
      <c r="QU751" s="286"/>
      <c r="QV751" s="286"/>
      <c r="QW751" s="286"/>
      <c r="QX751" s="286"/>
      <c r="QY751" s="286"/>
      <c r="QZ751" s="286"/>
      <c r="RA751" s="286"/>
      <c r="RB751" s="286"/>
      <c r="RC751" s="286"/>
      <c r="RD751" s="286"/>
      <c r="RE751" s="286"/>
      <c r="RF751" s="286"/>
      <c r="RG751" s="286"/>
      <c r="RH751" s="286"/>
      <c r="RI751" s="286"/>
      <c r="RJ751" s="286"/>
      <c r="RK751" s="286"/>
      <c r="RL751" s="286"/>
      <c r="RM751" s="286"/>
      <c r="RN751" s="286"/>
      <c r="RO751" s="286"/>
      <c r="RP751" s="286"/>
      <c r="RQ751" s="286"/>
      <c r="RR751" s="286"/>
      <c r="RS751" s="286"/>
      <c r="RT751" s="286"/>
      <c r="RU751" s="286"/>
      <c r="RV751" s="286"/>
      <c r="RW751" s="286"/>
      <c r="RX751" s="286"/>
      <c r="RY751" s="286"/>
      <c r="RZ751" s="286"/>
      <c r="SA751" s="286"/>
      <c r="SB751" s="286"/>
      <c r="SC751" s="286"/>
      <c r="SD751" s="286"/>
      <c r="SE751" s="286"/>
      <c r="SF751" s="286"/>
      <c r="SG751" s="286"/>
      <c r="SH751" s="286"/>
      <c r="SI751" s="286"/>
      <c r="SJ751" s="286"/>
      <c r="SK751" s="286"/>
      <c r="SL751" s="286"/>
      <c r="SM751" s="286"/>
      <c r="SN751" s="286"/>
      <c r="SO751" s="286"/>
      <c r="SP751" s="286"/>
      <c r="SQ751" s="286"/>
      <c r="SR751" s="286"/>
      <c r="SS751" s="286"/>
      <c r="ST751" s="286"/>
      <c r="SU751" s="286"/>
      <c r="SV751" s="286"/>
      <c r="SW751" s="286"/>
      <c r="SX751" s="286"/>
      <c r="SY751" s="286"/>
      <c r="SZ751" s="286"/>
      <c r="TA751" s="286"/>
      <c r="TB751" s="286"/>
      <c r="TC751" s="286"/>
      <c r="TD751" s="286"/>
      <c r="TE751" s="286"/>
      <c r="TF751" s="286"/>
      <c r="TG751" s="286"/>
      <c r="TH751" s="286"/>
      <c r="TI751" s="286"/>
      <c r="TJ751" s="286"/>
      <c r="TK751" s="286"/>
      <c r="TL751" s="286"/>
      <c r="TM751" s="286"/>
      <c r="TN751" s="286"/>
      <c r="TO751" s="286"/>
      <c r="TP751" s="286"/>
      <c r="TQ751" s="286"/>
      <c r="TR751" s="286"/>
      <c r="TS751" s="286"/>
      <c r="TT751" s="286"/>
      <c r="TU751" s="286"/>
      <c r="TV751" s="286"/>
      <c r="TW751" s="286"/>
      <c r="TX751" s="286"/>
      <c r="TY751" s="286"/>
      <c r="TZ751" s="286"/>
      <c r="UA751" s="286"/>
      <c r="UB751" s="286"/>
      <c r="UC751" s="286"/>
      <c r="UD751" s="286"/>
      <c r="UE751" s="286"/>
      <c r="UF751" s="286"/>
      <c r="UG751" s="286"/>
      <c r="UH751" s="286"/>
      <c r="UI751" s="286"/>
      <c r="UJ751" s="286"/>
      <c r="UK751" s="286"/>
      <c r="UL751" s="286"/>
      <c r="UM751" s="286"/>
      <c r="UN751" s="286"/>
      <c r="UO751" s="286"/>
      <c r="UP751" s="286"/>
      <c r="UQ751" s="286"/>
      <c r="UR751" s="286"/>
      <c r="US751" s="286"/>
      <c r="UT751" s="286"/>
      <c r="UU751" s="286"/>
      <c r="UV751" s="286"/>
      <c r="UW751" s="286"/>
      <c r="UX751" s="286"/>
      <c r="UY751" s="286"/>
      <c r="UZ751" s="286"/>
      <c r="VA751" s="286"/>
      <c r="VB751" s="286"/>
      <c r="VC751" s="286"/>
      <c r="VD751" s="286"/>
      <c r="VE751" s="286"/>
      <c r="VF751" s="286"/>
      <c r="VG751" s="286"/>
      <c r="VH751" s="286"/>
      <c r="VI751" s="286"/>
      <c r="VJ751" s="286"/>
      <c r="VK751" s="286"/>
      <c r="VL751" s="286"/>
      <c r="VM751" s="286"/>
      <c r="VN751" s="286"/>
      <c r="VO751" s="286"/>
      <c r="VP751" s="286"/>
      <c r="VQ751" s="286"/>
      <c r="VR751" s="286"/>
      <c r="VS751" s="286"/>
      <c r="VT751" s="286"/>
      <c r="VU751" s="286"/>
      <c r="VV751" s="286"/>
      <c r="VW751" s="286"/>
      <c r="VX751" s="286"/>
      <c r="VY751" s="286"/>
      <c r="VZ751" s="286"/>
      <c r="WA751" s="286"/>
      <c r="WB751" s="286"/>
      <c r="WC751" s="286"/>
    </row>
    <row r="752" spans="1:601" s="310" customFormat="1" ht="119.25" customHeight="1">
      <c r="A752" s="1073"/>
      <c r="B752" s="670" t="s">
        <v>1499</v>
      </c>
      <c r="C752" s="650" t="s">
        <v>1500</v>
      </c>
      <c r="D752" s="652" t="s">
        <v>1501</v>
      </c>
      <c r="E752" s="672" t="s">
        <v>1502</v>
      </c>
      <c r="F752" s="646" t="s">
        <v>60</v>
      </c>
      <c r="G752" s="657">
        <v>40030</v>
      </c>
      <c r="H752" s="316" t="s">
        <v>31</v>
      </c>
      <c r="I752" s="386" t="s">
        <v>23</v>
      </c>
      <c r="J752" s="386" t="s">
        <v>596</v>
      </c>
      <c r="K752" s="386" t="s">
        <v>1503</v>
      </c>
      <c r="L752" s="386" t="s">
        <v>35</v>
      </c>
      <c r="M752" s="284">
        <f>M755+M753+M754</f>
        <v>2275500</v>
      </c>
      <c r="N752" s="284">
        <f>+N755+N753+N754</f>
        <v>1855695.3699999999</v>
      </c>
      <c r="O752" s="284">
        <f>O753+O754+O755</f>
        <v>2412400</v>
      </c>
      <c r="P752" s="387">
        <f>P753+P754+P755</f>
        <v>2410300</v>
      </c>
      <c r="Q752" s="284">
        <f>Q753+Q754+Q755</f>
        <v>2409400</v>
      </c>
      <c r="R752" s="284">
        <f>R753+R754+R755</f>
        <v>2409400</v>
      </c>
      <c r="S752" s="527"/>
      <c r="T752" s="285"/>
      <c r="U752" s="285"/>
      <c r="V752" s="285"/>
      <c r="W752" s="285"/>
      <c r="X752" s="285"/>
      <c r="Y752" s="285"/>
      <c r="Z752" s="285"/>
      <c r="AA752" s="285"/>
      <c r="AB752" s="285"/>
      <c r="AC752" s="285"/>
      <c r="AD752" s="285"/>
      <c r="AE752" s="285"/>
      <c r="AF752" s="285"/>
      <c r="AG752" s="285"/>
      <c r="AH752" s="285"/>
      <c r="AI752" s="285"/>
      <c r="AJ752" s="285"/>
      <c r="AK752" s="285"/>
      <c r="AL752" s="285"/>
      <c r="AM752" s="285"/>
      <c r="AN752" s="285"/>
      <c r="AO752" s="285"/>
      <c r="AP752" s="285"/>
      <c r="AQ752" s="285"/>
      <c r="AR752" s="285"/>
      <c r="AS752" s="285"/>
      <c r="AT752" s="285"/>
      <c r="AU752" s="285"/>
      <c r="AV752" s="285"/>
      <c r="AW752" s="285"/>
      <c r="AX752" s="285"/>
      <c r="AY752" s="285"/>
      <c r="AZ752" s="285"/>
      <c r="BA752" s="286"/>
      <c r="BB752" s="286"/>
      <c r="BC752" s="286"/>
      <c r="BD752" s="286"/>
      <c r="BE752" s="286"/>
      <c r="BF752" s="286"/>
      <c r="BG752" s="286"/>
      <c r="BH752" s="286"/>
      <c r="BI752" s="286"/>
      <c r="BJ752" s="286"/>
      <c r="BK752" s="286"/>
      <c r="BL752" s="286"/>
      <c r="BM752" s="286"/>
      <c r="BN752" s="286"/>
      <c r="BO752" s="286"/>
      <c r="BP752" s="286"/>
      <c r="BQ752" s="286"/>
      <c r="BR752" s="286"/>
      <c r="BS752" s="286"/>
      <c r="BT752" s="286"/>
      <c r="BU752" s="286"/>
      <c r="BV752" s="286"/>
      <c r="BW752" s="286"/>
      <c r="BX752" s="286"/>
      <c r="BY752" s="286"/>
      <c r="BZ752" s="286"/>
      <c r="CA752" s="286"/>
      <c r="CB752" s="286"/>
      <c r="CC752" s="286"/>
      <c r="CD752" s="286"/>
      <c r="CE752" s="286"/>
      <c r="CF752" s="286"/>
      <c r="CG752" s="286"/>
      <c r="CH752" s="286"/>
      <c r="CI752" s="286"/>
      <c r="CJ752" s="286"/>
      <c r="CK752" s="286"/>
      <c r="CL752" s="286"/>
      <c r="CM752" s="286"/>
      <c r="CN752" s="286"/>
      <c r="CO752" s="286"/>
      <c r="CP752" s="286"/>
      <c r="CQ752" s="286"/>
      <c r="CR752" s="286"/>
      <c r="CS752" s="286"/>
      <c r="CT752" s="286"/>
      <c r="CU752" s="286"/>
      <c r="CV752" s="286"/>
      <c r="CW752" s="286"/>
      <c r="CX752" s="286"/>
      <c r="CY752" s="286"/>
      <c r="CZ752" s="286"/>
      <c r="DA752" s="286"/>
      <c r="DB752" s="286"/>
      <c r="DC752" s="286"/>
      <c r="DD752" s="286"/>
      <c r="DE752" s="286"/>
      <c r="DF752" s="286"/>
      <c r="DG752" s="286"/>
      <c r="DH752" s="286"/>
      <c r="DI752" s="286"/>
      <c r="DJ752" s="286"/>
      <c r="DK752" s="286"/>
      <c r="DL752" s="286"/>
      <c r="DM752" s="286"/>
      <c r="DN752" s="286"/>
      <c r="DO752" s="286"/>
      <c r="DP752" s="286"/>
      <c r="DQ752" s="286"/>
      <c r="DR752" s="286"/>
      <c r="DS752" s="286"/>
      <c r="DT752" s="286"/>
      <c r="DU752" s="286"/>
      <c r="DV752" s="286"/>
      <c r="DW752" s="286"/>
      <c r="DX752" s="286"/>
      <c r="DY752" s="286"/>
      <c r="DZ752" s="286"/>
      <c r="EA752" s="286"/>
      <c r="EB752" s="286"/>
      <c r="EC752" s="286"/>
      <c r="ED752" s="286"/>
      <c r="EE752" s="286"/>
      <c r="EF752" s="286"/>
      <c r="EG752" s="286"/>
      <c r="EH752" s="286"/>
      <c r="EI752" s="286"/>
      <c r="EJ752" s="286"/>
      <c r="EK752" s="286"/>
      <c r="EL752" s="286"/>
      <c r="EM752" s="286"/>
      <c r="EN752" s="286"/>
      <c r="EO752" s="286"/>
      <c r="EP752" s="286"/>
      <c r="EQ752" s="286"/>
      <c r="ER752" s="286"/>
      <c r="ES752" s="286"/>
      <c r="ET752" s="286"/>
      <c r="EU752" s="286"/>
      <c r="EV752" s="286"/>
      <c r="EW752" s="286"/>
      <c r="EX752" s="286"/>
      <c r="EY752" s="286"/>
      <c r="EZ752" s="286"/>
      <c r="FA752" s="286"/>
      <c r="FB752" s="286"/>
      <c r="FC752" s="286"/>
      <c r="FD752" s="286"/>
      <c r="FE752" s="286"/>
      <c r="FF752" s="286"/>
      <c r="FG752" s="286"/>
      <c r="FH752" s="286"/>
      <c r="FI752" s="286"/>
      <c r="FJ752" s="286"/>
      <c r="FK752" s="286"/>
      <c r="FL752" s="286"/>
      <c r="FM752" s="286"/>
      <c r="FN752" s="286"/>
      <c r="FO752" s="286"/>
      <c r="FP752" s="286"/>
      <c r="FQ752" s="286"/>
      <c r="FR752" s="286"/>
      <c r="FS752" s="286"/>
      <c r="FT752" s="286"/>
      <c r="FU752" s="286"/>
      <c r="FV752" s="286"/>
      <c r="FW752" s="286"/>
      <c r="FX752" s="286"/>
      <c r="FY752" s="286"/>
      <c r="FZ752" s="286"/>
      <c r="GA752" s="286"/>
      <c r="GB752" s="286"/>
      <c r="GC752" s="286"/>
      <c r="GD752" s="286"/>
      <c r="GE752" s="286"/>
      <c r="GF752" s="286"/>
      <c r="GG752" s="286"/>
      <c r="GH752" s="286"/>
      <c r="GI752" s="286"/>
      <c r="GJ752" s="286"/>
      <c r="GK752" s="286"/>
      <c r="GL752" s="286"/>
      <c r="GM752" s="286"/>
      <c r="GN752" s="286"/>
      <c r="GO752" s="286"/>
      <c r="GP752" s="286"/>
      <c r="GQ752" s="286"/>
      <c r="GR752" s="286"/>
      <c r="GS752" s="286"/>
      <c r="GT752" s="286"/>
      <c r="GU752" s="286"/>
      <c r="GV752" s="286"/>
      <c r="GW752" s="286"/>
      <c r="GX752" s="286"/>
      <c r="GY752" s="286"/>
      <c r="GZ752" s="286"/>
      <c r="HA752" s="286"/>
      <c r="HB752" s="286"/>
      <c r="HC752" s="286"/>
      <c r="HD752" s="286"/>
      <c r="HE752" s="286"/>
      <c r="HF752" s="286"/>
      <c r="HG752" s="286"/>
      <c r="HH752" s="286"/>
      <c r="HI752" s="286"/>
      <c r="HJ752" s="286"/>
      <c r="HK752" s="286"/>
      <c r="HL752" s="286"/>
      <c r="HM752" s="286"/>
      <c r="HN752" s="286"/>
      <c r="HO752" s="286"/>
      <c r="HP752" s="286"/>
      <c r="HQ752" s="286"/>
      <c r="HR752" s="286"/>
      <c r="HS752" s="286"/>
      <c r="HT752" s="286"/>
      <c r="HU752" s="286"/>
      <c r="HV752" s="286"/>
      <c r="HW752" s="286"/>
      <c r="HX752" s="286"/>
      <c r="HY752" s="286"/>
      <c r="HZ752" s="286"/>
      <c r="IA752" s="286"/>
      <c r="IB752" s="286"/>
      <c r="IC752" s="286"/>
      <c r="ID752" s="286"/>
      <c r="IE752" s="286"/>
      <c r="IF752" s="286"/>
      <c r="IG752" s="286"/>
      <c r="IH752" s="286"/>
      <c r="II752" s="286"/>
      <c r="IJ752" s="286"/>
      <c r="IK752" s="286"/>
      <c r="IL752" s="286"/>
      <c r="IM752" s="286"/>
      <c r="IN752" s="286"/>
      <c r="IO752" s="286"/>
      <c r="IP752" s="286"/>
      <c r="IQ752" s="286"/>
      <c r="IR752" s="286"/>
      <c r="IS752" s="286"/>
      <c r="IT752" s="286"/>
      <c r="IU752" s="286"/>
      <c r="IV752" s="286"/>
      <c r="IW752" s="286"/>
      <c r="IX752" s="286"/>
      <c r="IY752" s="286"/>
      <c r="IZ752" s="286"/>
      <c r="JA752" s="286"/>
      <c r="JB752" s="286"/>
      <c r="JC752" s="286"/>
      <c r="JD752" s="286"/>
      <c r="JE752" s="286"/>
      <c r="JF752" s="286"/>
      <c r="JG752" s="286"/>
      <c r="JH752" s="286"/>
      <c r="JI752" s="286"/>
      <c r="JJ752" s="286"/>
      <c r="JK752" s="286"/>
      <c r="JL752" s="286"/>
      <c r="JM752" s="286"/>
      <c r="JN752" s="286"/>
      <c r="JO752" s="286"/>
      <c r="JP752" s="286"/>
      <c r="JQ752" s="286"/>
      <c r="JR752" s="286"/>
      <c r="JS752" s="286"/>
      <c r="JT752" s="286"/>
      <c r="JU752" s="286"/>
      <c r="JV752" s="286"/>
      <c r="JW752" s="286"/>
      <c r="JX752" s="286"/>
      <c r="JY752" s="286"/>
      <c r="JZ752" s="286"/>
      <c r="KA752" s="286"/>
      <c r="KB752" s="286"/>
      <c r="KC752" s="286"/>
      <c r="KD752" s="286"/>
      <c r="KE752" s="286"/>
      <c r="KF752" s="286"/>
      <c r="KG752" s="286"/>
      <c r="KH752" s="286"/>
      <c r="KI752" s="286"/>
      <c r="KJ752" s="286"/>
      <c r="KK752" s="286"/>
      <c r="KL752" s="286"/>
      <c r="KM752" s="286"/>
      <c r="KN752" s="286"/>
      <c r="KO752" s="286"/>
      <c r="KP752" s="286"/>
      <c r="KQ752" s="286"/>
      <c r="KR752" s="286"/>
      <c r="KS752" s="286"/>
      <c r="KT752" s="286"/>
      <c r="KU752" s="286"/>
      <c r="KV752" s="286"/>
      <c r="KW752" s="286"/>
      <c r="KX752" s="286"/>
      <c r="KY752" s="286"/>
      <c r="KZ752" s="286"/>
      <c r="LA752" s="286"/>
      <c r="LB752" s="286"/>
      <c r="LC752" s="286"/>
      <c r="LD752" s="286"/>
      <c r="LE752" s="286"/>
      <c r="LF752" s="286"/>
      <c r="LG752" s="286"/>
      <c r="LH752" s="286"/>
      <c r="LI752" s="286"/>
      <c r="LJ752" s="286"/>
      <c r="LK752" s="286"/>
      <c r="LL752" s="286"/>
      <c r="LM752" s="286"/>
      <c r="LN752" s="286"/>
      <c r="LO752" s="286"/>
      <c r="LP752" s="286"/>
      <c r="LQ752" s="286"/>
      <c r="LR752" s="286"/>
      <c r="LS752" s="286"/>
      <c r="LT752" s="286"/>
      <c r="LU752" s="286"/>
      <c r="LV752" s="286"/>
      <c r="LW752" s="286"/>
      <c r="LX752" s="286"/>
      <c r="LY752" s="286"/>
      <c r="LZ752" s="286"/>
      <c r="MA752" s="286"/>
      <c r="MB752" s="286"/>
      <c r="MC752" s="286"/>
      <c r="MD752" s="286"/>
      <c r="ME752" s="286"/>
      <c r="MF752" s="286"/>
      <c r="MG752" s="286"/>
      <c r="MH752" s="286"/>
      <c r="MI752" s="286"/>
      <c r="MJ752" s="286"/>
      <c r="MK752" s="286"/>
      <c r="ML752" s="286"/>
      <c r="MM752" s="286"/>
      <c r="MN752" s="286"/>
      <c r="MO752" s="286"/>
      <c r="MP752" s="286"/>
      <c r="MQ752" s="286"/>
      <c r="MR752" s="286"/>
      <c r="MS752" s="286"/>
      <c r="MT752" s="286"/>
      <c r="MU752" s="286"/>
      <c r="MV752" s="286"/>
      <c r="MW752" s="286"/>
      <c r="MX752" s="286"/>
      <c r="MY752" s="286"/>
      <c r="MZ752" s="286"/>
      <c r="NA752" s="286"/>
      <c r="NB752" s="286"/>
      <c r="NC752" s="286"/>
      <c r="ND752" s="286"/>
      <c r="NE752" s="286"/>
      <c r="NF752" s="286"/>
      <c r="NG752" s="286"/>
      <c r="NH752" s="286"/>
      <c r="NI752" s="286"/>
      <c r="NJ752" s="286"/>
      <c r="NK752" s="286"/>
      <c r="NL752" s="286"/>
      <c r="NM752" s="286"/>
      <c r="NN752" s="286"/>
      <c r="NO752" s="286"/>
      <c r="NP752" s="286"/>
      <c r="NQ752" s="286"/>
      <c r="NR752" s="286"/>
      <c r="NS752" s="286"/>
      <c r="NT752" s="286"/>
      <c r="NU752" s="286"/>
      <c r="NV752" s="286"/>
      <c r="NW752" s="286"/>
      <c r="NX752" s="286"/>
      <c r="NY752" s="286"/>
      <c r="NZ752" s="286"/>
      <c r="OA752" s="286"/>
      <c r="OB752" s="286"/>
      <c r="OC752" s="286"/>
      <c r="OD752" s="286"/>
      <c r="OE752" s="286"/>
      <c r="OF752" s="286"/>
      <c r="OG752" s="286"/>
      <c r="OH752" s="286"/>
      <c r="OI752" s="286"/>
      <c r="OJ752" s="286"/>
      <c r="OK752" s="286"/>
      <c r="OL752" s="286"/>
      <c r="OM752" s="286"/>
      <c r="ON752" s="286"/>
      <c r="OO752" s="286"/>
      <c r="OP752" s="286"/>
      <c r="OQ752" s="286"/>
      <c r="OR752" s="286"/>
      <c r="OS752" s="286"/>
      <c r="OT752" s="286"/>
      <c r="OU752" s="286"/>
      <c r="OV752" s="286"/>
      <c r="OW752" s="286"/>
      <c r="OX752" s="286"/>
      <c r="OY752" s="286"/>
      <c r="OZ752" s="286"/>
      <c r="PA752" s="286"/>
      <c r="PB752" s="286"/>
      <c r="PC752" s="286"/>
      <c r="PD752" s="286"/>
      <c r="PE752" s="286"/>
      <c r="PF752" s="286"/>
      <c r="PG752" s="286"/>
      <c r="PH752" s="286"/>
      <c r="PI752" s="286"/>
      <c r="PJ752" s="286"/>
      <c r="PK752" s="286"/>
      <c r="PL752" s="286"/>
      <c r="PM752" s="286"/>
      <c r="PN752" s="286"/>
      <c r="PO752" s="286"/>
      <c r="PP752" s="286"/>
      <c r="PQ752" s="286"/>
      <c r="PR752" s="286"/>
      <c r="PS752" s="286"/>
      <c r="PT752" s="286"/>
      <c r="PU752" s="286"/>
      <c r="PV752" s="286"/>
      <c r="PW752" s="286"/>
      <c r="PX752" s="286"/>
      <c r="PY752" s="286"/>
      <c r="PZ752" s="286"/>
      <c r="QA752" s="286"/>
      <c r="QB752" s="286"/>
      <c r="QC752" s="286"/>
      <c r="QD752" s="286"/>
      <c r="QE752" s="286"/>
      <c r="QF752" s="286"/>
      <c r="QG752" s="286"/>
      <c r="QH752" s="286"/>
      <c r="QI752" s="286"/>
      <c r="QJ752" s="286"/>
      <c r="QK752" s="286"/>
      <c r="QL752" s="286"/>
      <c r="QM752" s="286"/>
      <c r="QN752" s="286"/>
      <c r="QO752" s="286"/>
      <c r="QP752" s="286"/>
      <c r="QQ752" s="286"/>
      <c r="QR752" s="286"/>
      <c r="QS752" s="286"/>
      <c r="QT752" s="286"/>
      <c r="QU752" s="286"/>
      <c r="QV752" s="286"/>
      <c r="QW752" s="286"/>
      <c r="QX752" s="286"/>
      <c r="QY752" s="286"/>
      <c r="QZ752" s="286"/>
      <c r="RA752" s="286"/>
      <c r="RB752" s="286"/>
      <c r="RC752" s="286"/>
      <c r="RD752" s="286"/>
      <c r="RE752" s="286"/>
      <c r="RF752" s="286"/>
      <c r="RG752" s="286"/>
      <c r="RH752" s="286"/>
      <c r="RI752" s="286"/>
      <c r="RJ752" s="286"/>
      <c r="RK752" s="286"/>
      <c r="RL752" s="286"/>
      <c r="RM752" s="286"/>
      <c r="RN752" s="286"/>
      <c r="RO752" s="286"/>
      <c r="RP752" s="286"/>
      <c r="RQ752" s="286"/>
      <c r="RR752" s="286"/>
      <c r="RS752" s="286"/>
      <c r="RT752" s="286"/>
      <c r="RU752" s="286"/>
      <c r="RV752" s="286"/>
      <c r="RW752" s="286"/>
      <c r="RX752" s="286"/>
      <c r="RY752" s="286"/>
      <c r="RZ752" s="286"/>
      <c r="SA752" s="286"/>
      <c r="SB752" s="286"/>
      <c r="SC752" s="286"/>
      <c r="SD752" s="286"/>
      <c r="SE752" s="286"/>
      <c r="SF752" s="286"/>
      <c r="SG752" s="286"/>
      <c r="SH752" s="286"/>
      <c r="SI752" s="286"/>
      <c r="SJ752" s="286"/>
      <c r="SK752" s="286"/>
      <c r="SL752" s="286"/>
      <c r="SM752" s="286"/>
      <c r="SN752" s="286"/>
      <c r="SO752" s="286"/>
      <c r="SP752" s="286"/>
      <c r="SQ752" s="286"/>
      <c r="SR752" s="286"/>
      <c r="SS752" s="286"/>
      <c r="ST752" s="286"/>
      <c r="SU752" s="286"/>
      <c r="SV752" s="286"/>
      <c r="SW752" s="286"/>
      <c r="SX752" s="286"/>
      <c r="SY752" s="286"/>
      <c r="SZ752" s="286"/>
      <c r="TA752" s="286"/>
      <c r="TB752" s="286"/>
      <c r="TC752" s="286"/>
      <c r="TD752" s="286"/>
      <c r="TE752" s="286"/>
      <c r="TF752" s="286"/>
      <c r="TG752" s="286"/>
      <c r="TH752" s="286"/>
      <c r="TI752" s="286"/>
      <c r="TJ752" s="286"/>
      <c r="TK752" s="286"/>
      <c r="TL752" s="286"/>
      <c r="TM752" s="286"/>
      <c r="TN752" s="286"/>
      <c r="TO752" s="286"/>
      <c r="TP752" s="286"/>
      <c r="TQ752" s="286"/>
      <c r="TR752" s="286"/>
      <c r="TS752" s="286"/>
      <c r="TT752" s="286"/>
      <c r="TU752" s="286"/>
      <c r="TV752" s="286"/>
      <c r="TW752" s="286"/>
      <c r="TX752" s="286"/>
      <c r="TY752" s="286"/>
      <c r="TZ752" s="286"/>
      <c r="UA752" s="286"/>
      <c r="UB752" s="286"/>
      <c r="UC752" s="286"/>
      <c r="UD752" s="286"/>
      <c r="UE752" s="286"/>
      <c r="UF752" s="286"/>
      <c r="UG752" s="286"/>
      <c r="UH752" s="286"/>
      <c r="UI752" s="286"/>
      <c r="UJ752" s="286"/>
      <c r="UK752" s="286"/>
      <c r="UL752" s="286"/>
      <c r="UM752" s="286"/>
      <c r="UN752" s="286"/>
      <c r="UO752" s="286"/>
      <c r="UP752" s="286"/>
      <c r="UQ752" s="286"/>
      <c r="UR752" s="286"/>
      <c r="US752" s="286"/>
      <c r="UT752" s="286"/>
      <c r="UU752" s="286"/>
      <c r="UV752" s="286"/>
      <c r="UW752" s="286"/>
      <c r="UX752" s="286"/>
      <c r="UY752" s="286"/>
      <c r="UZ752" s="286"/>
      <c r="VA752" s="286"/>
      <c r="VB752" s="286"/>
      <c r="VC752" s="286"/>
      <c r="VD752" s="286"/>
      <c r="VE752" s="286"/>
      <c r="VF752" s="286"/>
      <c r="VG752" s="286"/>
      <c r="VH752" s="286"/>
      <c r="VI752" s="286"/>
      <c r="VJ752" s="286"/>
      <c r="VK752" s="286"/>
      <c r="VL752" s="286"/>
      <c r="VM752" s="286"/>
      <c r="VN752" s="286"/>
      <c r="VO752" s="286"/>
      <c r="VP752" s="286"/>
      <c r="VQ752" s="286"/>
      <c r="VR752" s="286"/>
      <c r="VS752" s="286"/>
      <c r="VT752" s="286"/>
      <c r="VU752" s="286"/>
      <c r="VV752" s="286"/>
      <c r="VW752" s="286"/>
      <c r="VX752" s="286"/>
      <c r="VY752" s="286"/>
      <c r="VZ752" s="286"/>
      <c r="WA752" s="286"/>
      <c r="WB752" s="286"/>
      <c r="WC752" s="286"/>
    </row>
    <row r="753" spans="1:601" s="285" customFormat="1" ht="18" customHeight="1">
      <c r="A753" s="1073"/>
      <c r="B753" s="669"/>
      <c r="C753" s="669"/>
      <c r="D753" s="671"/>
      <c r="E753" s="672"/>
      <c r="F753" s="656"/>
      <c r="G753" s="658"/>
      <c r="H753" s="471"/>
      <c r="I753" s="402" t="s">
        <v>23</v>
      </c>
      <c r="J753" s="402" t="s">
        <v>596</v>
      </c>
      <c r="K753" s="315" t="s">
        <v>1503</v>
      </c>
      <c r="L753" s="383" t="s">
        <v>36</v>
      </c>
      <c r="M753" s="288">
        <v>1613500</v>
      </c>
      <c r="N753" s="288">
        <v>1362804.67</v>
      </c>
      <c r="O753" s="288">
        <v>1718000</v>
      </c>
      <c r="P753" s="292">
        <v>1718000</v>
      </c>
      <c r="Q753" s="288">
        <v>1718000</v>
      </c>
      <c r="R753" s="288">
        <v>1718000</v>
      </c>
      <c r="S753" s="530">
        <v>3</v>
      </c>
      <c r="BA753" s="286"/>
      <c r="BB753" s="286"/>
      <c r="BC753" s="286"/>
      <c r="BD753" s="286"/>
      <c r="BE753" s="286"/>
      <c r="BF753" s="286"/>
      <c r="BG753" s="286"/>
      <c r="BH753" s="286"/>
      <c r="BI753" s="286"/>
      <c r="BJ753" s="286"/>
      <c r="BK753" s="286"/>
      <c r="BL753" s="286"/>
      <c r="BM753" s="286"/>
      <c r="BN753" s="286"/>
      <c r="BO753" s="286"/>
      <c r="BP753" s="286"/>
      <c r="BQ753" s="286"/>
      <c r="BR753" s="286"/>
      <c r="BS753" s="286"/>
      <c r="BT753" s="286"/>
      <c r="BU753" s="286"/>
      <c r="BV753" s="286"/>
      <c r="BW753" s="286"/>
      <c r="BX753" s="286"/>
      <c r="BY753" s="286"/>
      <c r="BZ753" s="286"/>
      <c r="CA753" s="286"/>
      <c r="CB753" s="286"/>
      <c r="CC753" s="286"/>
      <c r="CD753" s="286"/>
      <c r="CE753" s="286"/>
      <c r="CF753" s="286"/>
      <c r="CG753" s="286"/>
      <c r="CH753" s="286"/>
      <c r="CI753" s="286"/>
      <c r="CJ753" s="286"/>
      <c r="CK753" s="286"/>
      <c r="CL753" s="286"/>
      <c r="CM753" s="286"/>
      <c r="CN753" s="286"/>
      <c r="CO753" s="286"/>
      <c r="CP753" s="286"/>
      <c r="CQ753" s="286"/>
      <c r="CR753" s="286"/>
      <c r="CS753" s="286"/>
      <c r="CT753" s="286"/>
      <c r="CU753" s="286"/>
      <c r="CV753" s="286"/>
      <c r="CW753" s="286"/>
      <c r="CX753" s="286"/>
      <c r="CY753" s="286"/>
      <c r="CZ753" s="286"/>
      <c r="DA753" s="286"/>
      <c r="DB753" s="286"/>
      <c r="DC753" s="286"/>
      <c r="DD753" s="286"/>
      <c r="DE753" s="286"/>
      <c r="DF753" s="286"/>
      <c r="DG753" s="286"/>
      <c r="DH753" s="286"/>
      <c r="DI753" s="286"/>
      <c r="DJ753" s="286"/>
      <c r="DK753" s="286"/>
      <c r="DL753" s="286"/>
      <c r="DM753" s="286"/>
      <c r="DN753" s="286"/>
      <c r="DO753" s="286"/>
      <c r="DP753" s="286"/>
      <c r="DQ753" s="286"/>
      <c r="DR753" s="286"/>
      <c r="DS753" s="286"/>
      <c r="DT753" s="286"/>
      <c r="DU753" s="286"/>
      <c r="DV753" s="286"/>
      <c r="DW753" s="286"/>
      <c r="DX753" s="286"/>
      <c r="DY753" s="286"/>
      <c r="DZ753" s="286"/>
      <c r="EA753" s="286"/>
      <c r="EB753" s="286"/>
      <c r="EC753" s="286"/>
      <c r="ED753" s="286"/>
      <c r="EE753" s="286"/>
      <c r="EF753" s="286"/>
      <c r="EG753" s="286"/>
      <c r="EH753" s="286"/>
      <c r="EI753" s="286"/>
      <c r="EJ753" s="286"/>
      <c r="EK753" s="286"/>
      <c r="EL753" s="286"/>
      <c r="EM753" s="286"/>
      <c r="EN753" s="286"/>
      <c r="EO753" s="286"/>
      <c r="EP753" s="286"/>
      <c r="EQ753" s="286"/>
      <c r="ER753" s="286"/>
      <c r="ES753" s="286"/>
      <c r="ET753" s="286"/>
      <c r="EU753" s="286"/>
      <c r="EV753" s="286"/>
      <c r="EW753" s="286"/>
      <c r="EX753" s="286"/>
      <c r="EY753" s="286"/>
      <c r="EZ753" s="286"/>
      <c r="FA753" s="286"/>
      <c r="FB753" s="286"/>
      <c r="FC753" s="286"/>
      <c r="FD753" s="286"/>
      <c r="FE753" s="286"/>
      <c r="FF753" s="286"/>
      <c r="FG753" s="286"/>
      <c r="FH753" s="286"/>
      <c r="FI753" s="286"/>
      <c r="FJ753" s="286"/>
      <c r="FK753" s="286"/>
      <c r="FL753" s="286"/>
      <c r="FM753" s="286"/>
      <c r="FN753" s="286"/>
      <c r="FO753" s="286"/>
      <c r="FP753" s="286"/>
      <c r="FQ753" s="286"/>
      <c r="FR753" s="286"/>
      <c r="FS753" s="286"/>
      <c r="FT753" s="286"/>
      <c r="FU753" s="286"/>
      <c r="FV753" s="286"/>
      <c r="FW753" s="286"/>
      <c r="FX753" s="286"/>
      <c r="FY753" s="286"/>
      <c r="FZ753" s="286"/>
      <c r="GA753" s="286"/>
      <c r="GB753" s="286"/>
      <c r="GC753" s="286"/>
      <c r="GD753" s="286"/>
      <c r="GE753" s="286"/>
      <c r="GF753" s="286"/>
      <c r="GG753" s="286"/>
      <c r="GH753" s="286"/>
      <c r="GI753" s="286"/>
      <c r="GJ753" s="286"/>
      <c r="GK753" s="286"/>
      <c r="GL753" s="286"/>
      <c r="GM753" s="286"/>
      <c r="GN753" s="286"/>
      <c r="GO753" s="286"/>
      <c r="GP753" s="286"/>
      <c r="GQ753" s="286"/>
      <c r="GR753" s="286"/>
      <c r="GS753" s="286"/>
      <c r="GT753" s="286"/>
      <c r="GU753" s="286"/>
      <c r="GV753" s="286"/>
      <c r="GW753" s="286"/>
      <c r="GX753" s="286"/>
      <c r="GY753" s="286"/>
      <c r="GZ753" s="286"/>
      <c r="HA753" s="286"/>
      <c r="HB753" s="286"/>
      <c r="HC753" s="286"/>
      <c r="HD753" s="286"/>
      <c r="HE753" s="286"/>
      <c r="HF753" s="286"/>
      <c r="HG753" s="286"/>
      <c r="HH753" s="286"/>
      <c r="HI753" s="286"/>
      <c r="HJ753" s="286"/>
      <c r="HK753" s="286"/>
      <c r="HL753" s="286"/>
      <c r="HM753" s="286"/>
      <c r="HN753" s="286"/>
      <c r="HO753" s="286"/>
      <c r="HP753" s="286"/>
      <c r="HQ753" s="286"/>
      <c r="HR753" s="286"/>
      <c r="HS753" s="286"/>
      <c r="HT753" s="286"/>
      <c r="HU753" s="286"/>
      <c r="HV753" s="286"/>
      <c r="HW753" s="286"/>
      <c r="HX753" s="286"/>
      <c r="HY753" s="286"/>
      <c r="HZ753" s="286"/>
      <c r="IA753" s="286"/>
      <c r="IB753" s="286"/>
      <c r="IC753" s="286"/>
      <c r="ID753" s="286"/>
      <c r="IE753" s="286"/>
      <c r="IF753" s="286"/>
      <c r="IG753" s="286"/>
      <c r="IH753" s="286"/>
      <c r="II753" s="286"/>
      <c r="IJ753" s="286"/>
      <c r="IK753" s="286"/>
      <c r="IL753" s="286"/>
      <c r="IM753" s="286"/>
      <c r="IN753" s="286"/>
      <c r="IO753" s="286"/>
      <c r="IP753" s="286"/>
      <c r="IQ753" s="286"/>
      <c r="IR753" s="286"/>
      <c r="IS753" s="286"/>
      <c r="IT753" s="286"/>
      <c r="IU753" s="286"/>
      <c r="IV753" s="286"/>
      <c r="IW753" s="286"/>
      <c r="IX753" s="286"/>
      <c r="IY753" s="286"/>
      <c r="IZ753" s="286"/>
      <c r="JA753" s="286"/>
      <c r="JB753" s="286"/>
      <c r="JC753" s="286"/>
      <c r="JD753" s="286"/>
      <c r="JE753" s="286"/>
      <c r="JF753" s="286"/>
      <c r="JG753" s="286"/>
      <c r="JH753" s="286"/>
      <c r="JI753" s="286"/>
      <c r="JJ753" s="286"/>
      <c r="JK753" s="286"/>
      <c r="JL753" s="286"/>
      <c r="JM753" s="286"/>
      <c r="JN753" s="286"/>
      <c r="JO753" s="286"/>
      <c r="JP753" s="286"/>
      <c r="JQ753" s="286"/>
      <c r="JR753" s="286"/>
      <c r="JS753" s="286"/>
      <c r="JT753" s="286"/>
      <c r="JU753" s="286"/>
      <c r="JV753" s="286"/>
      <c r="JW753" s="286"/>
      <c r="JX753" s="286"/>
      <c r="JY753" s="286"/>
      <c r="JZ753" s="286"/>
      <c r="KA753" s="286"/>
      <c r="KB753" s="286"/>
      <c r="KC753" s="286"/>
      <c r="KD753" s="286"/>
      <c r="KE753" s="286"/>
      <c r="KF753" s="286"/>
      <c r="KG753" s="286"/>
      <c r="KH753" s="286"/>
      <c r="KI753" s="286"/>
      <c r="KJ753" s="286"/>
      <c r="KK753" s="286"/>
      <c r="KL753" s="286"/>
      <c r="KM753" s="286"/>
      <c r="KN753" s="286"/>
      <c r="KO753" s="286"/>
      <c r="KP753" s="286"/>
      <c r="KQ753" s="286"/>
      <c r="KR753" s="286"/>
      <c r="KS753" s="286"/>
      <c r="KT753" s="286"/>
      <c r="KU753" s="286"/>
      <c r="KV753" s="286"/>
      <c r="KW753" s="286"/>
      <c r="KX753" s="286"/>
      <c r="KY753" s="286"/>
      <c r="KZ753" s="286"/>
      <c r="LA753" s="286"/>
      <c r="LB753" s="286"/>
      <c r="LC753" s="286"/>
      <c r="LD753" s="286"/>
      <c r="LE753" s="286"/>
      <c r="LF753" s="286"/>
      <c r="LG753" s="286"/>
      <c r="LH753" s="286"/>
      <c r="LI753" s="286"/>
      <c r="LJ753" s="286"/>
      <c r="LK753" s="286"/>
      <c r="LL753" s="286"/>
      <c r="LM753" s="286"/>
      <c r="LN753" s="286"/>
      <c r="LO753" s="286"/>
      <c r="LP753" s="286"/>
      <c r="LQ753" s="286"/>
      <c r="LR753" s="286"/>
      <c r="LS753" s="286"/>
      <c r="LT753" s="286"/>
      <c r="LU753" s="286"/>
      <c r="LV753" s="286"/>
      <c r="LW753" s="286"/>
      <c r="LX753" s="286"/>
      <c r="LY753" s="286"/>
      <c r="LZ753" s="286"/>
      <c r="MA753" s="286"/>
      <c r="MB753" s="286"/>
      <c r="MC753" s="286"/>
      <c r="MD753" s="286"/>
      <c r="ME753" s="286"/>
      <c r="MF753" s="286"/>
      <c r="MG753" s="286"/>
      <c r="MH753" s="286"/>
      <c r="MI753" s="286"/>
      <c r="MJ753" s="286"/>
      <c r="MK753" s="286"/>
      <c r="ML753" s="286"/>
      <c r="MM753" s="286"/>
      <c r="MN753" s="286"/>
      <c r="MO753" s="286"/>
      <c r="MP753" s="286"/>
      <c r="MQ753" s="286"/>
      <c r="MR753" s="286"/>
      <c r="MS753" s="286"/>
      <c r="MT753" s="286"/>
      <c r="MU753" s="286"/>
      <c r="MV753" s="286"/>
      <c r="MW753" s="286"/>
      <c r="MX753" s="286"/>
      <c r="MY753" s="286"/>
      <c r="MZ753" s="286"/>
      <c r="NA753" s="286"/>
      <c r="NB753" s="286"/>
      <c r="NC753" s="286"/>
      <c r="ND753" s="286"/>
      <c r="NE753" s="286"/>
      <c r="NF753" s="286"/>
      <c r="NG753" s="286"/>
      <c r="NH753" s="286"/>
      <c r="NI753" s="286"/>
      <c r="NJ753" s="286"/>
      <c r="NK753" s="286"/>
      <c r="NL753" s="286"/>
      <c r="NM753" s="286"/>
      <c r="NN753" s="286"/>
      <c r="NO753" s="286"/>
      <c r="NP753" s="286"/>
      <c r="NQ753" s="286"/>
      <c r="NR753" s="286"/>
      <c r="NS753" s="286"/>
      <c r="NT753" s="286"/>
      <c r="NU753" s="286"/>
      <c r="NV753" s="286"/>
      <c r="NW753" s="286"/>
      <c r="NX753" s="286"/>
      <c r="NY753" s="286"/>
      <c r="NZ753" s="286"/>
      <c r="OA753" s="286"/>
      <c r="OB753" s="286"/>
      <c r="OC753" s="286"/>
      <c r="OD753" s="286"/>
      <c r="OE753" s="286"/>
      <c r="OF753" s="286"/>
      <c r="OG753" s="286"/>
      <c r="OH753" s="286"/>
      <c r="OI753" s="286"/>
      <c r="OJ753" s="286"/>
      <c r="OK753" s="286"/>
      <c r="OL753" s="286"/>
      <c r="OM753" s="286"/>
      <c r="ON753" s="286"/>
      <c r="OO753" s="286"/>
      <c r="OP753" s="286"/>
      <c r="OQ753" s="286"/>
      <c r="OR753" s="286"/>
      <c r="OS753" s="286"/>
      <c r="OT753" s="286"/>
      <c r="OU753" s="286"/>
      <c r="OV753" s="286"/>
      <c r="OW753" s="286"/>
      <c r="OX753" s="286"/>
      <c r="OY753" s="286"/>
      <c r="OZ753" s="286"/>
      <c r="PA753" s="286"/>
      <c r="PB753" s="286"/>
      <c r="PC753" s="286"/>
      <c r="PD753" s="286"/>
      <c r="PE753" s="286"/>
      <c r="PF753" s="286"/>
      <c r="PG753" s="286"/>
      <c r="PH753" s="286"/>
      <c r="PI753" s="286"/>
      <c r="PJ753" s="286"/>
      <c r="PK753" s="286"/>
      <c r="PL753" s="286"/>
      <c r="PM753" s="286"/>
      <c r="PN753" s="286"/>
      <c r="PO753" s="286"/>
      <c r="PP753" s="286"/>
      <c r="PQ753" s="286"/>
      <c r="PR753" s="286"/>
      <c r="PS753" s="286"/>
      <c r="PT753" s="286"/>
      <c r="PU753" s="286"/>
      <c r="PV753" s="286"/>
      <c r="PW753" s="286"/>
      <c r="PX753" s="286"/>
      <c r="PY753" s="286"/>
      <c r="PZ753" s="286"/>
      <c r="QA753" s="286"/>
      <c r="QB753" s="286"/>
      <c r="QC753" s="286"/>
      <c r="QD753" s="286"/>
      <c r="QE753" s="286"/>
      <c r="QF753" s="286"/>
      <c r="QG753" s="286"/>
      <c r="QH753" s="286"/>
      <c r="QI753" s="286"/>
      <c r="QJ753" s="286"/>
      <c r="QK753" s="286"/>
      <c r="QL753" s="286"/>
      <c r="QM753" s="286"/>
      <c r="QN753" s="286"/>
      <c r="QO753" s="286"/>
      <c r="QP753" s="286"/>
      <c r="QQ753" s="286"/>
      <c r="QR753" s="286"/>
      <c r="QS753" s="286"/>
      <c r="QT753" s="286"/>
      <c r="QU753" s="286"/>
      <c r="QV753" s="286"/>
      <c r="QW753" s="286"/>
      <c r="QX753" s="286"/>
      <c r="QY753" s="286"/>
      <c r="QZ753" s="286"/>
      <c r="RA753" s="286"/>
      <c r="RB753" s="286"/>
      <c r="RC753" s="286"/>
      <c r="RD753" s="286"/>
      <c r="RE753" s="286"/>
      <c r="RF753" s="286"/>
      <c r="RG753" s="286"/>
      <c r="RH753" s="286"/>
      <c r="RI753" s="286"/>
      <c r="RJ753" s="286"/>
      <c r="RK753" s="286"/>
      <c r="RL753" s="286"/>
      <c r="RM753" s="286"/>
      <c r="RN753" s="286"/>
      <c r="RO753" s="286"/>
      <c r="RP753" s="286"/>
      <c r="RQ753" s="286"/>
      <c r="RR753" s="286"/>
      <c r="RS753" s="286"/>
      <c r="RT753" s="286"/>
      <c r="RU753" s="286"/>
      <c r="RV753" s="286"/>
      <c r="RW753" s="286"/>
      <c r="RX753" s="286"/>
      <c r="RY753" s="286"/>
      <c r="RZ753" s="286"/>
      <c r="SA753" s="286"/>
      <c r="SB753" s="286"/>
      <c r="SC753" s="286"/>
      <c r="SD753" s="286"/>
      <c r="SE753" s="286"/>
      <c r="SF753" s="286"/>
      <c r="SG753" s="286"/>
      <c r="SH753" s="286"/>
      <c r="SI753" s="286"/>
      <c r="SJ753" s="286"/>
      <c r="SK753" s="286"/>
      <c r="SL753" s="286"/>
      <c r="SM753" s="286"/>
      <c r="SN753" s="286"/>
      <c r="SO753" s="286"/>
      <c r="SP753" s="286"/>
      <c r="SQ753" s="286"/>
      <c r="SR753" s="286"/>
      <c r="SS753" s="286"/>
      <c r="ST753" s="286"/>
      <c r="SU753" s="286"/>
      <c r="SV753" s="286"/>
      <c r="SW753" s="286"/>
      <c r="SX753" s="286"/>
      <c r="SY753" s="286"/>
      <c r="SZ753" s="286"/>
      <c r="TA753" s="286"/>
      <c r="TB753" s="286"/>
      <c r="TC753" s="286"/>
      <c r="TD753" s="286"/>
      <c r="TE753" s="286"/>
      <c r="TF753" s="286"/>
      <c r="TG753" s="286"/>
      <c r="TH753" s="286"/>
      <c r="TI753" s="286"/>
      <c r="TJ753" s="286"/>
      <c r="TK753" s="286"/>
      <c r="TL753" s="286"/>
      <c r="TM753" s="286"/>
      <c r="TN753" s="286"/>
      <c r="TO753" s="286"/>
      <c r="TP753" s="286"/>
      <c r="TQ753" s="286"/>
      <c r="TR753" s="286"/>
      <c r="TS753" s="286"/>
      <c r="TT753" s="286"/>
      <c r="TU753" s="286"/>
      <c r="TV753" s="286"/>
      <c r="TW753" s="286"/>
      <c r="TX753" s="286"/>
      <c r="TY753" s="286"/>
      <c r="TZ753" s="286"/>
      <c r="UA753" s="286"/>
      <c r="UB753" s="286"/>
      <c r="UC753" s="286"/>
      <c r="UD753" s="286"/>
      <c r="UE753" s="286"/>
      <c r="UF753" s="286"/>
      <c r="UG753" s="286"/>
      <c r="UH753" s="286"/>
      <c r="UI753" s="286"/>
      <c r="UJ753" s="286"/>
      <c r="UK753" s="286"/>
      <c r="UL753" s="286"/>
      <c r="UM753" s="286"/>
      <c r="UN753" s="286"/>
      <c r="UO753" s="286"/>
      <c r="UP753" s="286"/>
      <c r="UQ753" s="286"/>
      <c r="UR753" s="286"/>
      <c r="US753" s="286"/>
      <c r="UT753" s="286"/>
      <c r="UU753" s="286"/>
      <c r="UV753" s="286"/>
      <c r="UW753" s="286"/>
      <c r="UX753" s="286"/>
      <c r="UY753" s="286"/>
      <c r="UZ753" s="286"/>
      <c r="VA753" s="286"/>
      <c r="VB753" s="286"/>
      <c r="VC753" s="286"/>
      <c r="VD753" s="286"/>
      <c r="VE753" s="286"/>
      <c r="VF753" s="286"/>
      <c r="VG753" s="286"/>
      <c r="VH753" s="286"/>
      <c r="VI753" s="286"/>
      <c r="VJ753" s="286"/>
      <c r="VK753" s="286"/>
      <c r="VL753" s="286"/>
      <c r="VM753" s="286"/>
      <c r="VN753" s="286"/>
      <c r="VO753" s="286"/>
      <c r="VP753" s="286"/>
      <c r="VQ753" s="286"/>
      <c r="VR753" s="286"/>
      <c r="VS753" s="286"/>
      <c r="VT753" s="286"/>
      <c r="VU753" s="286"/>
      <c r="VV753" s="286"/>
      <c r="VW753" s="286"/>
      <c r="VX753" s="286"/>
      <c r="VY753" s="286"/>
      <c r="VZ753" s="286"/>
      <c r="WA753" s="286"/>
      <c r="WB753" s="286"/>
      <c r="WC753" s="286"/>
    </row>
    <row r="754" spans="1:601" s="285" customFormat="1" ht="18" customHeight="1">
      <c r="A754" s="1073"/>
      <c r="B754" s="669"/>
      <c r="C754" s="669"/>
      <c r="D754" s="671"/>
      <c r="E754" s="654" t="s">
        <v>1504</v>
      </c>
      <c r="F754" s="646" t="s">
        <v>60</v>
      </c>
      <c r="G754" s="657">
        <v>41275</v>
      </c>
      <c r="H754" s="646" t="s">
        <v>31</v>
      </c>
      <c r="I754" s="402" t="s">
        <v>23</v>
      </c>
      <c r="J754" s="402" t="s">
        <v>596</v>
      </c>
      <c r="K754" s="315" t="s">
        <v>1503</v>
      </c>
      <c r="L754" s="383" t="s">
        <v>37</v>
      </c>
      <c r="M754" s="288">
        <v>486200</v>
      </c>
      <c r="N754" s="288">
        <v>407049.99</v>
      </c>
      <c r="O754" s="288">
        <v>518600</v>
      </c>
      <c r="P754" s="292">
        <v>518600</v>
      </c>
      <c r="Q754" s="288">
        <v>518600</v>
      </c>
      <c r="R754" s="288">
        <v>518600</v>
      </c>
      <c r="S754" s="530">
        <v>3</v>
      </c>
      <c r="BA754" s="286"/>
      <c r="BB754" s="286"/>
      <c r="BC754" s="286"/>
      <c r="BD754" s="286"/>
      <c r="BE754" s="286"/>
      <c r="BF754" s="286"/>
      <c r="BG754" s="286"/>
      <c r="BH754" s="286"/>
      <c r="BI754" s="286"/>
      <c r="BJ754" s="286"/>
      <c r="BK754" s="286"/>
      <c r="BL754" s="286"/>
      <c r="BM754" s="286"/>
      <c r="BN754" s="286"/>
      <c r="BO754" s="286"/>
      <c r="BP754" s="286"/>
      <c r="BQ754" s="286"/>
      <c r="BR754" s="286"/>
      <c r="BS754" s="286"/>
      <c r="BT754" s="286"/>
      <c r="BU754" s="286"/>
      <c r="BV754" s="286"/>
      <c r="BW754" s="286"/>
      <c r="BX754" s="286"/>
      <c r="BY754" s="286"/>
      <c r="BZ754" s="286"/>
      <c r="CA754" s="286"/>
      <c r="CB754" s="286"/>
      <c r="CC754" s="286"/>
      <c r="CD754" s="286"/>
      <c r="CE754" s="286"/>
      <c r="CF754" s="286"/>
      <c r="CG754" s="286"/>
      <c r="CH754" s="286"/>
      <c r="CI754" s="286"/>
      <c r="CJ754" s="286"/>
      <c r="CK754" s="286"/>
      <c r="CL754" s="286"/>
      <c r="CM754" s="286"/>
      <c r="CN754" s="286"/>
      <c r="CO754" s="286"/>
      <c r="CP754" s="286"/>
      <c r="CQ754" s="286"/>
      <c r="CR754" s="286"/>
      <c r="CS754" s="286"/>
      <c r="CT754" s="286"/>
      <c r="CU754" s="286"/>
      <c r="CV754" s="286"/>
      <c r="CW754" s="286"/>
      <c r="CX754" s="286"/>
      <c r="CY754" s="286"/>
      <c r="CZ754" s="286"/>
      <c r="DA754" s="286"/>
      <c r="DB754" s="286"/>
      <c r="DC754" s="286"/>
      <c r="DD754" s="286"/>
      <c r="DE754" s="286"/>
      <c r="DF754" s="286"/>
      <c r="DG754" s="286"/>
      <c r="DH754" s="286"/>
      <c r="DI754" s="286"/>
      <c r="DJ754" s="286"/>
      <c r="DK754" s="286"/>
      <c r="DL754" s="286"/>
      <c r="DM754" s="286"/>
      <c r="DN754" s="286"/>
      <c r="DO754" s="286"/>
      <c r="DP754" s="286"/>
      <c r="DQ754" s="286"/>
      <c r="DR754" s="286"/>
      <c r="DS754" s="286"/>
      <c r="DT754" s="286"/>
      <c r="DU754" s="286"/>
      <c r="DV754" s="286"/>
      <c r="DW754" s="286"/>
      <c r="DX754" s="286"/>
      <c r="DY754" s="286"/>
      <c r="DZ754" s="286"/>
      <c r="EA754" s="286"/>
      <c r="EB754" s="286"/>
      <c r="EC754" s="286"/>
      <c r="ED754" s="286"/>
      <c r="EE754" s="286"/>
      <c r="EF754" s="286"/>
      <c r="EG754" s="286"/>
      <c r="EH754" s="286"/>
      <c r="EI754" s="286"/>
      <c r="EJ754" s="286"/>
      <c r="EK754" s="286"/>
      <c r="EL754" s="286"/>
      <c r="EM754" s="286"/>
      <c r="EN754" s="286"/>
      <c r="EO754" s="286"/>
      <c r="EP754" s="286"/>
      <c r="EQ754" s="286"/>
      <c r="ER754" s="286"/>
      <c r="ES754" s="286"/>
      <c r="ET754" s="286"/>
      <c r="EU754" s="286"/>
      <c r="EV754" s="286"/>
      <c r="EW754" s="286"/>
      <c r="EX754" s="286"/>
      <c r="EY754" s="286"/>
      <c r="EZ754" s="286"/>
      <c r="FA754" s="286"/>
      <c r="FB754" s="286"/>
      <c r="FC754" s="286"/>
      <c r="FD754" s="286"/>
      <c r="FE754" s="286"/>
      <c r="FF754" s="286"/>
      <c r="FG754" s="286"/>
      <c r="FH754" s="286"/>
      <c r="FI754" s="286"/>
      <c r="FJ754" s="286"/>
      <c r="FK754" s="286"/>
      <c r="FL754" s="286"/>
      <c r="FM754" s="286"/>
      <c r="FN754" s="286"/>
      <c r="FO754" s="286"/>
      <c r="FP754" s="286"/>
      <c r="FQ754" s="286"/>
      <c r="FR754" s="286"/>
      <c r="FS754" s="286"/>
      <c r="FT754" s="286"/>
      <c r="FU754" s="286"/>
      <c r="FV754" s="286"/>
      <c r="FW754" s="286"/>
      <c r="FX754" s="286"/>
      <c r="FY754" s="286"/>
      <c r="FZ754" s="286"/>
      <c r="GA754" s="286"/>
      <c r="GB754" s="286"/>
      <c r="GC754" s="286"/>
      <c r="GD754" s="286"/>
      <c r="GE754" s="286"/>
      <c r="GF754" s="286"/>
      <c r="GG754" s="286"/>
      <c r="GH754" s="286"/>
      <c r="GI754" s="286"/>
      <c r="GJ754" s="286"/>
      <c r="GK754" s="286"/>
      <c r="GL754" s="286"/>
      <c r="GM754" s="286"/>
      <c r="GN754" s="286"/>
      <c r="GO754" s="286"/>
      <c r="GP754" s="286"/>
      <c r="GQ754" s="286"/>
      <c r="GR754" s="286"/>
      <c r="GS754" s="286"/>
      <c r="GT754" s="286"/>
      <c r="GU754" s="286"/>
      <c r="GV754" s="286"/>
      <c r="GW754" s="286"/>
      <c r="GX754" s="286"/>
      <c r="GY754" s="286"/>
      <c r="GZ754" s="286"/>
      <c r="HA754" s="286"/>
      <c r="HB754" s="286"/>
      <c r="HC754" s="286"/>
      <c r="HD754" s="286"/>
      <c r="HE754" s="286"/>
      <c r="HF754" s="286"/>
      <c r="HG754" s="286"/>
      <c r="HH754" s="286"/>
      <c r="HI754" s="286"/>
      <c r="HJ754" s="286"/>
      <c r="HK754" s="286"/>
      <c r="HL754" s="286"/>
      <c r="HM754" s="286"/>
      <c r="HN754" s="286"/>
      <c r="HO754" s="286"/>
      <c r="HP754" s="286"/>
      <c r="HQ754" s="286"/>
      <c r="HR754" s="286"/>
      <c r="HS754" s="286"/>
      <c r="HT754" s="286"/>
      <c r="HU754" s="286"/>
      <c r="HV754" s="286"/>
      <c r="HW754" s="286"/>
      <c r="HX754" s="286"/>
      <c r="HY754" s="286"/>
      <c r="HZ754" s="286"/>
      <c r="IA754" s="286"/>
      <c r="IB754" s="286"/>
      <c r="IC754" s="286"/>
      <c r="ID754" s="286"/>
      <c r="IE754" s="286"/>
      <c r="IF754" s="286"/>
      <c r="IG754" s="286"/>
      <c r="IH754" s="286"/>
      <c r="II754" s="286"/>
      <c r="IJ754" s="286"/>
      <c r="IK754" s="286"/>
      <c r="IL754" s="286"/>
      <c r="IM754" s="286"/>
      <c r="IN754" s="286"/>
      <c r="IO754" s="286"/>
      <c r="IP754" s="286"/>
      <c r="IQ754" s="286"/>
      <c r="IR754" s="286"/>
      <c r="IS754" s="286"/>
      <c r="IT754" s="286"/>
      <c r="IU754" s="286"/>
      <c r="IV754" s="286"/>
      <c r="IW754" s="286"/>
      <c r="IX754" s="286"/>
      <c r="IY754" s="286"/>
      <c r="IZ754" s="286"/>
      <c r="JA754" s="286"/>
      <c r="JB754" s="286"/>
      <c r="JC754" s="286"/>
      <c r="JD754" s="286"/>
      <c r="JE754" s="286"/>
      <c r="JF754" s="286"/>
      <c r="JG754" s="286"/>
      <c r="JH754" s="286"/>
      <c r="JI754" s="286"/>
      <c r="JJ754" s="286"/>
      <c r="JK754" s="286"/>
      <c r="JL754" s="286"/>
      <c r="JM754" s="286"/>
      <c r="JN754" s="286"/>
      <c r="JO754" s="286"/>
      <c r="JP754" s="286"/>
      <c r="JQ754" s="286"/>
      <c r="JR754" s="286"/>
      <c r="JS754" s="286"/>
      <c r="JT754" s="286"/>
      <c r="JU754" s="286"/>
      <c r="JV754" s="286"/>
      <c r="JW754" s="286"/>
      <c r="JX754" s="286"/>
      <c r="JY754" s="286"/>
      <c r="JZ754" s="286"/>
      <c r="KA754" s="286"/>
      <c r="KB754" s="286"/>
      <c r="KC754" s="286"/>
      <c r="KD754" s="286"/>
      <c r="KE754" s="286"/>
      <c r="KF754" s="286"/>
      <c r="KG754" s="286"/>
      <c r="KH754" s="286"/>
      <c r="KI754" s="286"/>
      <c r="KJ754" s="286"/>
      <c r="KK754" s="286"/>
      <c r="KL754" s="286"/>
      <c r="KM754" s="286"/>
      <c r="KN754" s="286"/>
      <c r="KO754" s="286"/>
      <c r="KP754" s="286"/>
      <c r="KQ754" s="286"/>
      <c r="KR754" s="286"/>
      <c r="KS754" s="286"/>
      <c r="KT754" s="286"/>
      <c r="KU754" s="286"/>
      <c r="KV754" s="286"/>
      <c r="KW754" s="286"/>
      <c r="KX754" s="286"/>
      <c r="KY754" s="286"/>
      <c r="KZ754" s="286"/>
      <c r="LA754" s="286"/>
      <c r="LB754" s="286"/>
      <c r="LC754" s="286"/>
      <c r="LD754" s="286"/>
      <c r="LE754" s="286"/>
      <c r="LF754" s="286"/>
      <c r="LG754" s="286"/>
      <c r="LH754" s="286"/>
      <c r="LI754" s="286"/>
      <c r="LJ754" s="286"/>
      <c r="LK754" s="286"/>
      <c r="LL754" s="286"/>
      <c r="LM754" s="286"/>
      <c r="LN754" s="286"/>
      <c r="LO754" s="286"/>
      <c r="LP754" s="286"/>
      <c r="LQ754" s="286"/>
      <c r="LR754" s="286"/>
      <c r="LS754" s="286"/>
      <c r="LT754" s="286"/>
      <c r="LU754" s="286"/>
      <c r="LV754" s="286"/>
      <c r="LW754" s="286"/>
      <c r="LX754" s="286"/>
      <c r="LY754" s="286"/>
      <c r="LZ754" s="286"/>
      <c r="MA754" s="286"/>
      <c r="MB754" s="286"/>
      <c r="MC754" s="286"/>
      <c r="MD754" s="286"/>
      <c r="ME754" s="286"/>
      <c r="MF754" s="286"/>
      <c r="MG754" s="286"/>
      <c r="MH754" s="286"/>
      <c r="MI754" s="286"/>
      <c r="MJ754" s="286"/>
      <c r="MK754" s="286"/>
      <c r="ML754" s="286"/>
      <c r="MM754" s="286"/>
      <c r="MN754" s="286"/>
      <c r="MO754" s="286"/>
      <c r="MP754" s="286"/>
      <c r="MQ754" s="286"/>
      <c r="MR754" s="286"/>
      <c r="MS754" s="286"/>
      <c r="MT754" s="286"/>
      <c r="MU754" s="286"/>
      <c r="MV754" s="286"/>
      <c r="MW754" s="286"/>
      <c r="MX754" s="286"/>
      <c r="MY754" s="286"/>
      <c r="MZ754" s="286"/>
      <c r="NA754" s="286"/>
      <c r="NB754" s="286"/>
      <c r="NC754" s="286"/>
      <c r="ND754" s="286"/>
      <c r="NE754" s="286"/>
      <c r="NF754" s="286"/>
      <c r="NG754" s="286"/>
      <c r="NH754" s="286"/>
      <c r="NI754" s="286"/>
      <c r="NJ754" s="286"/>
      <c r="NK754" s="286"/>
      <c r="NL754" s="286"/>
      <c r="NM754" s="286"/>
      <c r="NN754" s="286"/>
      <c r="NO754" s="286"/>
      <c r="NP754" s="286"/>
      <c r="NQ754" s="286"/>
      <c r="NR754" s="286"/>
      <c r="NS754" s="286"/>
      <c r="NT754" s="286"/>
      <c r="NU754" s="286"/>
      <c r="NV754" s="286"/>
      <c r="NW754" s="286"/>
      <c r="NX754" s="286"/>
      <c r="NY754" s="286"/>
      <c r="NZ754" s="286"/>
      <c r="OA754" s="286"/>
      <c r="OB754" s="286"/>
      <c r="OC754" s="286"/>
      <c r="OD754" s="286"/>
      <c r="OE754" s="286"/>
      <c r="OF754" s="286"/>
      <c r="OG754" s="286"/>
      <c r="OH754" s="286"/>
      <c r="OI754" s="286"/>
      <c r="OJ754" s="286"/>
      <c r="OK754" s="286"/>
      <c r="OL754" s="286"/>
      <c r="OM754" s="286"/>
      <c r="ON754" s="286"/>
      <c r="OO754" s="286"/>
      <c r="OP754" s="286"/>
      <c r="OQ754" s="286"/>
      <c r="OR754" s="286"/>
      <c r="OS754" s="286"/>
      <c r="OT754" s="286"/>
      <c r="OU754" s="286"/>
      <c r="OV754" s="286"/>
      <c r="OW754" s="286"/>
      <c r="OX754" s="286"/>
      <c r="OY754" s="286"/>
      <c r="OZ754" s="286"/>
      <c r="PA754" s="286"/>
      <c r="PB754" s="286"/>
      <c r="PC754" s="286"/>
      <c r="PD754" s="286"/>
      <c r="PE754" s="286"/>
      <c r="PF754" s="286"/>
      <c r="PG754" s="286"/>
      <c r="PH754" s="286"/>
      <c r="PI754" s="286"/>
      <c r="PJ754" s="286"/>
      <c r="PK754" s="286"/>
      <c r="PL754" s="286"/>
      <c r="PM754" s="286"/>
      <c r="PN754" s="286"/>
      <c r="PO754" s="286"/>
      <c r="PP754" s="286"/>
      <c r="PQ754" s="286"/>
      <c r="PR754" s="286"/>
      <c r="PS754" s="286"/>
      <c r="PT754" s="286"/>
      <c r="PU754" s="286"/>
      <c r="PV754" s="286"/>
      <c r="PW754" s="286"/>
      <c r="PX754" s="286"/>
      <c r="PY754" s="286"/>
      <c r="PZ754" s="286"/>
      <c r="QA754" s="286"/>
      <c r="QB754" s="286"/>
      <c r="QC754" s="286"/>
      <c r="QD754" s="286"/>
      <c r="QE754" s="286"/>
      <c r="QF754" s="286"/>
      <c r="QG754" s="286"/>
      <c r="QH754" s="286"/>
      <c r="QI754" s="286"/>
      <c r="QJ754" s="286"/>
      <c r="QK754" s="286"/>
      <c r="QL754" s="286"/>
      <c r="QM754" s="286"/>
      <c r="QN754" s="286"/>
      <c r="QO754" s="286"/>
      <c r="QP754" s="286"/>
      <c r="QQ754" s="286"/>
      <c r="QR754" s="286"/>
      <c r="QS754" s="286"/>
      <c r="QT754" s="286"/>
      <c r="QU754" s="286"/>
      <c r="QV754" s="286"/>
      <c r="QW754" s="286"/>
      <c r="QX754" s="286"/>
      <c r="QY754" s="286"/>
      <c r="QZ754" s="286"/>
      <c r="RA754" s="286"/>
      <c r="RB754" s="286"/>
      <c r="RC754" s="286"/>
      <c r="RD754" s="286"/>
      <c r="RE754" s="286"/>
      <c r="RF754" s="286"/>
      <c r="RG754" s="286"/>
      <c r="RH754" s="286"/>
      <c r="RI754" s="286"/>
      <c r="RJ754" s="286"/>
      <c r="RK754" s="286"/>
      <c r="RL754" s="286"/>
      <c r="RM754" s="286"/>
      <c r="RN754" s="286"/>
      <c r="RO754" s="286"/>
      <c r="RP754" s="286"/>
      <c r="RQ754" s="286"/>
      <c r="RR754" s="286"/>
      <c r="RS754" s="286"/>
      <c r="RT754" s="286"/>
      <c r="RU754" s="286"/>
      <c r="RV754" s="286"/>
      <c r="RW754" s="286"/>
      <c r="RX754" s="286"/>
      <c r="RY754" s="286"/>
      <c r="RZ754" s="286"/>
      <c r="SA754" s="286"/>
      <c r="SB754" s="286"/>
      <c r="SC754" s="286"/>
      <c r="SD754" s="286"/>
      <c r="SE754" s="286"/>
      <c r="SF754" s="286"/>
      <c r="SG754" s="286"/>
      <c r="SH754" s="286"/>
      <c r="SI754" s="286"/>
      <c r="SJ754" s="286"/>
      <c r="SK754" s="286"/>
      <c r="SL754" s="286"/>
      <c r="SM754" s="286"/>
      <c r="SN754" s="286"/>
      <c r="SO754" s="286"/>
      <c r="SP754" s="286"/>
      <c r="SQ754" s="286"/>
      <c r="SR754" s="286"/>
      <c r="SS754" s="286"/>
      <c r="ST754" s="286"/>
      <c r="SU754" s="286"/>
      <c r="SV754" s="286"/>
      <c r="SW754" s="286"/>
      <c r="SX754" s="286"/>
      <c r="SY754" s="286"/>
      <c r="SZ754" s="286"/>
      <c r="TA754" s="286"/>
      <c r="TB754" s="286"/>
      <c r="TC754" s="286"/>
      <c r="TD754" s="286"/>
      <c r="TE754" s="286"/>
      <c r="TF754" s="286"/>
      <c r="TG754" s="286"/>
      <c r="TH754" s="286"/>
      <c r="TI754" s="286"/>
      <c r="TJ754" s="286"/>
      <c r="TK754" s="286"/>
      <c r="TL754" s="286"/>
      <c r="TM754" s="286"/>
      <c r="TN754" s="286"/>
      <c r="TO754" s="286"/>
      <c r="TP754" s="286"/>
      <c r="TQ754" s="286"/>
      <c r="TR754" s="286"/>
      <c r="TS754" s="286"/>
      <c r="TT754" s="286"/>
      <c r="TU754" s="286"/>
      <c r="TV754" s="286"/>
      <c r="TW754" s="286"/>
      <c r="TX754" s="286"/>
      <c r="TY754" s="286"/>
      <c r="TZ754" s="286"/>
      <c r="UA754" s="286"/>
      <c r="UB754" s="286"/>
      <c r="UC754" s="286"/>
      <c r="UD754" s="286"/>
      <c r="UE754" s="286"/>
      <c r="UF754" s="286"/>
      <c r="UG754" s="286"/>
      <c r="UH754" s="286"/>
      <c r="UI754" s="286"/>
      <c r="UJ754" s="286"/>
      <c r="UK754" s="286"/>
      <c r="UL754" s="286"/>
      <c r="UM754" s="286"/>
      <c r="UN754" s="286"/>
      <c r="UO754" s="286"/>
      <c r="UP754" s="286"/>
      <c r="UQ754" s="286"/>
      <c r="UR754" s="286"/>
      <c r="US754" s="286"/>
      <c r="UT754" s="286"/>
      <c r="UU754" s="286"/>
      <c r="UV754" s="286"/>
      <c r="UW754" s="286"/>
      <c r="UX754" s="286"/>
      <c r="UY754" s="286"/>
      <c r="UZ754" s="286"/>
      <c r="VA754" s="286"/>
      <c r="VB754" s="286"/>
      <c r="VC754" s="286"/>
      <c r="VD754" s="286"/>
      <c r="VE754" s="286"/>
      <c r="VF754" s="286"/>
      <c r="VG754" s="286"/>
      <c r="VH754" s="286"/>
      <c r="VI754" s="286"/>
      <c r="VJ754" s="286"/>
      <c r="VK754" s="286"/>
      <c r="VL754" s="286"/>
      <c r="VM754" s="286"/>
      <c r="VN754" s="286"/>
      <c r="VO754" s="286"/>
      <c r="VP754" s="286"/>
      <c r="VQ754" s="286"/>
      <c r="VR754" s="286"/>
      <c r="VS754" s="286"/>
      <c r="VT754" s="286"/>
      <c r="VU754" s="286"/>
      <c r="VV754" s="286"/>
      <c r="VW754" s="286"/>
      <c r="VX754" s="286"/>
      <c r="VY754" s="286"/>
      <c r="VZ754" s="286"/>
      <c r="WA754" s="286"/>
      <c r="WB754" s="286"/>
      <c r="WC754" s="286"/>
    </row>
    <row r="755" spans="1:601" s="285" customFormat="1" ht="89.25" customHeight="1">
      <c r="A755" s="1073"/>
      <c r="B755" s="669"/>
      <c r="C755" s="669"/>
      <c r="D755" s="671"/>
      <c r="E755" s="673"/>
      <c r="F755" s="647"/>
      <c r="G755" s="674"/>
      <c r="H755" s="647"/>
      <c r="I755" s="472" t="s">
        <v>23</v>
      </c>
      <c r="J755" s="472" t="s">
        <v>596</v>
      </c>
      <c r="K755" s="472" t="s">
        <v>1503</v>
      </c>
      <c r="L755" s="382" t="s">
        <v>43</v>
      </c>
      <c r="M755" s="290">
        <v>175800</v>
      </c>
      <c r="N755" s="290">
        <v>85840.71</v>
      </c>
      <c r="O755" s="290">
        <v>175800</v>
      </c>
      <c r="P755" s="289">
        <v>173700</v>
      </c>
      <c r="Q755" s="290">
        <v>172800</v>
      </c>
      <c r="R755" s="290">
        <v>172800</v>
      </c>
      <c r="S755" s="528">
        <v>3</v>
      </c>
      <c r="BA755" s="286"/>
      <c r="BB755" s="286"/>
      <c r="BC755" s="286"/>
      <c r="BD755" s="286"/>
      <c r="BE755" s="286"/>
      <c r="BF755" s="286"/>
      <c r="BG755" s="286"/>
      <c r="BH755" s="286"/>
      <c r="BI755" s="286"/>
      <c r="BJ755" s="286"/>
      <c r="BK755" s="286"/>
      <c r="BL755" s="286"/>
      <c r="BM755" s="286"/>
      <c r="BN755" s="286"/>
      <c r="BO755" s="286"/>
      <c r="BP755" s="286"/>
      <c r="BQ755" s="286"/>
      <c r="BR755" s="286"/>
      <c r="BS755" s="286"/>
      <c r="BT755" s="286"/>
      <c r="BU755" s="286"/>
      <c r="BV755" s="286"/>
      <c r="BW755" s="286"/>
      <c r="BX755" s="286"/>
      <c r="BY755" s="286"/>
      <c r="BZ755" s="286"/>
      <c r="CA755" s="286"/>
      <c r="CB755" s="286"/>
      <c r="CC755" s="286"/>
      <c r="CD755" s="286"/>
      <c r="CE755" s="286"/>
      <c r="CF755" s="286"/>
      <c r="CG755" s="286"/>
      <c r="CH755" s="286"/>
      <c r="CI755" s="286"/>
      <c r="CJ755" s="286"/>
      <c r="CK755" s="286"/>
      <c r="CL755" s="286"/>
      <c r="CM755" s="286"/>
      <c r="CN755" s="286"/>
      <c r="CO755" s="286"/>
      <c r="CP755" s="286"/>
      <c r="CQ755" s="286"/>
      <c r="CR755" s="286"/>
      <c r="CS755" s="286"/>
      <c r="CT755" s="286"/>
      <c r="CU755" s="286"/>
      <c r="CV755" s="286"/>
      <c r="CW755" s="286"/>
      <c r="CX755" s="286"/>
      <c r="CY755" s="286"/>
      <c r="CZ755" s="286"/>
      <c r="DA755" s="286"/>
      <c r="DB755" s="286"/>
      <c r="DC755" s="286"/>
      <c r="DD755" s="286"/>
      <c r="DE755" s="286"/>
      <c r="DF755" s="286"/>
      <c r="DG755" s="286"/>
      <c r="DH755" s="286"/>
      <c r="DI755" s="286"/>
      <c r="DJ755" s="286"/>
      <c r="DK755" s="286"/>
      <c r="DL755" s="286"/>
      <c r="DM755" s="286"/>
      <c r="DN755" s="286"/>
      <c r="DO755" s="286"/>
      <c r="DP755" s="286"/>
      <c r="DQ755" s="286"/>
      <c r="DR755" s="286"/>
      <c r="DS755" s="286"/>
      <c r="DT755" s="286"/>
      <c r="DU755" s="286"/>
      <c r="DV755" s="286"/>
      <c r="DW755" s="286"/>
      <c r="DX755" s="286"/>
      <c r="DY755" s="286"/>
      <c r="DZ755" s="286"/>
      <c r="EA755" s="286"/>
      <c r="EB755" s="286"/>
      <c r="EC755" s="286"/>
      <c r="ED755" s="286"/>
      <c r="EE755" s="286"/>
      <c r="EF755" s="286"/>
      <c r="EG755" s="286"/>
      <c r="EH755" s="286"/>
      <c r="EI755" s="286"/>
      <c r="EJ755" s="286"/>
      <c r="EK755" s="286"/>
      <c r="EL755" s="286"/>
      <c r="EM755" s="286"/>
      <c r="EN755" s="286"/>
      <c r="EO755" s="286"/>
      <c r="EP755" s="286"/>
      <c r="EQ755" s="286"/>
      <c r="ER755" s="286"/>
      <c r="ES755" s="286"/>
      <c r="ET755" s="286"/>
      <c r="EU755" s="286"/>
      <c r="EV755" s="286"/>
      <c r="EW755" s="286"/>
      <c r="EX755" s="286"/>
      <c r="EY755" s="286"/>
      <c r="EZ755" s="286"/>
      <c r="FA755" s="286"/>
      <c r="FB755" s="286"/>
      <c r="FC755" s="286"/>
      <c r="FD755" s="286"/>
      <c r="FE755" s="286"/>
      <c r="FF755" s="286"/>
      <c r="FG755" s="286"/>
      <c r="FH755" s="286"/>
      <c r="FI755" s="286"/>
      <c r="FJ755" s="286"/>
      <c r="FK755" s="286"/>
      <c r="FL755" s="286"/>
      <c r="FM755" s="286"/>
      <c r="FN755" s="286"/>
      <c r="FO755" s="286"/>
      <c r="FP755" s="286"/>
      <c r="FQ755" s="286"/>
      <c r="FR755" s="286"/>
      <c r="FS755" s="286"/>
      <c r="FT755" s="286"/>
      <c r="FU755" s="286"/>
      <c r="FV755" s="286"/>
      <c r="FW755" s="286"/>
      <c r="FX755" s="286"/>
      <c r="FY755" s="286"/>
      <c r="FZ755" s="286"/>
      <c r="GA755" s="286"/>
      <c r="GB755" s="286"/>
      <c r="GC755" s="286"/>
      <c r="GD755" s="286"/>
      <c r="GE755" s="286"/>
      <c r="GF755" s="286"/>
      <c r="GG755" s="286"/>
      <c r="GH755" s="286"/>
      <c r="GI755" s="286"/>
      <c r="GJ755" s="286"/>
      <c r="GK755" s="286"/>
      <c r="GL755" s="286"/>
      <c r="GM755" s="286"/>
      <c r="GN755" s="286"/>
      <c r="GO755" s="286"/>
      <c r="GP755" s="286"/>
      <c r="GQ755" s="286"/>
      <c r="GR755" s="286"/>
      <c r="GS755" s="286"/>
      <c r="GT755" s="286"/>
      <c r="GU755" s="286"/>
      <c r="GV755" s="286"/>
      <c r="GW755" s="286"/>
      <c r="GX755" s="286"/>
      <c r="GY755" s="286"/>
      <c r="GZ755" s="286"/>
      <c r="HA755" s="286"/>
      <c r="HB755" s="286"/>
      <c r="HC755" s="286"/>
      <c r="HD755" s="286"/>
      <c r="HE755" s="286"/>
      <c r="HF755" s="286"/>
      <c r="HG755" s="286"/>
      <c r="HH755" s="286"/>
      <c r="HI755" s="286"/>
      <c r="HJ755" s="286"/>
      <c r="HK755" s="286"/>
      <c r="HL755" s="286"/>
      <c r="HM755" s="286"/>
      <c r="HN755" s="286"/>
      <c r="HO755" s="286"/>
      <c r="HP755" s="286"/>
      <c r="HQ755" s="286"/>
      <c r="HR755" s="286"/>
      <c r="HS755" s="286"/>
      <c r="HT755" s="286"/>
      <c r="HU755" s="286"/>
      <c r="HV755" s="286"/>
      <c r="HW755" s="286"/>
      <c r="HX755" s="286"/>
      <c r="HY755" s="286"/>
      <c r="HZ755" s="286"/>
      <c r="IA755" s="286"/>
      <c r="IB755" s="286"/>
      <c r="IC755" s="286"/>
      <c r="ID755" s="286"/>
      <c r="IE755" s="286"/>
      <c r="IF755" s="286"/>
      <c r="IG755" s="286"/>
      <c r="IH755" s="286"/>
      <c r="II755" s="286"/>
      <c r="IJ755" s="286"/>
      <c r="IK755" s="286"/>
      <c r="IL755" s="286"/>
      <c r="IM755" s="286"/>
      <c r="IN755" s="286"/>
      <c r="IO755" s="286"/>
      <c r="IP755" s="286"/>
      <c r="IQ755" s="286"/>
      <c r="IR755" s="286"/>
      <c r="IS755" s="286"/>
      <c r="IT755" s="286"/>
      <c r="IU755" s="286"/>
      <c r="IV755" s="286"/>
      <c r="IW755" s="286"/>
      <c r="IX755" s="286"/>
      <c r="IY755" s="286"/>
      <c r="IZ755" s="286"/>
      <c r="JA755" s="286"/>
      <c r="JB755" s="286"/>
      <c r="JC755" s="286"/>
      <c r="JD755" s="286"/>
      <c r="JE755" s="286"/>
      <c r="JF755" s="286"/>
      <c r="JG755" s="286"/>
      <c r="JH755" s="286"/>
      <c r="JI755" s="286"/>
      <c r="JJ755" s="286"/>
      <c r="JK755" s="286"/>
      <c r="JL755" s="286"/>
      <c r="JM755" s="286"/>
      <c r="JN755" s="286"/>
      <c r="JO755" s="286"/>
      <c r="JP755" s="286"/>
      <c r="JQ755" s="286"/>
      <c r="JR755" s="286"/>
      <c r="JS755" s="286"/>
      <c r="JT755" s="286"/>
      <c r="JU755" s="286"/>
      <c r="JV755" s="286"/>
      <c r="JW755" s="286"/>
      <c r="JX755" s="286"/>
      <c r="JY755" s="286"/>
      <c r="JZ755" s="286"/>
      <c r="KA755" s="286"/>
      <c r="KB755" s="286"/>
      <c r="KC755" s="286"/>
      <c r="KD755" s="286"/>
      <c r="KE755" s="286"/>
      <c r="KF755" s="286"/>
      <c r="KG755" s="286"/>
      <c r="KH755" s="286"/>
      <c r="KI755" s="286"/>
      <c r="KJ755" s="286"/>
      <c r="KK755" s="286"/>
      <c r="KL755" s="286"/>
      <c r="KM755" s="286"/>
      <c r="KN755" s="286"/>
      <c r="KO755" s="286"/>
      <c r="KP755" s="286"/>
      <c r="KQ755" s="286"/>
      <c r="KR755" s="286"/>
      <c r="KS755" s="286"/>
      <c r="KT755" s="286"/>
      <c r="KU755" s="286"/>
      <c r="KV755" s="286"/>
      <c r="KW755" s="286"/>
      <c r="KX755" s="286"/>
      <c r="KY755" s="286"/>
      <c r="KZ755" s="286"/>
      <c r="LA755" s="286"/>
      <c r="LB755" s="286"/>
      <c r="LC755" s="286"/>
      <c r="LD755" s="286"/>
      <c r="LE755" s="286"/>
      <c r="LF755" s="286"/>
      <c r="LG755" s="286"/>
      <c r="LH755" s="286"/>
      <c r="LI755" s="286"/>
      <c r="LJ755" s="286"/>
      <c r="LK755" s="286"/>
      <c r="LL755" s="286"/>
      <c r="LM755" s="286"/>
      <c r="LN755" s="286"/>
      <c r="LO755" s="286"/>
      <c r="LP755" s="286"/>
      <c r="LQ755" s="286"/>
      <c r="LR755" s="286"/>
      <c r="LS755" s="286"/>
      <c r="LT755" s="286"/>
      <c r="LU755" s="286"/>
      <c r="LV755" s="286"/>
      <c r="LW755" s="286"/>
      <c r="LX755" s="286"/>
      <c r="LY755" s="286"/>
      <c r="LZ755" s="286"/>
      <c r="MA755" s="286"/>
      <c r="MB755" s="286"/>
      <c r="MC755" s="286"/>
      <c r="MD755" s="286"/>
      <c r="ME755" s="286"/>
      <c r="MF755" s="286"/>
      <c r="MG755" s="286"/>
      <c r="MH755" s="286"/>
      <c r="MI755" s="286"/>
      <c r="MJ755" s="286"/>
      <c r="MK755" s="286"/>
      <c r="ML755" s="286"/>
      <c r="MM755" s="286"/>
      <c r="MN755" s="286"/>
      <c r="MO755" s="286"/>
      <c r="MP755" s="286"/>
      <c r="MQ755" s="286"/>
      <c r="MR755" s="286"/>
      <c r="MS755" s="286"/>
      <c r="MT755" s="286"/>
      <c r="MU755" s="286"/>
      <c r="MV755" s="286"/>
      <c r="MW755" s="286"/>
      <c r="MX755" s="286"/>
      <c r="MY755" s="286"/>
      <c r="MZ755" s="286"/>
      <c r="NA755" s="286"/>
      <c r="NB755" s="286"/>
      <c r="NC755" s="286"/>
      <c r="ND755" s="286"/>
      <c r="NE755" s="286"/>
      <c r="NF755" s="286"/>
      <c r="NG755" s="286"/>
      <c r="NH755" s="286"/>
      <c r="NI755" s="286"/>
      <c r="NJ755" s="286"/>
      <c r="NK755" s="286"/>
      <c r="NL755" s="286"/>
      <c r="NM755" s="286"/>
      <c r="NN755" s="286"/>
      <c r="NO755" s="286"/>
      <c r="NP755" s="286"/>
      <c r="NQ755" s="286"/>
      <c r="NR755" s="286"/>
      <c r="NS755" s="286"/>
      <c r="NT755" s="286"/>
      <c r="NU755" s="286"/>
      <c r="NV755" s="286"/>
      <c r="NW755" s="286"/>
      <c r="NX755" s="286"/>
      <c r="NY755" s="286"/>
      <c r="NZ755" s="286"/>
      <c r="OA755" s="286"/>
      <c r="OB755" s="286"/>
      <c r="OC755" s="286"/>
      <c r="OD755" s="286"/>
      <c r="OE755" s="286"/>
      <c r="OF755" s="286"/>
      <c r="OG755" s="286"/>
      <c r="OH755" s="286"/>
      <c r="OI755" s="286"/>
      <c r="OJ755" s="286"/>
      <c r="OK755" s="286"/>
      <c r="OL755" s="286"/>
      <c r="OM755" s="286"/>
      <c r="ON755" s="286"/>
      <c r="OO755" s="286"/>
      <c r="OP755" s="286"/>
      <c r="OQ755" s="286"/>
      <c r="OR755" s="286"/>
      <c r="OS755" s="286"/>
      <c r="OT755" s="286"/>
      <c r="OU755" s="286"/>
      <c r="OV755" s="286"/>
      <c r="OW755" s="286"/>
      <c r="OX755" s="286"/>
      <c r="OY755" s="286"/>
      <c r="OZ755" s="286"/>
      <c r="PA755" s="286"/>
      <c r="PB755" s="286"/>
      <c r="PC755" s="286"/>
      <c r="PD755" s="286"/>
      <c r="PE755" s="286"/>
      <c r="PF755" s="286"/>
      <c r="PG755" s="286"/>
      <c r="PH755" s="286"/>
      <c r="PI755" s="286"/>
      <c r="PJ755" s="286"/>
      <c r="PK755" s="286"/>
      <c r="PL755" s="286"/>
      <c r="PM755" s="286"/>
      <c r="PN755" s="286"/>
      <c r="PO755" s="286"/>
      <c r="PP755" s="286"/>
      <c r="PQ755" s="286"/>
      <c r="PR755" s="286"/>
      <c r="PS755" s="286"/>
      <c r="PT755" s="286"/>
      <c r="PU755" s="286"/>
      <c r="PV755" s="286"/>
      <c r="PW755" s="286"/>
      <c r="PX755" s="286"/>
      <c r="PY755" s="286"/>
      <c r="PZ755" s="286"/>
      <c r="QA755" s="286"/>
      <c r="QB755" s="286"/>
      <c r="QC755" s="286"/>
      <c r="QD755" s="286"/>
      <c r="QE755" s="286"/>
      <c r="QF755" s="286"/>
      <c r="QG755" s="286"/>
      <c r="QH755" s="286"/>
      <c r="QI755" s="286"/>
      <c r="QJ755" s="286"/>
      <c r="QK755" s="286"/>
      <c r="QL755" s="286"/>
      <c r="QM755" s="286"/>
      <c r="QN755" s="286"/>
      <c r="QO755" s="286"/>
      <c r="QP755" s="286"/>
      <c r="QQ755" s="286"/>
      <c r="QR755" s="286"/>
      <c r="QS755" s="286"/>
      <c r="QT755" s="286"/>
      <c r="QU755" s="286"/>
      <c r="QV755" s="286"/>
      <c r="QW755" s="286"/>
      <c r="QX755" s="286"/>
      <c r="QY755" s="286"/>
      <c r="QZ755" s="286"/>
      <c r="RA755" s="286"/>
      <c r="RB755" s="286"/>
      <c r="RC755" s="286"/>
      <c r="RD755" s="286"/>
      <c r="RE755" s="286"/>
      <c r="RF755" s="286"/>
      <c r="RG755" s="286"/>
      <c r="RH755" s="286"/>
      <c r="RI755" s="286"/>
      <c r="RJ755" s="286"/>
      <c r="RK755" s="286"/>
      <c r="RL755" s="286"/>
      <c r="RM755" s="286"/>
      <c r="RN755" s="286"/>
      <c r="RO755" s="286"/>
      <c r="RP755" s="286"/>
      <c r="RQ755" s="286"/>
      <c r="RR755" s="286"/>
      <c r="RS755" s="286"/>
      <c r="RT755" s="286"/>
      <c r="RU755" s="286"/>
      <c r="RV755" s="286"/>
      <c r="RW755" s="286"/>
      <c r="RX755" s="286"/>
      <c r="RY755" s="286"/>
      <c r="RZ755" s="286"/>
      <c r="SA755" s="286"/>
      <c r="SB755" s="286"/>
      <c r="SC755" s="286"/>
      <c r="SD755" s="286"/>
      <c r="SE755" s="286"/>
      <c r="SF755" s="286"/>
      <c r="SG755" s="286"/>
      <c r="SH755" s="286"/>
      <c r="SI755" s="286"/>
      <c r="SJ755" s="286"/>
      <c r="SK755" s="286"/>
      <c r="SL755" s="286"/>
      <c r="SM755" s="286"/>
      <c r="SN755" s="286"/>
      <c r="SO755" s="286"/>
      <c r="SP755" s="286"/>
      <c r="SQ755" s="286"/>
      <c r="SR755" s="286"/>
      <c r="SS755" s="286"/>
      <c r="ST755" s="286"/>
      <c r="SU755" s="286"/>
      <c r="SV755" s="286"/>
      <c r="SW755" s="286"/>
      <c r="SX755" s="286"/>
      <c r="SY755" s="286"/>
      <c r="SZ755" s="286"/>
      <c r="TA755" s="286"/>
      <c r="TB755" s="286"/>
      <c r="TC755" s="286"/>
      <c r="TD755" s="286"/>
      <c r="TE755" s="286"/>
      <c r="TF755" s="286"/>
      <c r="TG755" s="286"/>
      <c r="TH755" s="286"/>
      <c r="TI755" s="286"/>
      <c r="TJ755" s="286"/>
      <c r="TK755" s="286"/>
      <c r="TL755" s="286"/>
      <c r="TM755" s="286"/>
      <c r="TN755" s="286"/>
      <c r="TO755" s="286"/>
      <c r="TP755" s="286"/>
      <c r="TQ755" s="286"/>
      <c r="TR755" s="286"/>
      <c r="TS755" s="286"/>
      <c r="TT755" s="286"/>
      <c r="TU755" s="286"/>
      <c r="TV755" s="286"/>
      <c r="TW755" s="286"/>
      <c r="TX755" s="286"/>
      <c r="TY755" s="286"/>
      <c r="TZ755" s="286"/>
      <c r="UA755" s="286"/>
      <c r="UB755" s="286"/>
      <c r="UC755" s="286"/>
      <c r="UD755" s="286"/>
      <c r="UE755" s="286"/>
      <c r="UF755" s="286"/>
      <c r="UG755" s="286"/>
      <c r="UH755" s="286"/>
      <c r="UI755" s="286"/>
      <c r="UJ755" s="286"/>
      <c r="UK755" s="286"/>
      <c r="UL755" s="286"/>
      <c r="UM755" s="286"/>
      <c r="UN755" s="286"/>
      <c r="UO755" s="286"/>
      <c r="UP755" s="286"/>
      <c r="UQ755" s="286"/>
      <c r="UR755" s="286"/>
      <c r="US755" s="286"/>
      <c r="UT755" s="286"/>
      <c r="UU755" s="286"/>
      <c r="UV755" s="286"/>
      <c r="UW755" s="286"/>
      <c r="UX755" s="286"/>
      <c r="UY755" s="286"/>
      <c r="UZ755" s="286"/>
      <c r="VA755" s="286"/>
      <c r="VB755" s="286"/>
      <c r="VC755" s="286"/>
      <c r="VD755" s="286"/>
      <c r="VE755" s="286"/>
      <c r="VF755" s="286"/>
      <c r="VG755" s="286"/>
      <c r="VH755" s="286"/>
      <c r="VI755" s="286"/>
      <c r="VJ755" s="286"/>
      <c r="VK755" s="286"/>
      <c r="VL755" s="286"/>
      <c r="VM755" s="286"/>
      <c r="VN755" s="286"/>
      <c r="VO755" s="286"/>
      <c r="VP755" s="286"/>
      <c r="VQ755" s="286"/>
      <c r="VR755" s="286"/>
      <c r="VS755" s="286"/>
      <c r="VT755" s="286"/>
      <c r="VU755" s="286"/>
      <c r="VV755" s="286"/>
      <c r="VW755" s="286"/>
      <c r="VX755" s="286"/>
      <c r="VY755" s="286"/>
      <c r="VZ755" s="286"/>
      <c r="WA755" s="286"/>
      <c r="WB755" s="286"/>
      <c r="WC755" s="286"/>
    </row>
    <row r="756" spans="1:601" s="285" customFormat="1" ht="101.25" customHeight="1">
      <c r="A756" s="1073"/>
      <c r="B756" s="648" t="s">
        <v>1505</v>
      </c>
      <c r="C756" s="650" t="s">
        <v>1506</v>
      </c>
      <c r="D756" s="652" t="s">
        <v>1507</v>
      </c>
      <c r="E756" s="654" t="s">
        <v>1508</v>
      </c>
      <c r="F756" s="646" t="s">
        <v>60</v>
      </c>
      <c r="G756" s="657">
        <v>45033</v>
      </c>
      <c r="H756" s="646" t="s">
        <v>31</v>
      </c>
      <c r="I756" s="386" t="s">
        <v>24</v>
      </c>
      <c r="J756" s="442" t="s">
        <v>393</v>
      </c>
      <c r="K756" s="386" t="s">
        <v>1509</v>
      </c>
      <c r="L756" s="386" t="s">
        <v>35</v>
      </c>
      <c r="M756" s="284">
        <f>M757</f>
        <v>133400</v>
      </c>
      <c r="N756" s="284">
        <f>N757</f>
        <v>133400</v>
      </c>
      <c r="O756" s="284">
        <f>O757</f>
        <v>225000</v>
      </c>
      <c r="P756" s="284">
        <f t="shared" ref="P756:R756" si="133">P757</f>
        <v>225000</v>
      </c>
      <c r="Q756" s="284">
        <f t="shared" si="133"/>
        <v>225000</v>
      </c>
      <c r="R756" s="284">
        <f t="shared" si="133"/>
        <v>225000</v>
      </c>
      <c r="S756" s="542"/>
      <c r="BA756" s="286"/>
      <c r="BB756" s="286"/>
      <c r="BC756" s="286"/>
      <c r="BD756" s="286"/>
      <c r="BE756" s="286"/>
      <c r="BF756" s="286"/>
      <c r="BG756" s="286"/>
      <c r="BH756" s="286"/>
      <c r="BI756" s="286"/>
      <c r="BJ756" s="286"/>
      <c r="BK756" s="286"/>
      <c r="BL756" s="286"/>
      <c r="BM756" s="286"/>
      <c r="BN756" s="286"/>
      <c r="BO756" s="286"/>
      <c r="BP756" s="286"/>
      <c r="BQ756" s="286"/>
      <c r="BR756" s="286"/>
      <c r="BS756" s="286"/>
      <c r="BT756" s="286"/>
      <c r="BU756" s="286"/>
      <c r="BV756" s="286"/>
      <c r="BW756" s="286"/>
      <c r="BX756" s="286"/>
      <c r="BY756" s="286"/>
      <c r="BZ756" s="286"/>
      <c r="CA756" s="286"/>
      <c r="CB756" s="286"/>
      <c r="CC756" s="286"/>
      <c r="CD756" s="286"/>
      <c r="CE756" s="286"/>
      <c r="CF756" s="286"/>
      <c r="CG756" s="286"/>
      <c r="CH756" s="286"/>
      <c r="CI756" s="286"/>
      <c r="CJ756" s="286"/>
      <c r="CK756" s="286"/>
      <c r="CL756" s="286"/>
      <c r="CM756" s="286"/>
      <c r="CN756" s="286"/>
      <c r="CO756" s="286"/>
      <c r="CP756" s="286"/>
      <c r="CQ756" s="286"/>
      <c r="CR756" s="286"/>
      <c r="CS756" s="286"/>
      <c r="CT756" s="286"/>
      <c r="CU756" s="286"/>
      <c r="CV756" s="286"/>
      <c r="CW756" s="286"/>
      <c r="CX756" s="286"/>
      <c r="CY756" s="286"/>
      <c r="CZ756" s="286"/>
      <c r="DA756" s="286"/>
      <c r="DB756" s="286"/>
      <c r="DC756" s="286"/>
      <c r="DD756" s="286"/>
      <c r="DE756" s="286"/>
      <c r="DF756" s="286"/>
      <c r="DG756" s="286"/>
      <c r="DH756" s="286"/>
      <c r="DI756" s="286"/>
      <c r="DJ756" s="286"/>
      <c r="DK756" s="286"/>
      <c r="DL756" s="286"/>
      <c r="DM756" s="286"/>
      <c r="DN756" s="286"/>
      <c r="DO756" s="286"/>
      <c r="DP756" s="286"/>
      <c r="DQ756" s="286"/>
      <c r="DR756" s="286"/>
      <c r="DS756" s="286"/>
      <c r="DT756" s="286"/>
      <c r="DU756" s="286"/>
      <c r="DV756" s="286"/>
      <c r="DW756" s="286"/>
      <c r="DX756" s="286"/>
      <c r="DY756" s="286"/>
      <c r="DZ756" s="286"/>
      <c r="EA756" s="286"/>
      <c r="EB756" s="286"/>
      <c r="EC756" s="286"/>
      <c r="ED756" s="286"/>
      <c r="EE756" s="286"/>
      <c r="EF756" s="286"/>
      <c r="EG756" s="286"/>
      <c r="EH756" s="286"/>
      <c r="EI756" s="286"/>
      <c r="EJ756" s="286"/>
      <c r="EK756" s="286"/>
      <c r="EL756" s="286"/>
      <c r="EM756" s="286"/>
      <c r="EN756" s="286"/>
      <c r="EO756" s="286"/>
      <c r="EP756" s="286"/>
      <c r="EQ756" s="286"/>
      <c r="ER756" s="286"/>
      <c r="ES756" s="286"/>
      <c r="ET756" s="286"/>
      <c r="EU756" s="286"/>
      <c r="EV756" s="286"/>
      <c r="EW756" s="286"/>
      <c r="EX756" s="286"/>
      <c r="EY756" s="286"/>
      <c r="EZ756" s="286"/>
      <c r="FA756" s="286"/>
      <c r="FB756" s="286"/>
      <c r="FC756" s="286"/>
      <c r="FD756" s="286"/>
      <c r="FE756" s="286"/>
      <c r="FF756" s="286"/>
      <c r="FG756" s="286"/>
      <c r="FH756" s="286"/>
      <c r="FI756" s="286"/>
      <c r="FJ756" s="286"/>
      <c r="FK756" s="286"/>
      <c r="FL756" s="286"/>
      <c r="FM756" s="286"/>
      <c r="FN756" s="286"/>
      <c r="FO756" s="286"/>
      <c r="FP756" s="286"/>
      <c r="FQ756" s="286"/>
      <c r="FR756" s="286"/>
      <c r="FS756" s="286"/>
      <c r="FT756" s="286"/>
      <c r="FU756" s="286"/>
      <c r="FV756" s="286"/>
      <c r="FW756" s="286"/>
      <c r="FX756" s="286"/>
      <c r="FY756" s="286"/>
      <c r="FZ756" s="286"/>
      <c r="GA756" s="286"/>
      <c r="GB756" s="286"/>
      <c r="GC756" s="286"/>
      <c r="GD756" s="286"/>
      <c r="GE756" s="286"/>
      <c r="GF756" s="286"/>
      <c r="GG756" s="286"/>
      <c r="GH756" s="286"/>
      <c r="GI756" s="286"/>
      <c r="GJ756" s="286"/>
      <c r="GK756" s="286"/>
      <c r="GL756" s="286"/>
      <c r="GM756" s="286"/>
      <c r="GN756" s="286"/>
      <c r="GO756" s="286"/>
      <c r="GP756" s="286"/>
      <c r="GQ756" s="286"/>
      <c r="GR756" s="286"/>
      <c r="GS756" s="286"/>
      <c r="GT756" s="286"/>
      <c r="GU756" s="286"/>
      <c r="GV756" s="286"/>
      <c r="GW756" s="286"/>
      <c r="GX756" s="286"/>
      <c r="GY756" s="286"/>
      <c r="GZ756" s="286"/>
      <c r="HA756" s="286"/>
      <c r="HB756" s="286"/>
      <c r="HC756" s="286"/>
      <c r="HD756" s="286"/>
      <c r="HE756" s="286"/>
      <c r="HF756" s="286"/>
      <c r="HG756" s="286"/>
      <c r="HH756" s="286"/>
      <c r="HI756" s="286"/>
      <c r="HJ756" s="286"/>
      <c r="HK756" s="286"/>
      <c r="HL756" s="286"/>
      <c r="HM756" s="286"/>
      <c r="HN756" s="286"/>
      <c r="HO756" s="286"/>
      <c r="HP756" s="286"/>
      <c r="HQ756" s="286"/>
      <c r="HR756" s="286"/>
      <c r="HS756" s="286"/>
      <c r="HT756" s="286"/>
      <c r="HU756" s="286"/>
      <c r="HV756" s="286"/>
      <c r="HW756" s="286"/>
      <c r="HX756" s="286"/>
      <c r="HY756" s="286"/>
      <c r="HZ756" s="286"/>
      <c r="IA756" s="286"/>
      <c r="IB756" s="286"/>
      <c r="IC756" s="286"/>
      <c r="ID756" s="286"/>
      <c r="IE756" s="286"/>
      <c r="IF756" s="286"/>
      <c r="IG756" s="286"/>
      <c r="IH756" s="286"/>
      <c r="II756" s="286"/>
      <c r="IJ756" s="286"/>
      <c r="IK756" s="286"/>
      <c r="IL756" s="286"/>
      <c r="IM756" s="286"/>
      <c r="IN756" s="286"/>
      <c r="IO756" s="286"/>
      <c r="IP756" s="286"/>
      <c r="IQ756" s="286"/>
      <c r="IR756" s="286"/>
      <c r="IS756" s="286"/>
      <c r="IT756" s="286"/>
      <c r="IU756" s="286"/>
      <c r="IV756" s="286"/>
      <c r="IW756" s="286"/>
      <c r="IX756" s="286"/>
      <c r="IY756" s="286"/>
      <c r="IZ756" s="286"/>
      <c r="JA756" s="286"/>
      <c r="JB756" s="286"/>
      <c r="JC756" s="286"/>
      <c r="JD756" s="286"/>
      <c r="JE756" s="286"/>
      <c r="JF756" s="286"/>
      <c r="JG756" s="286"/>
      <c r="JH756" s="286"/>
      <c r="JI756" s="286"/>
      <c r="JJ756" s="286"/>
      <c r="JK756" s="286"/>
      <c r="JL756" s="286"/>
      <c r="JM756" s="286"/>
      <c r="JN756" s="286"/>
      <c r="JO756" s="286"/>
      <c r="JP756" s="286"/>
      <c r="JQ756" s="286"/>
      <c r="JR756" s="286"/>
      <c r="JS756" s="286"/>
      <c r="JT756" s="286"/>
      <c r="JU756" s="286"/>
      <c r="JV756" s="286"/>
      <c r="JW756" s="286"/>
      <c r="JX756" s="286"/>
      <c r="JY756" s="286"/>
      <c r="JZ756" s="286"/>
      <c r="KA756" s="286"/>
      <c r="KB756" s="286"/>
      <c r="KC756" s="286"/>
      <c r="KD756" s="286"/>
      <c r="KE756" s="286"/>
      <c r="KF756" s="286"/>
      <c r="KG756" s="286"/>
      <c r="KH756" s="286"/>
      <c r="KI756" s="286"/>
      <c r="KJ756" s="286"/>
      <c r="KK756" s="286"/>
      <c r="KL756" s="286"/>
      <c r="KM756" s="286"/>
      <c r="KN756" s="286"/>
      <c r="KO756" s="286"/>
      <c r="KP756" s="286"/>
      <c r="KQ756" s="286"/>
      <c r="KR756" s="286"/>
      <c r="KS756" s="286"/>
      <c r="KT756" s="286"/>
      <c r="KU756" s="286"/>
      <c r="KV756" s="286"/>
      <c r="KW756" s="286"/>
      <c r="KX756" s="286"/>
      <c r="KY756" s="286"/>
      <c r="KZ756" s="286"/>
      <c r="LA756" s="286"/>
      <c r="LB756" s="286"/>
      <c r="LC756" s="286"/>
      <c r="LD756" s="286"/>
      <c r="LE756" s="286"/>
      <c r="LF756" s="286"/>
      <c r="LG756" s="286"/>
      <c r="LH756" s="286"/>
      <c r="LI756" s="286"/>
      <c r="LJ756" s="286"/>
      <c r="LK756" s="286"/>
      <c r="LL756" s="286"/>
      <c r="LM756" s="286"/>
      <c r="LN756" s="286"/>
      <c r="LO756" s="286"/>
      <c r="LP756" s="286"/>
      <c r="LQ756" s="286"/>
      <c r="LR756" s="286"/>
      <c r="LS756" s="286"/>
      <c r="LT756" s="286"/>
      <c r="LU756" s="286"/>
      <c r="LV756" s="286"/>
      <c r="LW756" s="286"/>
      <c r="LX756" s="286"/>
      <c r="LY756" s="286"/>
      <c r="LZ756" s="286"/>
      <c r="MA756" s="286"/>
      <c r="MB756" s="286"/>
      <c r="MC756" s="286"/>
      <c r="MD756" s="286"/>
      <c r="ME756" s="286"/>
      <c r="MF756" s="286"/>
      <c r="MG756" s="286"/>
      <c r="MH756" s="286"/>
      <c r="MI756" s="286"/>
      <c r="MJ756" s="286"/>
      <c r="MK756" s="286"/>
      <c r="ML756" s="286"/>
      <c r="MM756" s="286"/>
      <c r="MN756" s="286"/>
      <c r="MO756" s="286"/>
      <c r="MP756" s="286"/>
      <c r="MQ756" s="286"/>
      <c r="MR756" s="286"/>
      <c r="MS756" s="286"/>
      <c r="MT756" s="286"/>
      <c r="MU756" s="286"/>
      <c r="MV756" s="286"/>
      <c r="MW756" s="286"/>
      <c r="MX756" s="286"/>
      <c r="MY756" s="286"/>
      <c r="MZ756" s="286"/>
      <c r="NA756" s="286"/>
      <c r="NB756" s="286"/>
      <c r="NC756" s="286"/>
      <c r="ND756" s="286"/>
      <c r="NE756" s="286"/>
      <c r="NF756" s="286"/>
      <c r="NG756" s="286"/>
      <c r="NH756" s="286"/>
      <c r="NI756" s="286"/>
      <c r="NJ756" s="286"/>
      <c r="NK756" s="286"/>
      <c r="NL756" s="286"/>
      <c r="NM756" s="286"/>
      <c r="NN756" s="286"/>
      <c r="NO756" s="286"/>
      <c r="NP756" s="286"/>
      <c r="NQ756" s="286"/>
      <c r="NR756" s="286"/>
      <c r="NS756" s="286"/>
      <c r="NT756" s="286"/>
      <c r="NU756" s="286"/>
      <c r="NV756" s="286"/>
      <c r="NW756" s="286"/>
      <c r="NX756" s="286"/>
      <c r="NY756" s="286"/>
      <c r="NZ756" s="286"/>
      <c r="OA756" s="286"/>
      <c r="OB756" s="286"/>
      <c r="OC756" s="286"/>
      <c r="OD756" s="286"/>
      <c r="OE756" s="286"/>
      <c r="OF756" s="286"/>
      <c r="OG756" s="286"/>
      <c r="OH756" s="286"/>
      <c r="OI756" s="286"/>
      <c r="OJ756" s="286"/>
      <c r="OK756" s="286"/>
      <c r="OL756" s="286"/>
      <c r="OM756" s="286"/>
      <c r="ON756" s="286"/>
      <c r="OO756" s="286"/>
      <c r="OP756" s="286"/>
      <c r="OQ756" s="286"/>
      <c r="OR756" s="286"/>
      <c r="OS756" s="286"/>
      <c r="OT756" s="286"/>
      <c r="OU756" s="286"/>
      <c r="OV756" s="286"/>
      <c r="OW756" s="286"/>
      <c r="OX756" s="286"/>
      <c r="OY756" s="286"/>
      <c r="OZ756" s="286"/>
      <c r="PA756" s="286"/>
      <c r="PB756" s="286"/>
      <c r="PC756" s="286"/>
      <c r="PD756" s="286"/>
      <c r="PE756" s="286"/>
      <c r="PF756" s="286"/>
      <c r="PG756" s="286"/>
      <c r="PH756" s="286"/>
      <c r="PI756" s="286"/>
      <c r="PJ756" s="286"/>
      <c r="PK756" s="286"/>
      <c r="PL756" s="286"/>
      <c r="PM756" s="286"/>
      <c r="PN756" s="286"/>
      <c r="PO756" s="286"/>
      <c r="PP756" s="286"/>
      <c r="PQ756" s="286"/>
      <c r="PR756" s="286"/>
      <c r="PS756" s="286"/>
      <c r="PT756" s="286"/>
      <c r="PU756" s="286"/>
      <c r="PV756" s="286"/>
      <c r="PW756" s="286"/>
      <c r="PX756" s="286"/>
      <c r="PY756" s="286"/>
      <c r="PZ756" s="286"/>
      <c r="QA756" s="286"/>
      <c r="QB756" s="286"/>
      <c r="QC756" s="286"/>
      <c r="QD756" s="286"/>
      <c r="QE756" s="286"/>
      <c r="QF756" s="286"/>
      <c r="QG756" s="286"/>
      <c r="QH756" s="286"/>
      <c r="QI756" s="286"/>
      <c r="QJ756" s="286"/>
      <c r="QK756" s="286"/>
      <c r="QL756" s="286"/>
      <c r="QM756" s="286"/>
      <c r="QN756" s="286"/>
      <c r="QO756" s="286"/>
      <c r="QP756" s="286"/>
      <c r="QQ756" s="286"/>
      <c r="QR756" s="286"/>
      <c r="QS756" s="286"/>
      <c r="QT756" s="286"/>
      <c r="QU756" s="286"/>
      <c r="QV756" s="286"/>
      <c r="QW756" s="286"/>
      <c r="QX756" s="286"/>
      <c r="QY756" s="286"/>
      <c r="QZ756" s="286"/>
      <c r="RA756" s="286"/>
      <c r="RB756" s="286"/>
      <c r="RC756" s="286"/>
      <c r="RD756" s="286"/>
      <c r="RE756" s="286"/>
      <c r="RF756" s="286"/>
      <c r="RG756" s="286"/>
      <c r="RH756" s="286"/>
      <c r="RI756" s="286"/>
      <c r="RJ756" s="286"/>
      <c r="RK756" s="286"/>
      <c r="RL756" s="286"/>
      <c r="RM756" s="286"/>
      <c r="RN756" s="286"/>
      <c r="RO756" s="286"/>
      <c r="RP756" s="286"/>
      <c r="RQ756" s="286"/>
      <c r="RR756" s="286"/>
      <c r="RS756" s="286"/>
      <c r="RT756" s="286"/>
      <c r="RU756" s="286"/>
      <c r="RV756" s="286"/>
      <c r="RW756" s="286"/>
      <c r="RX756" s="286"/>
      <c r="RY756" s="286"/>
      <c r="RZ756" s="286"/>
      <c r="SA756" s="286"/>
      <c r="SB756" s="286"/>
      <c r="SC756" s="286"/>
      <c r="SD756" s="286"/>
      <c r="SE756" s="286"/>
      <c r="SF756" s="286"/>
      <c r="SG756" s="286"/>
      <c r="SH756" s="286"/>
      <c r="SI756" s="286"/>
      <c r="SJ756" s="286"/>
      <c r="SK756" s="286"/>
      <c r="SL756" s="286"/>
      <c r="SM756" s="286"/>
      <c r="SN756" s="286"/>
      <c r="SO756" s="286"/>
      <c r="SP756" s="286"/>
      <c r="SQ756" s="286"/>
      <c r="SR756" s="286"/>
      <c r="SS756" s="286"/>
      <c r="ST756" s="286"/>
      <c r="SU756" s="286"/>
      <c r="SV756" s="286"/>
      <c r="SW756" s="286"/>
      <c r="SX756" s="286"/>
      <c r="SY756" s="286"/>
      <c r="SZ756" s="286"/>
      <c r="TA756" s="286"/>
      <c r="TB756" s="286"/>
      <c r="TC756" s="286"/>
      <c r="TD756" s="286"/>
      <c r="TE756" s="286"/>
      <c r="TF756" s="286"/>
      <c r="TG756" s="286"/>
      <c r="TH756" s="286"/>
      <c r="TI756" s="286"/>
      <c r="TJ756" s="286"/>
      <c r="TK756" s="286"/>
      <c r="TL756" s="286"/>
      <c r="TM756" s="286"/>
      <c r="TN756" s="286"/>
      <c r="TO756" s="286"/>
      <c r="TP756" s="286"/>
      <c r="TQ756" s="286"/>
      <c r="TR756" s="286"/>
      <c r="TS756" s="286"/>
      <c r="TT756" s="286"/>
      <c r="TU756" s="286"/>
      <c r="TV756" s="286"/>
      <c r="TW756" s="286"/>
      <c r="TX756" s="286"/>
      <c r="TY756" s="286"/>
      <c r="TZ756" s="286"/>
      <c r="UA756" s="286"/>
      <c r="UB756" s="286"/>
      <c r="UC756" s="286"/>
      <c r="UD756" s="286"/>
      <c r="UE756" s="286"/>
      <c r="UF756" s="286"/>
      <c r="UG756" s="286"/>
      <c r="UH756" s="286"/>
      <c r="UI756" s="286"/>
      <c r="UJ756" s="286"/>
      <c r="UK756" s="286"/>
      <c r="UL756" s="286"/>
      <c r="UM756" s="286"/>
      <c r="UN756" s="286"/>
      <c r="UO756" s="286"/>
      <c r="UP756" s="286"/>
      <c r="UQ756" s="286"/>
      <c r="UR756" s="286"/>
      <c r="US756" s="286"/>
      <c r="UT756" s="286"/>
      <c r="UU756" s="286"/>
      <c r="UV756" s="286"/>
      <c r="UW756" s="286"/>
      <c r="UX756" s="286"/>
      <c r="UY756" s="286"/>
      <c r="UZ756" s="286"/>
      <c r="VA756" s="286"/>
      <c r="VB756" s="286"/>
      <c r="VC756" s="286"/>
      <c r="VD756" s="286"/>
      <c r="VE756" s="286"/>
      <c r="VF756" s="286"/>
      <c r="VG756" s="286"/>
      <c r="VH756" s="286"/>
      <c r="VI756" s="286"/>
      <c r="VJ756" s="286"/>
      <c r="VK756" s="286"/>
      <c r="VL756" s="286"/>
      <c r="VM756" s="286"/>
      <c r="VN756" s="286"/>
      <c r="VO756" s="286"/>
      <c r="VP756" s="286"/>
      <c r="VQ756" s="286"/>
      <c r="VR756" s="286"/>
      <c r="VS756" s="286"/>
      <c r="VT756" s="286"/>
      <c r="VU756" s="286"/>
      <c r="VV756" s="286"/>
      <c r="VW756" s="286"/>
      <c r="VX756" s="286"/>
      <c r="VY756" s="286"/>
      <c r="VZ756" s="286"/>
      <c r="WA756" s="286"/>
      <c r="WB756" s="286"/>
      <c r="WC756" s="286"/>
    </row>
    <row r="757" spans="1:601" s="285" customFormat="1" ht="69" customHeight="1">
      <c r="A757" s="1073"/>
      <c r="B757" s="649"/>
      <c r="C757" s="651"/>
      <c r="D757" s="653"/>
      <c r="E757" s="655"/>
      <c r="F757" s="656"/>
      <c r="G757" s="658"/>
      <c r="H757" s="656"/>
      <c r="I757" s="473">
        <v>11</v>
      </c>
      <c r="J757" s="473">
        <v>2</v>
      </c>
      <c r="K757" s="473">
        <v>1800120013</v>
      </c>
      <c r="L757" s="473">
        <v>612</v>
      </c>
      <c r="M757" s="290">
        <v>133400</v>
      </c>
      <c r="N757" s="290">
        <v>133400</v>
      </c>
      <c r="O757" s="290">
        <v>225000</v>
      </c>
      <c r="P757" s="289">
        <v>225000</v>
      </c>
      <c r="Q757" s="290">
        <v>225000</v>
      </c>
      <c r="R757" s="290">
        <v>225000</v>
      </c>
      <c r="S757" s="528">
        <v>3</v>
      </c>
      <c r="BA757" s="286"/>
      <c r="BB757" s="286"/>
      <c r="BC757" s="286"/>
      <c r="BD757" s="286"/>
      <c r="BE757" s="286"/>
      <c r="BF757" s="286"/>
      <c r="BG757" s="286"/>
      <c r="BH757" s="286"/>
      <c r="BI757" s="286"/>
      <c r="BJ757" s="286"/>
      <c r="BK757" s="286"/>
      <c r="BL757" s="286"/>
      <c r="BM757" s="286"/>
      <c r="BN757" s="286"/>
      <c r="BO757" s="286"/>
      <c r="BP757" s="286"/>
      <c r="BQ757" s="286"/>
      <c r="BR757" s="286"/>
      <c r="BS757" s="286"/>
      <c r="BT757" s="286"/>
      <c r="BU757" s="286"/>
      <c r="BV757" s="286"/>
      <c r="BW757" s="286"/>
      <c r="BX757" s="286"/>
      <c r="BY757" s="286"/>
      <c r="BZ757" s="286"/>
      <c r="CA757" s="286"/>
      <c r="CB757" s="286"/>
      <c r="CC757" s="286"/>
      <c r="CD757" s="286"/>
      <c r="CE757" s="286"/>
      <c r="CF757" s="286"/>
      <c r="CG757" s="286"/>
      <c r="CH757" s="286"/>
      <c r="CI757" s="286"/>
      <c r="CJ757" s="286"/>
      <c r="CK757" s="286"/>
      <c r="CL757" s="286"/>
      <c r="CM757" s="286"/>
      <c r="CN757" s="286"/>
      <c r="CO757" s="286"/>
      <c r="CP757" s="286"/>
      <c r="CQ757" s="286"/>
      <c r="CR757" s="286"/>
      <c r="CS757" s="286"/>
      <c r="CT757" s="286"/>
      <c r="CU757" s="286"/>
      <c r="CV757" s="286"/>
      <c r="CW757" s="286"/>
      <c r="CX757" s="286"/>
      <c r="CY757" s="286"/>
      <c r="CZ757" s="286"/>
      <c r="DA757" s="286"/>
      <c r="DB757" s="286"/>
      <c r="DC757" s="286"/>
      <c r="DD757" s="286"/>
      <c r="DE757" s="286"/>
      <c r="DF757" s="286"/>
      <c r="DG757" s="286"/>
      <c r="DH757" s="286"/>
      <c r="DI757" s="286"/>
      <c r="DJ757" s="286"/>
      <c r="DK757" s="286"/>
      <c r="DL757" s="286"/>
      <c r="DM757" s="286"/>
      <c r="DN757" s="286"/>
      <c r="DO757" s="286"/>
      <c r="DP757" s="286"/>
      <c r="DQ757" s="286"/>
      <c r="DR757" s="286"/>
      <c r="DS757" s="286"/>
      <c r="DT757" s="286"/>
      <c r="DU757" s="286"/>
      <c r="DV757" s="286"/>
      <c r="DW757" s="286"/>
      <c r="DX757" s="286"/>
      <c r="DY757" s="286"/>
      <c r="DZ757" s="286"/>
      <c r="EA757" s="286"/>
      <c r="EB757" s="286"/>
      <c r="EC757" s="286"/>
      <c r="ED757" s="286"/>
      <c r="EE757" s="286"/>
      <c r="EF757" s="286"/>
      <c r="EG757" s="286"/>
      <c r="EH757" s="286"/>
      <c r="EI757" s="286"/>
      <c r="EJ757" s="286"/>
      <c r="EK757" s="286"/>
      <c r="EL757" s="286"/>
      <c r="EM757" s="286"/>
      <c r="EN757" s="286"/>
      <c r="EO757" s="286"/>
      <c r="EP757" s="286"/>
      <c r="EQ757" s="286"/>
      <c r="ER757" s="286"/>
      <c r="ES757" s="286"/>
      <c r="ET757" s="286"/>
      <c r="EU757" s="286"/>
      <c r="EV757" s="286"/>
      <c r="EW757" s="286"/>
      <c r="EX757" s="286"/>
      <c r="EY757" s="286"/>
      <c r="EZ757" s="286"/>
      <c r="FA757" s="286"/>
      <c r="FB757" s="286"/>
      <c r="FC757" s="286"/>
      <c r="FD757" s="286"/>
      <c r="FE757" s="286"/>
      <c r="FF757" s="286"/>
      <c r="FG757" s="286"/>
      <c r="FH757" s="286"/>
      <c r="FI757" s="286"/>
      <c r="FJ757" s="286"/>
      <c r="FK757" s="286"/>
      <c r="FL757" s="286"/>
      <c r="FM757" s="286"/>
      <c r="FN757" s="286"/>
      <c r="FO757" s="286"/>
      <c r="FP757" s="286"/>
      <c r="FQ757" s="286"/>
      <c r="FR757" s="286"/>
      <c r="FS757" s="286"/>
      <c r="FT757" s="286"/>
      <c r="FU757" s="286"/>
      <c r="FV757" s="286"/>
      <c r="FW757" s="286"/>
      <c r="FX757" s="286"/>
      <c r="FY757" s="286"/>
      <c r="FZ757" s="286"/>
      <c r="GA757" s="286"/>
      <c r="GB757" s="286"/>
      <c r="GC757" s="286"/>
      <c r="GD757" s="286"/>
      <c r="GE757" s="286"/>
      <c r="GF757" s="286"/>
      <c r="GG757" s="286"/>
      <c r="GH757" s="286"/>
      <c r="GI757" s="286"/>
      <c r="GJ757" s="286"/>
      <c r="GK757" s="286"/>
      <c r="GL757" s="286"/>
      <c r="GM757" s="286"/>
      <c r="GN757" s="286"/>
      <c r="GO757" s="286"/>
      <c r="GP757" s="286"/>
      <c r="GQ757" s="286"/>
      <c r="GR757" s="286"/>
      <c r="GS757" s="286"/>
      <c r="GT757" s="286"/>
      <c r="GU757" s="286"/>
      <c r="GV757" s="286"/>
      <c r="GW757" s="286"/>
      <c r="GX757" s="286"/>
      <c r="GY757" s="286"/>
      <c r="GZ757" s="286"/>
      <c r="HA757" s="286"/>
      <c r="HB757" s="286"/>
      <c r="HC757" s="286"/>
      <c r="HD757" s="286"/>
      <c r="HE757" s="286"/>
      <c r="HF757" s="286"/>
      <c r="HG757" s="286"/>
      <c r="HH757" s="286"/>
      <c r="HI757" s="286"/>
      <c r="HJ757" s="286"/>
      <c r="HK757" s="286"/>
      <c r="HL757" s="286"/>
      <c r="HM757" s="286"/>
      <c r="HN757" s="286"/>
      <c r="HO757" s="286"/>
      <c r="HP757" s="286"/>
      <c r="HQ757" s="286"/>
      <c r="HR757" s="286"/>
      <c r="HS757" s="286"/>
      <c r="HT757" s="286"/>
      <c r="HU757" s="286"/>
      <c r="HV757" s="286"/>
      <c r="HW757" s="286"/>
      <c r="HX757" s="286"/>
      <c r="HY757" s="286"/>
      <c r="HZ757" s="286"/>
      <c r="IA757" s="286"/>
      <c r="IB757" s="286"/>
      <c r="IC757" s="286"/>
      <c r="ID757" s="286"/>
      <c r="IE757" s="286"/>
      <c r="IF757" s="286"/>
      <c r="IG757" s="286"/>
      <c r="IH757" s="286"/>
      <c r="II757" s="286"/>
      <c r="IJ757" s="286"/>
      <c r="IK757" s="286"/>
      <c r="IL757" s="286"/>
      <c r="IM757" s="286"/>
      <c r="IN757" s="286"/>
      <c r="IO757" s="286"/>
      <c r="IP757" s="286"/>
      <c r="IQ757" s="286"/>
      <c r="IR757" s="286"/>
      <c r="IS757" s="286"/>
      <c r="IT757" s="286"/>
      <c r="IU757" s="286"/>
      <c r="IV757" s="286"/>
      <c r="IW757" s="286"/>
      <c r="IX757" s="286"/>
      <c r="IY757" s="286"/>
      <c r="IZ757" s="286"/>
      <c r="JA757" s="286"/>
      <c r="JB757" s="286"/>
      <c r="JC757" s="286"/>
      <c r="JD757" s="286"/>
      <c r="JE757" s="286"/>
      <c r="JF757" s="286"/>
      <c r="JG757" s="286"/>
      <c r="JH757" s="286"/>
      <c r="JI757" s="286"/>
      <c r="JJ757" s="286"/>
      <c r="JK757" s="286"/>
      <c r="JL757" s="286"/>
      <c r="JM757" s="286"/>
      <c r="JN757" s="286"/>
      <c r="JO757" s="286"/>
      <c r="JP757" s="286"/>
      <c r="JQ757" s="286"/>
      <c r="JR757" s="286"/>
      <c r="JS757" s="286"/>
      <c r="JT757" s="286"/>
      <c r="JU757" s="286"/>
      <c r="JV757" s="286"/>
      <c r="JW757" s="286"/>
      <c r="JX757" s="286"/>
      <c r="JY757" s="286"/>
      <c r="JZ757" s="286"/>
      <c r="KA757" s="286"/>
      <c r="KB757" s="286"/>
      <c r="KC757" s="286"/>
      <c r="KD757" s="286"/>
      <c r="KE757" s="286"/>
      <c r="KF757" s="286"/>
      <c r="KG757" s="286"/>
      <c r="KH757" s="286"/>
      <c r="KI757" s="286"/>
      <c r="KJ757" s="286"/>
      <c r="KK757" s="286"/>
      <c r="KL757" s="286"/>
      <c r="KM757" s="286"/>
      <c r="KN757" s="286"/>
      <c r="KO757" s="286"/>
      <c r="KP757" s="286"/>
      <c r="KQ757" s="286"/>
      <c r="KR757" s="286"/>
      <c r="KS757" s="286"/>
      <c r="KT757" s="286"/>
      <c r="KU757" s="286"/>
      <c r="KV757" s="286"/>
      <c r="KW757" s="286"/>
      <c r="KX757" s="286"/>
      <c r="KY757" s="286"/>
      <c r="KZ757" s="286"/>
      <c r="LA757" s="286"/>
      <c r="LB757" s="286"/>
      <c r="LC757" s="286"/>
      <c r="LD757" s="286"/>
      <c r="LE757" s="286"/>
      <c r="LF757" s="286"/>
      <c r="LG757" s="286"/>
      <c r="LH757" s="286"/>
      <c r="LI757" s="286"/>
      <c r="LJ757" s="286"/>
      <c r="LK757" s="286"/>
      <c r="LL757" s="286"/>
      <c r="LM757" s="286"/>
      <c r="LN757" s="286"/>
      <c r="LO757" s="286"/>
      <c r="LP757" s="286"/>
      <c r="LQ757" s="286"/>
      <c r="LR757" s="286"/>
      <c r="LS757" s="286"/>
      <c r="LT757" s="286"/>
      <c r="LU757" s="286"/>
      <c r="LV757" s="286"/>
      <c r="LW757" s="286"/>
      <c r="LX757" s="286"/>
      <c r="LY757" s="286"/>
      <c r="LZ757" s="286"/>
      <c r="MA757" s="286"/>
      <c r="MB757" s="286"/>
      <c r="MC757" s="286"/>
      <c r="MD757" s="286"/>
      <c r="ME757" s="286"/>
      <c r="MF757" s="286"/>
      <c r="MG757" s="286"/>
      <c r="MH757" s="286"/>
      <c r="MI757" s="286"/>
      <c r="MJ757" s="286"/>
      <c r="MK757" s="286"/>
      <c r="ML757" s="286"/>
      <c r="MM757" s="286"/>
      <c r="MN757" s="286"/>
      <c r="MO757" s="286"/>
      <c r="MP757" s="286"/>
      <c r="MQ757" s="286"/>
      <c r="MR757" s="286"/>
      <c r="MS757" s="286"/>
      <c r="MT757" s="286"/>
      <c r="MU757" s="286"/>
      <c r="MV757" s="286"/>
      <c r="MW757" s="286"/>
      <c r="MX757" s="286"/>
      <c r="MY757" s="286"/>
      <c r="MZ757" s="286"/>
      <c r="NA757" s="286"/>
      <c r="NB757" s="286"/>
      <c r="NC757" s="286"/>
      <c r="ND757" s="286"/>
      <c r="NE757" s="286"/>
      <c r="NF757" s="286"/>
      <c r="NG757" s="286"/>
      <c r="NH757" s="286"/>
      <c r="NI757" s="286"/>
      <c r="NJ757" s="286"/>
      <c r="NK757" s="286"/>
      <c r="NL757" s="286"/>
      <c r="NM757" s="286"/>
      <c r="NN757" s="286"/>
      <c r="NO757" s="286"/>
      <c r="NP757" s="286"/>
      <c r="NQ757" s="286"/>
      <c r="NR757" s="286"/>
      <c r="NS757" s="286"/>
      <c r="NT757" s="286"/>
      <c r="NU757" s="286"/>
      <c r="NV757" s="286"/>
      <c r="NW757" s="286"/>
      <c r="NX757" s="286"/>
      <c r="NY757" s="286"/>
      <c r="NZ757" s="286"/>
      <c r="OA757" s="286"/>
      <c r="OB757" s="286"/>
      <c r="OC757" s="286"/>
      <c r="OD757" s="286"/>
      <c r="OE757" s="286"/>
      <c r="OF757" s="286"/>
      <c r="OG757" s="286"/>
      <c r="OH757" s="286"/>
      <c r="OI757" s="286"/>
      <c r="OJ757" s="286"/>
      <c r="OK757" s="286"/>
      <c r="OL757" s="286"/>
      <c r="OM757" s="286"/>
      <c r="ON757" s="286"/>
      <c r="OO757" s="286"/>
      <c r="OP757" s="286"/>
      <c r="OQ757" s="286"/>
      <c r="OR757" s="286"/>
      <c r="OS757" s="286"/>
      <c r="OT757" s="286"/>
      <c r="OU757" s="286"/>
      <c r="OV757" s="286"/>
      <c r="OW757" s="286"/>
      <c r="OX757" s="286"/>
      <c r="OY757" s="286"/>
      <c r="OZ757" s="286"/>
      <c r="PA757" s="286"/>
      <c r="PB757" s="286"/>
      <c r="PC757" s="286"/>
      <c r="PD757" s="286"/>
      <c r="PE757" s="286"/>
      <c r="PF757" s="286"/>
      <c r="PG757" s="286"/>
      <c r="PH757" s="286"/>
      <c r="PI757" s="286"/>
      <c r="PJ757" s="286"/>
      <c r="PK757" s="286"/>
      <c r="PL757" s="286"/>
      <c r="PM757" s="286"/>
      <c r="PN757" s="286"/>
      <c r="PO757" s="286"/>
      <c r="PP757" s="286"/>
      <c r="PQ757" s="286"/>
      <c r="PR757" s="286"/>
      <c r="PS757" s="286"/>
      <c r="PT757" s="286"/>
      <c r="PU757" s="286"/>
      <c r="PV757" s="286"/>
      <c r="PW757" s="286"/>
      <c r="PX757" s="286"/>
      <c r="PY757" s="286"/>
      <c r="PZ757" s="286"/>
      <c r="QA757" s="286"/>
      <c r="QB757" s="286"/>
      <c r="QC757" s="286"/>
      <c r="QD757" s="286"/>
      <c r="QE757" s="286"/>
      <c r="QF757" s="286"/>
      <c r="QG757" s="286"/>
      <c r="QH757" s="286"/>
      <c r="QI757" s="286"/>
      <c r="QJ757" s="286"/>
      <c r="QK757" s="286"/>
      <c r="QL757" s="286"/>
      <c r="QM757" s="286"/>
      <c r="QN757" s="286"/>
      <c r="QO757" s="286"/>
      <c r="QP757" s="286"/>
      <c r="QQ757" s="286"/>
      <c r="QR757" s="286"/>
      <c r="QS757" s="286"/>
      <c r="QT757" s="286"/>
      <c r="QU757" s="286"/>
      <c r="QV757" s="286"/>
      <c r="QW757" s="286"/>
      <c r="QX757" s="286"/>
      <c r="QY757" s="286"/>
      <c r="QZ757" s="286"/>
      <c r="RA757" s="286"/>
      <c r="RB757" s="286"/>
      <c r="RC757" s="286"/>
      <c r="RD757" s="286"/>
      <c r="RE757" s="286"/>
      <c r="RF757" s="286"/>
      <c r="RG757" s="286"/>
      <c r="RH757" s="286"/>
      <c r="RI757" s="286"/>
      <c r="RJ757" s="286"/>
      <c r="RK757" s="286"/>
      <c r="RL757" s="286"/>
      <c r="RM757" s="286"/>
      <c r="RN757" s="286"/>
      <c r="RO757" s="286"/>
      <c r="RP757" s="286"/>
      <c r="RQ757" s="286"/>
      <c r="RR757" s="286"/>
      <c r="RS757" s="286"/>
      <c r="RT757" s="286"/>
      <c r="RU757" s="286"/>
      <c r="RV757" s="286"/>
      <c r="RW757" s="286"/>
      <c r="RX757" s="286"/>
      <c r="RY757" s="286"/>
      <c r="RZ757" s="286"/>
      <c r="SA757" s="286"/>
      <c r="SB757" s="286"/>
      <c r="SC757" s="286"/>
      <c r="SD757" s="286"/>
      <c r="SE757" s="286"/>
      <c r="SF757" s="286"/>
      <c r="SG757" s="286"/>
      <c r="SH757" s="286"/>
      <c r="SI757" s="286"/>
      <c r="SJ757" s="286"/>
      <c r="SK757" s="286"/>
      <c r="SL757" s="286"/>
      <c r="SM757" s="286"/>
      <c r="SN757" s="286"/>
      <c r="SO757" s="286"/>
      <c r="SP757" s="286"/>
      <c r="SQ757" s="286"/>
      <c r="SR757" s="286"/>
      <c r="SS757" s="286"/>
      <c r="ST757" s="286"/>
      <c r="SU757" s="286"/>
      <c r="SV757" s="286"/>
      <c r="SW757" s="286"/>
      <c r="SX757" s="286"/>
      <c r="SY757" s="286"/>
      <c r="SZ757" s="286"/>
      <c r="TA757" s="286"/>
      <c r="TB757" s="286"/>
      <c r="TC757" s="286"/>
      <c r="TD757" s="286"/>
      <c r="TE757" s="286"/>
      <c r="TF757" s="286"/>
      <c r="TG757" s="286"/>
      <c r="TH757" s="286"/>
      <c r="TI757" s="286"/>
      <c r="TJ757" s="286"/>
      <c r="TK757" s="286"/>
      <c r="TL757" s="286"/>
      <c r="TM757" s="286"/>
      <c r="TN757" s="286"/>
      <c r="TO757" s="286"/>
      <c r="TP757" s="286"/>
      <c r="TQ757" s="286"/>
      <c r="TR757" s="286"/>
      <c r="TS757" s="286"/>
      <c r="TT757" s="286"/>
      <c r="TU757" s="286"/>
      <c r="TV757" s="286"/>
      <c r="TW757" s="286"/>
      <c r="TX757" s="286"/>
      <c r="TY757" s="286"/>
      <c r="TZ757" s="286"/>
      <c r="UA757" s="286"/>
      <c r="UB757" s="286"/>
      <c r="UC757" s="286"/>
      <c r="UD757" s="286"/>
      <c r="UE757" s="286"/>
      <c r="UF757" s="286"/>
      <c r="UG757" s="286"/>
      <c r="UH757" s="286"/>
      <c r="UI757" s="286"/>
      <c r="UJ757" s="286"/>
      <c r="UK757" s="286"/>
      <c r="UL757" s="286"/>
      <c r="UM757" s="286"/>
      <c r="UN757" s="286"/>
      <c r="UO757" s="286"/>
      <c r="UP757" s="286"/>
      <c r="UQ757" s="286"/>
      <c r="UR757" s="286"/>
      <c r="US757" s="286"/>
      <c r="UT757" s="286"/>
      <c r="UU757" s="286"/>
      <c r="UV757" s="286"/>
      <c r="UW757" s="286"/>
      <c r="UX757" s="286"/>
      <c r="UY757" s="286"/>
      <c r="UZ757" s="286"/>
      <c r="VA757" s="286"/>
      <c r="VB757" s="286"/>
      <c r="VC757" s="286"/>
      <c r="VD757" s="286"/>
      <c r="VE757" s="286"/>
      <c r="VF757" s="286"/>
      <c r="VG757" s="286"/>
      <c r="VH757" s="286"/>
      <c r="VI757" s="286"/>
      <c r="VJ757" s="286"/>
      <c r="VK757" s="286"/>
      <c r="VL757" s="286"/>
      <c r="VM757" s="286"/>
      <c r="VN757" s="286"/>
      <c r="VO757" s="286"/>
      <c r="VP757" s="286"/>
      <c r="VQ757" s="286"/>
      <c r="VR757" s="286"/>
      <c r="VS757" s="286"/>
      <c r="VT757" s="286"/>
      <c r="VU757" s="286"/>
      <c r="VV757" s="286"/>
      <c r="VW757" s="286"/>
      <c r="VX757" s="286"/>
      <c r="VY757" s="286"/>
      <c r="VZ757" s="286"/>
      <c r="WA757" s="286"/>
      <c r="WB757" s="286"/>
      <c r="WC757" s="286"/>
    </row>
    <row r="758" spans="1:601" s="285" customFormat="1" ht="69" customHeight="1">
      <c r="A758" s="1073"/>
      <c r="B758" s="659" t="s">
        <v>1510</v>
      </c>
      <c r="C758" s="661" t="s">
        <v>1515</v>
      </c>
      <c r="D758" s="662" t="s">
        <v>1511</v>
      </c>
      <c r="E758" s="663" t="s">
        <v>1512</v>
      </c>
      <c r="F758" s="664" t="s">
        <v>60</v>
      </c>
      <c r="G758" s="665">
        <v>45292</v>
      </c>
      <c r="H758" s="646" t="s">
        <v>31</v>
      </c>
      <c r="I758" s="381" t="s">
        <v>24</v>
      </c>
      <c r="J758" s="381" t="s">
        <v>393</v>
      </c>
      <c r="K758" s="442" t="s">
        <v>1513</v>
      </c>
      <c r="L758" s="381" t="s">
        <v>35</v>
      </c>
      <c r="M758" s="284">
        <f>M759</f>
        <v>0</v>
      </c>
      <c r="N758" s="284">
        <f t="shared" ref="N758:R758" si="134">N759</f>
        <v>0</v>
      </c>
      <c r="O758" s="284">
        <f t="shared" si="134"/>
        <v>350000</v>
      </c>
      <c r="P758" s="284">
        <f t="shared" si="134"/>
        <v>537700</v>
      </c>
      <c r="Q758" s="284">
        <f t="shared" si="134"/>
        <v>500000</v>
      </c>
      <c r="R758" s="284">
        <f t="shared" si="134"/>
        <v>500000</v>
      </c>
      <c r="S758" s="527"/>
      <c r="BA758" s="286"/>
      <c r="BB758" s="286"/>
      <c r="BC758" s="286"/>
      <c r="BD758" s="286"/>
      <c r="BE758" s="286"/>
      <c r="BF758" s="286"/>
      <c r="BG758" s="286"/>
      <c r="BH758" s="286"/>
      <c r="BI758" s="286"/>
      <c r="BJ758" s="286"/>
      <c r="BK758" s="286"/>
      <c r="BL758" s="286"/>
      <c r="BM758" s="286"/>
      <c r="BN758" s="286"/>
      <c r="BO758" s="286"/>
      <c r="BP758" s="286"/>
      <c r="BQ758" s="286"/>
      <c r="BR758" s="286"/>
      <c r="BS758" s="286"/>
      <c r="BT758" s="286"/>
      <c r="BU758" s="286"/>
      <c r="BV758" s="286"/>
      <c r="BW758" s="286"/>
      <c r="BX758" s="286"/>
      <c r="BY758" s="286"/>
      <c r="BZ758" s="286"/>
      <c r="CA758" s="286"/>
      <c r="CB758" s="286"/>
      <c r="CC758" s="286"/>
      <c r="CD758" s="286"/>
      <c r="CE758" s="286"/>
      <c r="CF758" s="286"/>
      <c r="CG758" s="286"/>
      <c r="CH758" s="286"/>
      <c r="CI758" s="286"/>
      <c r="CJ758" s="286"/>
      <c r="CK758" s="286"/>
      <c r="CL758" s="286"/>
      <c r="CM758" s="286"/>
      <c r="CN758" s="286"/>
      <c r="CO758" s="286"/>
      <c r="CP758" s="286"/>
      <c r="CQ758" s="286"/>
      <c r="CR758" s="286"/>
      <c r="CS758" s="286"/>
      <c r="CT758" s="286"/>
      <c r="CU758" s="286"/>
      <c r="CV758" s="286"/>
      <c r="CW758" s="286"/>
      <c r="CX758" s="286"/>
      <c r="CY758" s="286"/>
      <c r="CZ758" s="286"/>
      <c r="DA758" s="286"/>
      <c r="DB758" s="286"/>
      <c r="DC758" s="286"/>
      <c r="DD758" s="286"/>
      <c r="DE758" s="286"/>
      <c r="DF758" s="286"/>
      <c r="DG758" s="286"/>
      <c r="DH758" s="286"/>
      <c r="DI758" s="286"/>
      <c r="DJ758" s="286"/>
      <c r="DK758" s="286"/>
      <c r="DL758" s="286"/>
      <c r="DM758" s="286"/>
      <c r="DN758" s="286"/>
      <c r="DO758" s="286"/>
      <c r="DP758" s="286"/>
      <c r="DQ758" s="286"/>
      <c r="DR758" s="286"/>
      <c r="DS758" s="286"/>
      <c r="DT758" s="286"/>
      <c r="DU758" s="286"/>
      <c r="DV758" s="286"/>
      <c r="DW758" s="286"/>
      <c r="DX758" s="286"/>
      <c r="DY758" s="286"/>
      <c r="DZ758" s="286"/>
      <c r="EA758" s="286"/>
      <c r="EB758" s="286"/>
      <c r="EC758" s="286"/>
      <c r="ED758" s="286"/>
      <c r="EE758" s="286"/>
      <c r="EF758" s="286"/>
      <c r="EG758" s="286"/>
      <c r="EH758" s="286"/>
      <c r="EI758" s="286"/>
      <c r="EJ758" s="286"/>
      <c r="EK758" s="286"/>
      <c r="EL758" s="286"/>
      <c r="EM758" s="286"/>
      <c r="EN758" s="286"/>
      <c r="EO758" s="286"/>
      <c r="EP758" s="286"/>
      <c r="EQ758" s="286"/>
      <c r="ER758" s="286"/>
      <c r="ES758" s="286"/>
      <c r="ET758" s="286"/>
      <c r="EU758" s="286"/>
      <c r="EV758" s="286"/>
      <c r="EW758" s="286"/>
      <c r="EX758" s="286"/>
      <c r="EY758" s="286"/>
      <c r="EZ758" s="286"/>
      <c r="FA758" s="286"/>
      <c r="FB758" s="286"/>
      <c r="FC758" s="286"/>
      <c r="FD758" s="286"/>
      <c r="FE758" s="286"/>
      <c r="FF758" s="286"/>
      <c r="FG758" s="286"/>
      <c r="FH758" s="286"/>
      <c r="FI758" s="286"/>
      <c r="FJ758" s="286"/>
      <c r="FK758" s="286"/>
      <c r="FL758" s="286"/>
      <c r="FM758" s="286"/>
      <c r="FN758" s="286"/>
      <c r="FO758" s="286"/>
      <c r="FP758" s="286"/>
      <c r="FQ758" s="286"/>
      <c r="FR758" s="286"/>
      <c r="FS758" s="286"/>
      <c r="FT758" s="286"/>
      <c r="FU758" s="286"/>
      <c r="FV758" s="286"/>
      <c r="FW758" s="286"/>
      <c r="FX758" s="286"/>
      <c r="FY758" s="286"/>
      <c r="FZ758" s="286"/>
      <c r="GA758" s="286"/>
      <c r="GB758" s="286"/>
      <c r="GC758" s="286"/>
      <c r="GD758" s="286"/>
      <c r="GE758" s="286"/>
      <c r="GF758" s="286"/>
      <c r="GG758" s="286"/>
      <c r="GH758" s="286"/>
      <c r="GI758" s="286"/>
      <c r="GJ758" s="286"/>
      <c r="GK758" s="286"/>
      <c r="GL758" s="286"/>
      <c r="GM758" s="286"/>
      <c r="GN758" s="286"/>
      <c r="GO758" s="286"/>
      <c r="GP758" s="286"/>
      <c r="GQ758" s="286"/>
      <c r="GR758" s="286"/>
      <c r="GS758" s="286"/>
      <c r="GT758" s="286"/>
      <c r="GU758" s="286"/>
      <c r="GV758" s="286"/>
      <c r="GW758" s="286"/>
      <c r="GX758" s="286"/>
      <c r="GY758" s="286"/>
      <c r="GZ758" s="286"/>
      <c r="HA758" s="286"/>
      <c r="HB758" s="286"/>
      <c r="HC758" s="286"/>
      <c r="HD758" s="286"/>
      <c r="HE758" s="286"/>
      <c r="HF758" s="286"/>
      <c r="HG758" s="286"/>
      <c r="HH758" s="286"/>
      <c r="HI758" s="286"/>
      <c r="HJ758" s="286"/>
      <c r="HK758" s="286"/>
      <c r="HL758" s="286"/>
      <c r="HM758" s="286"/>
      <c r="HN758" s="286"/>
      <c r="HO758" s="286"/>
      <c r="HP758" s="286"/>
      <c r="HQ758" s="286"/>
      <c r="HR758" s="286"/>
      <c r="HS758" s="286"/>
      <c r="HT758" s="286"/>
      <c r="HU758" s="286"/>
      <c r="HV758" s="286"/>
      <c r="HW758" s="286"/>
      <c r="HX758" s="286"/>
      <c r="HY758" s="286"/>
      <c r="HZ758" s="286"/>
      <c r="IA758" s="286"/>
      <c r="IB758" s="286"/>
      <c r="IC758" s="286"/>
      <c r="ID758" s="286"/>
      <c r="IE758" s="286"/>
      <c r="IF758" s="286"/>
      <c r="IG758" s="286"/>
      <c r="IH758" s="286"/>
      <c r="II758" s="286"/>
      <c r="IJ758" s="286"/>
      <c r="IK758" s="286"/>
      <c r="IL758" s="286"/>
      <c r="IM758" s="286"/>
      <c r="IN758" s="286"/>
      <c r="IO758" s="286"/>
      <c r="IP758" s="286"/>
      <c r="IQ758" s="286"/>
      <c r="IR758" s="286"/>
      <c r="IS758" s="286"/>
      <c r="IT758" s="286"/>
      <c r="IU758" s="286"/>
      <c r="IV758" s="286"/>
      <c r="IW758" s="286"/>
      <c r="IX758" s="286"/>
      <c r="IY758" s="286"/>
      <c r="IZ758" s="286"/>
      <c r="JA758" s="286"/>
      <c r="JB758" s="286"/>
      <c r="JC758" s="286"/>
      <c r="JD758" s="286"/>
      <c r="JE758" s="286"/>
      <c r="JF758" s="286"/>
      <c r="JG758" s="286"/>
      <c r="JH758" s="286"/>
      <c r="JI758" s="286"/>
      <c r="JJ758" s="286"/>
      <c r="JK758" s="286"/>
      <c r="JL758" s="286"/>
      <c r="JM758" s="286"/>
      <c r="JN758" s="286"/>
      <c r="JO758" s="286"/>
      <c r="JP758" s="286"/>
      <c r="JQ758" s="286"/>
      <c r="JR758" s="286"/>
      <c r="JS758" s="286"/>
      <c r="JT758" s="286"/>
      <c r="JU758" s="286"/>
      <c r="JV758" s="286"/>
      <c r="JW758" s="286"/>
      <c r="JX758" s="286"/>
      <c r="JY758" s="286"/>
      <c r="JZ758" s="286"/>
      <c r="KA758" s="286"/>
      <c r="KB758" s="286"/>
      <c r="KC758" s="286"/>
      <c r="KD758" s="286"/>
      <c r="KE758" s="286"/>
      <c r="KF758" s="286"/>
      <c r="KG758" s="286"/>
      <c r="KH758" s="286"/>
      <c r="KI758" s="286"/>
      <c r="KJ758" s="286"/>
      <c r="KK758" s="286"/>
      <c r="KL758" s="286"/>
      <c r="KM758" s="286"/>
      <c r="KN758" s="286"/>
      <c r="KO758" s="286"/>
      <c r="KP758" s="286"/>
      <c r="KQ758" s="286"/>
      <c r="KR758" s="286"/>
      <c r="KS758" s="286"/>
      <c r="KT758" s="286"/>
      <c r="KU758" s="286"/>
      <c r="KV758" s="286"/>
      <c r="KW758" s="286"/>
      <c r="KX758" s="286"/>
      <c r="KY758" s="286"/>
      <c r="KZ758" s="286"/>
      <c r="LA758" s="286"/>
      <c r="LB758" s="286"/>
      <c r="LC758" s="286"/>
      <c r="LD758" s="286"/>
      <c r="LE758" s="286"/>
      <c r="LF758" s="286"/>
      <c r="LG758" s="286"/>
      <c r="LH758" s="286"/>
      <c r="LI758" s="286"/>
      <c r="LJ758" s="286"/>
      <c r="LK758" s="286"/>
      <c r="LL758" s="286"/>
      <c r="LM758" s="286"/>
      <c r="LN758" s="286"/>
      <c r="LO758" s="286"/>
      <c r="LP758" s="286"/>
      <c r="LQ758" s="286"/>
      <c r="LR758" s="286"/>
      <c r="LS758" s="286"/>
      <c r="LT758" s="286"/>
      <c r="LU758" s="286"/>
      <c r="LV758" s="286"/>
      <c r="LW758" s="286"/>
      <c r="LX758" s="286"/>
      <c r="LY758" s="286"/>
      <c r="LZ758" s="286"/>
      <c r="MA758" s="286"/>
      <c r="MB758" s="286"/>
      <c r="MC758" s="286"/>
      <c r="MD758" s="286"/>
      <c r="ME758" s="286"/>
      <c r="MF758" s="286"/>
      <c r="MG758" s="286"/>
      <c r="MH758" s="286"/>
      <c r="MI758" s="286"/>
      <c r="MJ758" s="286"/>
      <c r="MK758" s="286"/>
      <c r="ML758" s="286"/>
      <c r="MM758" s="286"/>
      <c r="MN758" s="286"/>
      <c r="MO758" s="286"/>
      <c r="MP758" s="286"/>
      <c r="MQ758" s="286"/>
      <c r="MR758" s="286"/>
      <c r="MS758" s="286"/>
      <c r="MT758" s="286"/>
      <c r="MU758" s="286"/>
      <c r="MV758" s="286"/>
      <c r="MW758" s="286"/>
      <c r="MX758" s="286"/>
      <c r="MY758" s="286"/>
      <c r="MZ758" s="286"/>
      <c r="NA758" s="286"/>
      <c r="NB758" s="286"/>
      <c r="NC758" s="286"/>
      <c r="ND758" s="286"/>
      <c r="NE758" s="286"/>
      <c r="NF758" s="286"/>
      <c r="NG758" s="286"/>
      <c r="NH758" s="286"/>
      <c r="NI758" s="286"/>
      <c r="NJ758" s="286"/>
      <c r="NK758" s="286"/>
      <c r="NL758" s="286"/>
      <c r="NM758" s="286"/>
      <c r="NN758" s="286"/>
      <c r="NO758" s="286"/>
      <c r="NP758" s="286"/>
      <c r="NQ758" s="286"/>
      <c r="NR758" s="286"/>
      <c r="NS758" s="286"/>
      <c r="NT758" s="286"/>
      <c r="NU758" s="286"/>
      <c r="NV758" s="286"/>
      <c r="NW758" s="286"/>
      <c r="NX758" s="286"/>
      <c r="NY758" s="286"/>
      <c r="NZ758" s="286"/>
      <c r="OA758" s="286"/>
      <c r="OB758" s="286"/>
      <c r="OC758" s="286"/>
      <c r="OD758" s="286"/>
      <c r="OE758" s="286"/>
      <c r="OF758" s="286"/>
      <c r="OG758" s="286"/>
      <c r="OH758" s="286"/>
      <c r="OI758" s="286"/>
      <c r="OJ758" s="286"/>
      <c r="OK758" s="286"/>
      <c r="OL758" s="286"/>
      <c r="OM758" s="286"/>
      <c r="ON758" s="286"/>
      <c r="OO758" s="286"/>
      <c r="OP758" s="286"/>
      <c r="OQ758" s="286"/>
      <c r="OR758" s="286"/>
      <c r="OS758" s="286"/>
      <c r="OT758" s="286"/>
      <c r="OU758" s="286"/>
      <c r="OV758" s="286"/>
      <c r="OW758" s="286"/>
      <c r="OX758" s="286"/>
      <c r="OY758" s="286"/>
      <c r="OZ758" s="286"/>
      <c r="PA758" s="286"/>
      <c r="PB758" s="286"/>
      <c r="PC758" s="286"/>
      <c r="PD758" s="286"/>
      <c r="PE758" s="286"/>
      <c r="PF758" s="286"/>
      <c r="PG758" s="286"/>
      <c r="PH758" s="286"/>
      <c r="PI758" s="286"/>
      <c r="PJ758" s="286"/>
      <c r="PK758" s="286"/>
      <c r="PL758" s="286"/>
      <c r="PM758" s="286"/>
      <c r="PN758" s="286"/>
      <c r="PO758" s="286"/>
      <c r="PP758" s="286"/>
      <c r="PQ758" s="286"/>
      <c r="PR758" s="286"/>
      <c r="PS758" s="286"/>
      <c r="PT758" s="286"/>
      <c r="PU758" s="286"/>
      <c r="PV758" s="286"/>
      <c r="PW758" s="286"/>
      <c r="PX758" s="286"/>
      <c r="PY758" s="286"/>
      <c r="PZ758" s="286"/>
      <c r="QA758" s="286"/>
      <c r="QB758" s="286"/>
      <c r="QC758" s="286"/>
      <c r="QD758" s="286"/>
      <c r="QE758" s="286"/>
      <c r="QF758" s="286"/>
      <c r="QG758" s="286"/>
      <c r="QH758" s="286"/>
      <c r="QI758" s="286"/>
      <c r="QJ758" s="286"/>
      <c r="QK758" s="286"/>
      <c r="QL758" s="286"/>
      <c r="QM758" s="286"/>
      <c r="QN758" s="286"/>
      <c r="QO758" s="286"/>
      <c r="QP758" s="286"/>
      <c r="QQ758" s="286"/>
      <c r="QR758" s="286"/>
      <c r="QS758" s="286"/>
      <c r="QT758" s="286"/>
      <c r="QU758" s="286"/>
      <c r="QV758" s="286"/>
      <c r="QW758" s="286"/>
      <c r="QX758" s="286"/>
      <c r="QY758" s="286"/>
      <c r="QZ758" s="286"/>
      <c r="RA758" s="286"/>
      <c r="RB758" s="286"/>
      <c r="RC758" s="286"/>
      <c r="RD758" s="286"/>
      <c r="RE758" s="286"/>
      <c r="RF758" s="286"/>
      <c r="RG758" s="286"/>
      <c r="RH758" s="286"/>
      <c r="RI758" s="286"/>
      <c r="RJ758" s="286"/>
      <c r="RK758" s="286"/>
      <c r="RL758" s="286"/>
      <c r="RM758" s="286"/>
      <c r="RN758" s="286"/>
      <c r="RO758" s="286"/>
      <c r="RP758" s="286"/>
      <c r="RQ758" s="286"/>
      <c r="RR758" s="286"/>
      <c r="RS758" s="286"/>
      <c r="RT758" s="286"/>
      <c r="RU758" s="286"/>
      <c r="RV758" s="286"/>
      <c r="RW758" s="286"/>
      <c r="RX758" s="286"/>
      <c r="RY758" s="286"/>
      <c r="RZ758" s="286"/>
      <c r="SA758" s="286"/>
      <c r="SB758" s="286"/>
      <c r="SC758" s="286"/>
      <c r="SD758" s="286"/>
      <c r="SE758" s="286"/>
      <c r="SF758" s="286"/>
      <c r="SG758" s="286"/>
      <c r="SH758" s="286"/>
      <c r="SI758" s="286"/>
      <c r="SJ758" s="286"/>
      <c r="SK758" s="286"/>
      <c r="SL758" s="286"/>
      <c r="SM758" s="286"/>
      <c r="SN758" s="286"/>
      <c r="SO758" s="286"/>
      <c r="SP758" s="286"/>
      <c r="SQ758" s="286"/>
      <c r="SR758" s="286"/>
      <c r="SS758" s="286"/>
      <c r="ST758" s="286"/>
      <c r="SU758" s="286"/>
      <c r="SV758" s="286"/>
      <c r="SW758" s="286"/>
      <c r="SX758" s="286"/>
      <c r="SY758" s="286"/>
      <c r="SZ758" s="286"/>
      <c r="TA758" s="286"/>
      <c r="TB758" s="286"/>
      <c r="TC758" s="286"/>
      <c r="TD758" s="286"/>
      <c r="TE758" s="286"/>
      <c r="TF758" s="286"/>
      <c r="TG758" s="286"/>
      <c r="TH758" s="286"/>
      <c r="TI758" s="286"/>
      <c r="TJ758" s="286"/>
      <c r="TK758" s="286"/>
      <c r="TL758" s="286"/>
      <c r="TM758" s="286"/>
      <c r="TN758" s="286"/>
      <c r="TO758" s="286"/>
      <c r="TP758" s="286"/>
      <c r="TQ758" s="286"/>
      <c r="TR758" s="286"/>
      <c r="TS758" s="286"/>
      <c r="TT758" s="286"/>
      <c r="TU758" s="286"/>
      <c r="TV758" s="286"/>
      <c r="TW758" s="286"/>
      <c r="TX758" s="286"/>
      <c r="TY758" s="286"/>
      <c r="TZ758" s="286"/>
      <c r="UA758" s="286"/>
      <c r="UB758" s="286"/>
      <c r="UC758" s="286"/>
      <c r="UD758" s="286"/>
      <c r="UE758" s="286"/>
      <c r="UF758" s="286"/>
      <c r="UG758" s="286"/>
      <c r="UH758" s="286"/>
      <c r="UI758" s="286"/>
      <c r="UJ758" s="286"/>
      <c r="UK758" s="286"/>
      <c r="UL758" s="286"/>
      <c r="UM758" s="286"/>
      <c r="UN758" s="286"/>
      <c r="UO758" s="286"/>
      <c r="UP758" s="286"/>
      <c r="UQ758" s="286"/>
      <c r="UR758" s="286"/>
      <c r="US758" s="286"/>
      <c r="UT758" s="286"/>
      <c r="UU758" s="286"/>
      <c r="UV758" s="286"/>
      <c r="UW758" s="286"/>
      <c r="UX758" s="286"/>
      <c r="UY758" s="286"/>
      <c r="UZ758" s="286"/>
      <c r="VA758" s="286"/>
      <c r="VB758" s="286"/>
      <c r="VC758" s="286"/>
      <c r="VD758" s="286"/>
      <c r="VE758" s="286"/>
      <c r="VF758" s="286"/>
      <c r="VG758" s="286"/>
      <c r="VH758" s="286"/>
      <c r="VI758" s="286"/>
      <c r="VJ758" s="286"/>
      <c r="VK758" s="286"/>
      <c r="VL758" s="286"/>
      <c r="VM758" s="286"/>
      <c r="VN758" s="286"/>
      <c r="VO758" s="286"/>
      <c r="VP758" s="286"/>
      <c r="VQ758" s="286"/>
      <c r="VR758" s="286"/>
      <c r="VS758" s="286"/>
      <c r="VT758" s="286"/>
      <c r="VU758" s="286"/>
      <c r="VV758" s="286"/>
      <c r="VW758" s="286"/>
      <c r="VX758" s="286"/>
      <c r="VY758" s="286"/>
      <c r="VZ758" s="286"/>
      <c r="WA758" s="286"/>
      <c r="WB758" s="286"/>
      <c r="WC758" s="286"/>
    </row>
    <row r="759" spans="1:601" s="285" customFormat="1" ht="69" customHeight="1" thickBot="1">
      <c r="A759" s="1073"/>
      <c r="B759" s="660"/>
      <c r="C759" s="650"/>
      <c r="D759" s="652"/>
      <c r="E759" s="654"/>
      <c r="F759" s="646"/>
      <c r="G759" s="657"/>
      <c r="H759" s="647"/>
      <c r="I759" s="474">
        <v>11</v>
      </c>
      <c r="J759" s="474">
        <v>2</v>
      </c>
      <c r="K759" s="474">
        <v>1800172003</v>
      </c>
      <c r="L759" s="474">
        <v>612</v>
      </c>
      <c r="M759" s="290"/>
      <c r="N759" s="290"/>
      <c r="O759" s="290">
        <v>350000</v>
      </c>
      <c r="P759" s="289">
        <v>537700</v>
      </c>
      <c r="Q759" s="290">
        <v>500000</v>
      </c>
      <c r="R759" s="290">
        <v>500000</v>
      </c>
      <c r="S759" s="528">
        <v>3</v>
      </c>
      <c r="BA759" s="286"/>
      <c r="BB759" s="286"/>
      <c r="BC759" s="286"/>
      <c r="BD759" s="286"/>
      <c r="BE759" s="286"/>
      <c r="BF759" s="286"/>
      <c r="BG759" s="286"/>
      <c r="BH759" s="286"/>
      <c r="BI759" s="286"/>
      <c r="BJ759" s="286"/>
      <c r="BK759" s="286"/>
      <c r="BL759" s="286"/>
      <c r="BM759" s="286"/>
      <c r="BN759" s="286"/>
      <c r="BO759" s="286"/>
      <c r="BP759" s="286"/>
      <c r="BQ759" s="286"/>
      <c r="BR759" s="286"/>
      <c r="BS759" s="286"/>
      <c r="BT759" s="286"/>
      <c r="BU759" s="286"/>
      <c r="BV759" s="286"/>
      <c r="BW759" s="286"/>
      <c r="BX759" s="286"/>
      <c r="BY759" s="286"/>
      <c r="BZ759" s="286"/>
      <c r="CA759" s="286"/>
      <c r="CB759" s="286"/>
      <c r="CC759" s="286"/>
      <c r="CD759" s="286"/>
      <c r="CE759" s="286"/>
      <c r="CF759" s="286"/>
      <c r="CG759" s="286"/>
      <c r="CH759" s="286"/>
      <c r="CI759" s="286"/>
      <c r="CJ759" s="286"/>
      <c r="CK759" s="286"/>
      <c r="CL759" s="286"/>
      <c r="CM759" s="286"/>
      <c r="CN759" s="286"/>
      <c r="CO759" s="286"/>
      <c r="CP759" s="286"/>
      <c r="CQ759" s="286"/>
      <c r="CR759" s="286"/>
      <c r="CS759" s="286"/>
      <c r="CT759" s="286"/>
      <c r="CU759" s="286"/>
      <c r="CV759" s="286"/>
      <c r="CW759" s="286"/>
      <c r="CX759" s="286"/>
      <c r="CY759" s="286"/>
      <c r="CZ759" s="286"/>
      <c r="DA759" s="286"/>
      <c r="DB759" s="286"/>
      <c r="DC759" s="286"/>
      <c r="DD759" s="286"/>
      <c r="DE759" s="286"/>
      <c r="DF759" s="286"/>
      <c r="DG759" s="286"/>
      <c r="DH759" s="286"/>
      <c r="DI759" s="286"/>
      <c r="DJ759" s="286"/>
      <c r="DK759" s="286"/>
      <c r="DL759" s="286"/>
      <c r="DM759" s="286"/>
      <c r="DN759" s="286"/>
      <c r="DO759" s="286"/>
      <c r="DP759" s="286"/>
      <c r="DQ759" s="286"/>
      <c r="DR759" s="286"/>
      <c r="DS759" s="286"/>
      <c r="DT759" s="286"/>
      <c r="DU759" s="286"/>
      <c r="DV759" s="286"/>
      <c r="DW759" s="286"/>
      <c r="DX759" s="286"/>
      <c r="DY759" s="286"/>
      <c r="DZ759" s="286"/>
      <c r="EA759" s="286"/>
      <c r="EB759" s="286"/>
      <c r="EC759" s="286"/>
      <c r="ED759" s="286"/>
      <c r="EE759" s="286"/>
      <c r="EF759" s="286"/>
      <c r="EG759" s="286"/>
      <c r="EH759" s="286"/>
      <c r="EI759" s="286"/>
      <c r="EJ759" s="286"/>
      <c r="EK759" s="286"/>
      <c r="EL759" s="286"/>
      <c r="EM759" s="286"/>
      <c r="EN759" s="286"/>
      <c r="EO759" s="286"/>
      <c r="EP759" s="286"/>
      <c r="EQ759" s="286"/>
      <c r="ER759" s="286"/>
      <c r="ES759" s="286"/>
      <c r="ET759" s="286"/>
      <c r="EU759" s="286"/>
      <c r="EV759" s="286"/>
      <c r="EW759" s="286"/>
      <c r="EX759" s="286"/>
      <c r="EY759" s="286"/>
      <c r="EZ759" s="286"/>
      <c r="FA759" s="286"/>
      <c r="FB759" s="286"/>
      <c r="FC759" s="286"/>
      <c r="FD759" s="286"/>
      <c r="FE759" s="286"/>
      <c r="FF759" s="286"/>
      <c r="FG759" s="286"/>
      <c r="FH759" s="286"/>
      <c r="FI759" s="286"/>
      <c r="FJ759" s="286"/>
      <c r="FK759" s="286"/>
      <c r="FL759" s="286"/>
      <c r="FM759" s="286"/>
      <c r="FN759" s="286"/>
      <c r="FO759" s="286"/>
      <c r="FP759" s="286"/>
      <c r="FQ759" s="286"/>
      <c r="FR759" s="286"/>
      <c r="FS759" s="286"/>
      <c r="FT759" s="286"/>
      <c r="FU759" s="286"/>
      <c r="FV759" s="286"/>
      <c r="FW759" s="286"/>
      <c r="FX759" s="286"/>
      <c r="FY759" s="286"/>
      <c r="FZ759" s="286"/>
      <c r="GA759" s="286"/>
      <c r="GB759" s="286"/>
      <c r="GC759" s="286"/>
      <c r="GD759" s="286"/>
      <c r="GE759" s="286"/>
      <c r="GF759" s="286"/>
      <c r="GG759" s="286"/>
      <c r="GH759" s="286"/>
      <c r="GI759" s="286"/>
      <c r="GJ759" s="286"/>
      <c r="GK759" s="286"/>
      <c r="GL759" s="286"/>
      <c r="GM759" s="286"/>
      <c r="GN759" s="286"/>
      <c r="GO759" s="286"/>
      <c r="GP759" s="286"/>
      <c r="GQ759" s="286"/>
      <c r="GR759" s="286"/>
      <c r="GS759" s="286"/>
      <c r="GT759" s="286"/>
      <c r="GU759" s="286"/>
      <c r="GV759" s="286"/>
      <c r="GW759" s="286"/>
      <c r="GX759" s="286"/>
      <c r="GY759" s="286"/>
      <c r="GZ759" s="286"/>
      <c r="HA759" s="286"/>
      <c r="HB759" s="286"/>
      <c r="HC759" s="286"/>
      <c r="HD759" s="286"/>
      <c r="HE759" s="286"/>
      <c r="HF759" s="286"/>
      <c r="HG759" s="286"/>
      <c r="HH759" s="286"/>
      <c r="HI759" s="286"/>
      <c r="HJ759" s="286"/>
      <c r="HK759" s="286"/>
      <c r="HL759" s="286"/>
      <c r="HM759" s="286"/>
      <c r="HN759" s="286"/>
      <c r="HO759" s="286"/>
      <c r="HP759" s="286"/>
      <c r="HQ759" s="286"/>
      <c r="HR759" s="286"/>
      <c r="HS759" s="286"/>
      <c r="HT759" s="286"/>
      <c r="HU759" s="286"/>
      <c r="HV759" s="286"/>
      <c r="HW759" s="286"/>
      <c r="HX759" s="286"/>
      <c r="HY759" s="286"/>
      <c r="HZ759" s="286"/>
      <c r="IA759" s="286"/>
      <c r="IB759" s="286"/>
      <c r="IC759" s="286"/>
      <c r="ID759" s="286"/>
      <c r="IE759" s="286"/>
      <c r="IF759" s="286"/>
      <c r="IG759" s="286"/>
      <c r="IH759" s="286"/>
      <c r="II759" s="286"/>
      <c r="IJ759" s="286"/>
      <c r="IK759" s="286"/>
      <c r="IL759" s="286"/>
      <c r="IM759" s="286"/>
      <c r="IN759" s="286"/>
      <c r="IO759" s="286"/>
      <c r="IP759" s="286"/>
      <c r="IQ759" s="286"/>
      <c r="IR759" s="286"/>
      <c r="IS759" s="286"/>
      <c r="IT759" s="286"/>
      <c r="IU759" s="286"/>
      <c r="IV759" s="286"/>
      <c r="IW759" s="286"/>
      <c r="IX759" s="286"/>
      <c r="IY759" s="286"/>
      <c r="IZ759" s="286"/>
      <c r="JA759" s="286"/>
      <c r="JB759" s="286"/>
      <c r="JC759" s="286"/>
      <c r="JD759" s="286"/>
      <c r="JE759" s="286"/>
      <c r="JF759" s="286"/>
      <c r="JG759" s="286"/>
      <c r="JH759" s="286"/>
      <c r="JI759" s="286"/>
      <c r="JJ759" s="286"/>
      <c r="JK759" s="286"/>
      <c r="JL759" s="286"/>
      <c r="JM759" s="286"/>
      <c r="JN759" s="286"/>
      <c r="JO759" s="286"/>
      <c r="JP759" s="286"/>
      <c r="JQ759" s="286"/>
      <c r="JR759" s="286"/>
      <c r="JS759" s="286"/>
      <c r="JT759" s="286"/>
      <c r="JU759" s="286"/>
      <c r="JV759" s="286"/>
      <c r="JW759" s="286"/>
      <c r="JX759" s="286"/>
      <c r="JY759" s="286"/>
      <c r="JZ759" s="286"/>
      <c r="KA759" s="286"/>
      <c r="KB759" s="286"/>
      <c r="KC759" s="286"/>
      <c r="KD759" s="286"/>
      <c r="KE759" s="286"/>
      <c r="KF759" s="286"/>
      <c r="KG759" s="286"/>
      <c r="KH759" s="286"/>
      <c r="KI759" s="286"/>
      <c r="KJ759" s="286"/>
      <c r="KK759" s="286"/>
      <c r="KL759" s="286"/>
      <c r="KM759" s="286"/>
      <c r="KN759" s="286"/>
      <c r="KO759" s="286"/>
      <c r="KP759" s="286"/>
      <c r="KQ759" s="286"/>
      <c r="KR759" s="286"/>
      <c r="KS759" s="286"/>
      <c r="KT759" s="286"/>
      <c r="KU759" s="286"/>
      <c r="KV759" s="286"/>
      <c r="KW759" s="286"/>
      <c r="KX759" s="286"/>
      <c r="KY759" s="286"/>
      <c r="KZ759" s="286"/>
      <c r="LA759" s="286"/>
      <c r="LB759" s="286"/>
      <c r="LC759" s="286"/>
      <c r="LD759" s="286"/>
      <c r="LE759" s="286"/>
      <c r="LF759" s="286"/>
      <c r="LG759" s="286"/>
      <c r="LH759" s="286"/>
      <c r="LI759" s="286"/>
      <c r="LJ759" s="286"/>
      <c r="LK759" s="286"/>
      <c r="LL759" s="286"/>
      <c r="LM759" s="286"/>
      <c r="LN759" s="286"/>
      <c r="LO759" s="286"/>
      <c r="LP759" s="286"/>
      <c r="LQ759" s="286"/>
      <c r="LR759" s="286"/>
      <c r="LS759" s="286"/>
      <c r="LT759" s="286"/>
      <c r="LU759" s="286"/>
      <c r="LV759" s="286"/>
      <c r="LW759" s="286"/>
      <c r="LX759" s="286"/>
      <c r="LY759" s="286"/>
      <c r="LZ759" s="286"/>
      <c r="MA759" s="286"/>
      <c r="MB759" s="286"/>
      <c r="MC759" s="286"/>
      <c r="MD759" s="286"/>
      <c r="ME759" s="286"/>
      <c r="MF759" s="286"/>
      <c r="MG759" s="286"/>
      <c r="MH759" s="286"/>
      <c r="MI759" s="286"/>
      <c r="MJ759" s="286"/>
      <c r="MK759" s="286"/>
      <c r="ML759" s="286"/>
      <c r="MM759" s="286"/>
      <c r="MN759" s="286"/>
      <c r="MO759" s="286"/>
      <c r="MP759" s="286"/>
      <c r="MQ759" s="286"/>
      <c r="MR759" s="286"/>
      <c r="MS759" s="286"/>
      <c r="MT759" s="286"/>
      <c r="MU759" s="286"/>
      <c r="MV759" s="286"/>
      <c r="MW759" s="286"/>
      <c r="MX759" s="286"/>
      <c r="MY759" s="286"/>
      <c r="MZ759" s="286"/>
      <c r="NA759" s="286"/>
      <c r="NB759" s="286"/>
      <c r="NC759" s="286"/>
      <c r="ND759" s="286"/>
      <c r="NE759" s="286"/>
      <c r="NF759" s="286"/>
      <c r="NG759" s="286"/>
      <c r="NH759" s="286"/>
      <c r="NI759" s="286"/>
      <c r="NJ759" s="286"/>
      <c r="NK759" s="286"/>
      <c r="NL759" s="286"/>
      <c r="NM759" s="286"/>
      <c r="NN759" s="286"/>
      <c r="NO759" s="286"/>
      <c r="NP759" s="286"/>
      <c r="NQ759" s="286"/>
      <c r="NR759" s="286"/>
      <c r="NS759" s="286"/>
      <c r="NT759" s="286"/>
      <c r="NU759" s="286"/>
      <c r="NV759" s="286"/>
      <c r="NW759" s="286"/>
      <c r="NX759" s="286"/>
      <c r="NY759" s="286"/>
      <c r="NZ759" s="286"/>
      <c r="OA759" s="286"/>
      <c r="OB759" s="286"/>
      <c r="OC759" s="286"/>
      <c r="OD759" s="286"/>
      <c r="OE759" s="286"/>
      <c r="OF759" s="286"/>
      <c r="OG759" s="286"/>
      <c r="OH759" s="286"/>
      <c r="OI759" s="286"/>
      <c r="OJ759" s="286"/>
      <c r="OK759" s="286"/>
      <c r="OL759" s="286"/>
      <c r="OM759" s="286"/>
      <c r="ON759" s="286"/>
      <c r="OO759" s="286"/>
      <c r="OP759" s="286"/>
      <c r="OQ759" s="286"/>
      <c r="OR759" s="286"/>
      <c r="OS759" s="286"/>
      <c r="OT759" s="286"/>
      <c r="OU759" s="286"/>
      <c r="OV759" s="286"/>
      <c r="OW759" s="286"/>
      <c r="OX759" s="286"/>
      <c r="OY759" s="286"/>
      <c r="OZ759" s="286"/>
      <c r="PA759" s="286"/>
      <c r="PB759" s="286"/>
      <c r="PC759" s="286"/>
      <c r="PD759" s="286"/>
      <c r="PE759" s="286"/>
      <c r="PF759" s="286"/>
      <c r="PG759" s="286"/>
      <c r="PH759" s="286"/>
      <c r="PI759" s="286"/>
      <c r="PJ759" s="286"/>
      <c r="PK759" s="286"/>
      <c r="PL759" s="286"/>
      <c r="PM759" s="286"/>
      <c r="PN759" s="286"/>
      <c r="PO759" s="286"/>
      <c r="PP759" s="286"/>
      <c r="PQ759" s="286"/>
      <c r="PR759" s="286"/>
      <c r="PS759" s="286"/>
      <c r="PT759" s="286"/>
      <c r="PU759" s="286"/>
      <c r="PV759" s="286"/>
      <c r="PW759" s="286"/>
      <c r="PX759" s="286"/>
      <c r="PY759" s="286"/>
      <c r="PZ759" s="286"/>
      <c r="QA759" s="286"/>
      <c r="QB759" s="286"/>
      <c r="QC759" s="286"/>
      <c r="QD759" s="286"/>
      <c r="QE759" s="286"/>
      <c r="QF759" s="286"/>
      <c r="QG759" s="286"/>
      <c r="QH759" s="286"/>
      <c r="QI759" s="286"/>
      <c r="QJ759" s="286"/>
      <c r="QK759" s="286"/>
      <c r="QL759" s="286"/>
      <c r="QM759" s="286"/>
      <c r="QN759" s="286"/>
      <c r="QO759" s="286"/>
      <c r="QP759" s="286"/>
      <c r="QQ759" s="286"/>
      <c r="QR759" s="286"/>
      <c r="QS759" s="286"/>
      <c r="QT759" s="286"/>
      <c r="QU759" s="286"/>
      <c r="QV759" s="286"/>
      <c r="QW759" s="286"/>
      <c r="QX759" s="286"/>
      <c r="QY759" s="286"/>
      <c r="QZ759" s="286"/>
      <c r="RA759" s="286"/>
      <c r="RB759" s="286"/>
      <c r="RC759" s="286"/>
      <c r="RD759" s="286"/>
      <c r="RE759" s="286"/>
      <c r="RF759" s="286"/>
      <c r="RG759" s="286"/>
      <c r="RH759" s="286"/>
      <c r="RI759" s="286"/>
      <c r="RJ759" s="286"/>
      <c r="RK759" s="286"/>
      <c r="RL759" s="286"/>
      <c r="RM759" s="286"/>
      <c r="RN759" s="286"/>
      <c r="RO759" s="286"/>
      <c r="RP759" s="286"/>
      <c r="RQ759" s="286"/>
      <c r="RR759" s="286"/>
      <c r="RS759" s="286"/>
      <c r="RT759" s="286"/>
      <c r="RU759" s="286"/>
      <c r="RV759" s="286"/>
      <c r="RW759" s="286"/>
      <c r="RX759" s="286"/>
      <c r="RY759" s="286"/>
      <c r="RZ759" s="286"/>
      <c r="SA759" s="286"/>
      <c r="SB759" s="286"/>
      <c r="SC759" s="286"/>
      <c r="SD759" s="286"/>
      <c r="SE759" s="286"/>
      <c r="SF759" s="286"/>
      <c r="SG759" s="286"/>
      <c r="SH759" s="286"/>
      <c r="SI759" s="286"/>
      <c r="SJ759" s="286"/>
      <c r="SK759" s="286"/>
      <c r="SL759" s="286"/>
      <c r="SM759" s="286"/>
      <c r="SN759" s="286"/>
      <c r="SO759" s="286"/>
      <c r="SP759" s="286"/>
      <c r="SQ759" s="286"/>
      <c r="SR759" s="286"/>
      <c r="SS759" s="286"/>
      <c r="ST759" s="286"/>
      <c r="SU759" s="286"/>
      <c r="SV759" s="286"/>
      <c r="SW759" s="286"/>
      <c r="SX759" s="286"/>
      <c r="SY759" s="286"/>
      <c r="SZ759" s="286"/>
      <c r="TA759" s="286"/>
      <c r="TB759" s="286"/>
      <c r="TC759" s="286"/>
      <c r="TD759" s="286"/>
      <c r="TE759" s="286"/>
      <c r="TF759" s="286"/>
      <c r="TG759" s="286"/>
      <c r="TH759" s="286"/>
      <c r="TI759" s="286"/>
      <c r="TJ759" s="286"/>
      <c r="TK759" s="286"/>
      <c r="TL759" s="286"/>
      <c r="TM759" s="286"/>
      <c r="TN759" s="286"/>
      <c r="TO759" s="286"/>
      <c r="TP759" s="286"/>
      <c r="TQ759" s="286"/>
      <c r="TR759" s="286"/>
      <c r="TS759" s="286"/>
      <c r="TT759" s="286"/>
      <c r="TU759" s="286"/>
      <c r="TV759" s="286"/>
      <c r="TW759" s="286"/>
      <c r="TX759" s="286"/>
      <c r="TY759" s="286"/>
      <c r="TZ759" s="286"/>
      <c r="UA759" s="286"/>
      <c r="UB759" s="286"/>
      <c r="UC759" s="286"/>
      <c r="UD759" s="286"/>
      <c r="UE759" s="286"/>
      <c r="UF759" s="286"/>
      <c r="UG759" s="286"/>
      <c r="UH759" s="286"/>
      <c r="UI759" s="286"/>
      <c r="UJ759" s="286"/>
      <c r="UK759" s="286"/>
      <c r="UL759" s="286"/>
      <c r="UM759" s="286"/>
      <c r="UN759" s="286"/>
      <c r="UO759" s="286"/>
      <c r="UP759" s="286"/>
      <c r="UQ759" s="286"/>
      <c r="UR759" s="286"/>
      <c r="US759" s="286"/>
      <c r="UT759" s="286"/>
      <c r="UU759" s="286"/>
      <c r="UV759" s="286"/>
      <c r="UW759" s="286"/>
      <c r="UX759" s="286"/>
      <c r="UY759" s="286"/>
      <c r="UZ759" s="286"/>
      <c r="VA759" s="286"/>
      <c r="VB759" s="286"/>
      <c r="VC759" s="286"/>
      <c r="VD759" s="286"/>
      <c r="VE759" s="286"/>
      <c r="VF759" s="286"/>
      <c r="VG759" s="286"/>
      <c r="VH759" s="286"/>
      <c r="VI759" s="286"/>
      <c r="VJ759" s="286"/>
      <c r="VK759" s="286"/>
      <c r="VL759" s="286"/>
      <c r="VM759" s="286"/>
      <c r="VN759" s="286"/>
      <c r="VO759" s="286"/>
      <c r="VP759" s="286"/>
      <c r="VQ759" s="286"/>
      <c r="VR759" s="286"/>
      <c r="VS759" s="286"/>
      <c r="VT759" s="286"/>
      <c r="VU759" s="286"/>
      <c r="VV759" s="286"/>
      <c r="VW759" s="286"/>
      <c r="VX759" s="286"/>
      <c r="VY759" s="286"/>
      <c r="VZ759" s="286"/>
      <c r="WA759" s="286"/>
      <c r="WB759" s="286"/>
      <c r="WC759" s="286"/>
    </row>
    <row r="760" spans="1:601" s="285" customFormat="1" ht="20.100000000000001" customHeight="1" thickBot="1">
      <c r="A760" s="1071" t="s">
        <v>1552</v>
      </c>
      <c r="B760" s="1063"/>
      <c r="C760" s="1063"/>
      <c r="D760" s="1063"/>
      <c r="E760" s="1063"/>
      <c r="F760" s="1063"/>
      <c r="G760" s="1063"/>
      <c r="H760" s="1064"/>
      <c r="I760" s="1070"/>
      <c r="J760" s="1070"/>
      <c r="K760" s="1070"/>
      <c r="L760" s="1070"/>
      <c r="M760" s="1039">
        <f t="shared" ref="M760:R760" si="135">M427</f>
        <v>841517233.20000017</v>
      </c>
      <c r="N760" s="1039">
        <f t="shared" si="135"/>
        <v>839124013.45000017</v>
      </c>
      <c r="O760" s="1039">
        <f>O427</f>
        <v>1011159354.2899998</v>
      </c>
      <c r="P760" s="1040">
        <f t="shared" si="135"/>
        <v>851787400</v>
      </c>
      <c r="Q760" s="1039">
        <f t="shared" si="135"/>
        <v>872983800</v>
      </c>
      <c r="R760" s="1039">
        <f t="shared" si="135"/>
        <v>872983800</v>
      </c>
      <c r="S760" s="1041"/>
      <c r="BA760" s="286"/>
      <c r="BB760" s="286"/>
      <c r="BC760" s="286"/>
      <c r="BD760" s="286"/>
      <c r="BE760" s="286"/>
      <c r="BF760" s="286"/>
      <c r="BG760" s="286"/>
      <c r="BH760" s="286"/>
      <c r="BI760" s="286"/>
      <c r="BJ760" s="286"/>
      <c r="BK760" s="286"/>
      <c r="BL760" s="286"/>
      <c r="BM760" s="286"/>
      <c r="BN760" s="286"/>
      <c r="BO760" s="286"/>
      <c r="BP760" s="286"/>
      <c r="BQ760" s="286"/>
      <c r="BR760" s="286"/>
      <c r="BS760" s="286"/>
      <c r="BT760" s="286"/>
      <c r="BU760" s="286"/>
      <c r="BV760" s="286"/>
      <c r="BW760" s="286"/>
      <c r="BX760" s="286"/>
      <c r="BY760" s="286"/>
      <c r="BZ760" s="286"/>
      <c r="CA760" s="286"/>
      <c r="CB760" s="286"/>
      <c r="CC760" s="286"/>
      <c r="CD760" s="286"/>
      <c r="CE760" s="286"/>
      <c r="CF760" s="286"/>
      <c r="CG760" s="286"/>
      <c r="CH760" s="286"/>
      <c r="CI760" s="286"/>
      <c r="CJ760" s="286"/>
      <c r="CK760" s="286"/>
      <c r="CL760" s="286"/>
      <c r="CM760" s="286"/>
      <c r="CN760" s="286"/>
      <c r="CO760" s="286"/>
      <c r="CP760" s="286"/>
      <c r="CQ760" s="286"/>
      <c r="CR760" s="286"/>
      <c r="CS760" s="286"/>
      <c r="CT760" s="286"/>
      <c r="CU760" s="286"/>
      <c r="CV760" s="286"/>
      <c r="CW760" s="286"/>
      <c r="CX760" s="286"/>
      <c r="CY760" s="286"/>
      <c r="CZ760" s="286"/>
      <c r="DA760" s="286"/>
      <c r="DB760" s="286"/>
      <c r="DC760" s="286"/>
      <c r="DD760" s="286"/>
      <c r="DE760" s="286"/>
      <c r="DF760" s="286"/>
      <c r="DG760" s="286"/>
      <c r="DH760" s="286"/>
      <c r="DI760" s="286"/>
      <c r="DJ760" s="286"/>
      <c r="DK760" s="286"/>
      <c r="DL760" s="286"/>
      <c r="DM760" s="286"/>
      <c r="DN760" s="286"/>
      <c r="DO760" s="286"/>
      <c r="DP760" s="286"/>
      <c r="DQ760" s="286"/>
      <c r="DR760" s="286"/>
      <c r="DS760" s="286"/>
      <c r="DT760" s="286"/>
      <c r="DU760" s="286"/>
      <c r="DV760" s="286"/>
      <c r="DW760" s="286"/>
      <c r="DX760" s="286"/>
      <c r="DY760" s="286"/>
      <c r="DZ760" s="286"/>
      <c r="EA760" s="286"/>
      <c r="EB760" s="286"/>
      <c r="EC760" s="286"/>
      <c r="ED760" s="286"/>
      <c r="EE760" s="286"/>
      <c r="EF760" s="286"/>
      <c r="EG760" s="286"/>
      <c r="EH760" s="286"/>
      <c r="EI760" s="286"/>
      <c r="EJ760" s="286"/>
      <c r="EK760" s="286"/>
      <c r="EL760" s="286"/>
      <c r="EM760" s="286"/>
      <c r="EN760" s="286"/>
      <c r="EO760" s="286"/>
      <c r="EP760" s="286"/>
      <c r="EQ760" s="286"/>
      <c r="ER760" s="286"/>
      <c r="ES760" s="286"/>
      <c r="ET760" s="286"/>
      <c r="EU760" s="286"/>
      <c r="EV760" s="286"/>
      <c r="EW760" s="286"/>
      <c r="EX760" s="286"/>
      <c r="EY760" s="286"/>
      <c r="EZ760" s="286"/>
      <c r="FA760" s="286"/>
      <c r="FB760" s="286"/>
      <c r="FC760" s="286"/>
      <c r="FD760" s="286"/>
      <c r="FE760" s="286"/>
      <c r="FF760" s="286"/>
      <c r="FG760" s="286"/>
      <c r="FH760" s="286"/>
      <c r="FI760" s="286"/>
      <c r="FJ760" s="286"/>
      <c r="FK760" s="286"/>
      <c r="FL760" s="286"/>
      <c r="FM760" s="286"/>
      <c r="FN760" s="286"/>
      <c r="FO760" s="286"/>
      <c r="FP760" s="286"/>
      <c r="FQ760" s="286"/>
      <c r="FR760" s="286"/>
      <c r="FS760" s="286"/>
      <c r="FT760" s="286"/>
      <c r="FU760" s="286"/>
      <c r="FV760" s="286"/>
      <c r="FW760" s="286"/>
      <c r="FX760" s="286"/>
      <c r="FY760" s="286"/>
      <c r="FZ760" s="286"/>
      <c r="GA760" s="286"/>
      <c r="GB760" s="286"/>
      <c r="GC760" s="286"/>
      <c r="GD760" s="286"/>
      <c r="GE760" s="286"/>
      <c r="GF760" s="286"/>
      <c r="GG760" s="286"/>
      <c r="GH760" s="286"/>
      <c r="GI760" s="286"/>
      <c r="GJ760" s="286"/>
      <c r="GK760" s="286"/>
      <c r="GL760" s="286"/>
      <c r="GM760" s="286"/>
      <c r="GN760" s="286"/>
      <c r="GO760" s="286"/>
      <c r="GP760" s="286"/>
      <c r="GQ760" s="286"/>
      <c r="GR760" s="286"/>
      <c r="GS760" s="286"/>
      <c r="GT760" s="286"/>
      <c r="GU760" s="286"/>
      <c r="GV760" s="286"/>
      <c r="GW760" s="286"/>
      <c r="GX760" s="286"/>
      <c r="GY760" s="286"/>
      <c r="GZ760" s="286"/>
      <c r="HA760" s="286"/>
      <c r="HB760" s="286"/>
      <c r="HC760" s="286"/>
      <c r="HD760" s="286"/>
      <c r="HE760" s="286"/>
      <c r="HF760" s="286"/>
      <c r="HG760" s="286"/>
      <c r="HH760" s="286"/>
      <c r="HI760" s="286"/>
      <c r="HJ760" s="286"/>
      <c r="HK760" s="286"/>
      <c r="HL760" s="286"/>
      <c r="HM760" s="286"/>
      <c r="HN760" s="286"/>
      <c r="HO760" s="286"/>
      <c r="HP760" s="286"/>
      <c r="HQ760" s="286"/>
      <c r="HR760" s="286"/>
      <c r="HS760" s="286"/>
      <c r="HT760" s="286"/>
      <c r="HU760" s="286"/>
      <c r="HV760" s="286"/>
      <c r="HW760" s="286"/>
      <c r="HX760" s="286"/>
      <c r="HY760" s="286"/>
      <c r="HZ760" s="286"/>
      <c r="IA760" s="286"/>
      <c r="IB760" s="286"/>
      <c r="IC760" s="286"/>
      <c r="ID760" s="286"/>
      <c r="IE760" s="286"/>
      <c r="IF760" s="286"/>
      <c r="IG760" s="286"/>
      <c r="IH760" s="286"/>
      <c r="II760" s="286"/>
      <c r="IJ760" s="286"/>
      <c r="IK760" s="286"/>
      <c r="IL760" s="286"/>
      <c r="IM760" s="286"/>
      <c r="IN760" s="286"/>
      <c r="IO760" s="286"/>
      <c r="IP760" s="286"/>
      <c r="IQ760" s="286"/>
      <c r="IR760" s="286"/>
      <c r="IS760" s="286"/>
      <c r="IT760" s="286"/>
      <c r="IU760" s="286"/>
      <c r="IV760" s="286"/>
      <c r="IW760" s="286"/>
      <c r="IX760" s="286"/>
      <c r="IY760" s="286"/>
      <c r="IZ760" s="286"/>
      <c r="JA760" s="286"/>
      <c r="JB760" s="286"/>
      <c r="JC760" s="286"/>
      <c r="JD760" s="286"/>
      <c r="JE760" s="286"/>
      <c r="JF760" s="286"/>
      <c r="JG760" s="286"/>
      <c r="JH760" s="286"/>
      <c r="JI760" s="286"/>
      <c r="JJ760" s="286"/>
      <c r="JK760" s="286"/>
      <c r="JL760" s="286"/>
      <c r="JM760" s="286"/>
      <c r="JN760" s="286"/>
      <c r="JO760" s="286"/>
      <c r="JP760" s="286"/>
      <c r="JQ760" s="286"/>
      <c r="JR760" s="286"/>
      <c r="JS760" s="286"/>
      <c r="JT760" s="286"/>
      <c r="JU760" s="286"/>
      <c r="JV760" s="286"/>
      <c r="JW760" s="286"/>
      <c r="JX760" s="286"/>
      <c r="JY760" s="286"/>
      <c r="JZ760" s="286"/>
      <c r="KA760" s="286"/>
      <c r="KB760" s="286"/>
      <c r="KC760" s="286"/>
      <c r="KD760" s="286"/>
      <c r="KE760" s="286"/>
      <c r="KF760" s="286"/>
      <c r="KG760" s="286"/>
      <c r="KH760" s="286"/>
      <c r="KI760" s="286"/>
      <c r="KJ760" s="286"/>
      <c r="KK760" s="286"/>
      <c r="KL760" s="286"/>
      <c r="KM760" s="286"/>
      <c r="KN760" s="286"/>
      <c r="KO760" s="286"/>
      <c r="KP760" s="286"/>
      <c r="KQ760" s="286"/>
      <c r="KR760" s="286"/>
      <c r="KS760" s="286"/>
      <c r="KT760" s="286"/>
      <c r="KU760" s="286"/>
      <c r="KV760" s="286"/>
      <c r="KW760" s="286"/>
      <c r="KX760" s="286"/>
      <c r="KY760" s="286"/>
      <c r="KZ760" s="286"/>
      <c r="LA760" s="286"/>
      <c r="LB760" s="286"/>
      <c r="LC760" s="286"/>
      <c r="LD760" s="286"/>
      <c r="LE760" s="286"/>
      <c r="LF760" s="286"/>
      <c r="LG760" s="286"/>
      <c r="LH760" s="286"/>
      <c r="LI760" s="286"/>
      <c r="LJ760" s="286"/>
      <c r="LK760" s="286"/>
      <c r="LL760" s="286"/>
      <c r="LM760" s="286"/>
      <c r="LN760" s="286"/>
      <c r="LO760" s="286"/>
      <c r="LP760" s="286"/>
      <c r="LQ760" s="286"/>
      <c r="LR760" s="286"/>
      <c r="LS760" s="286"/>
      <c r="LT760" s="286"/>
      <c r="LU760" s="286"/>
      <c r="LV760" s="286"/>
      <c r="LW760" s="286"/>
      <c r="LX760" s="286"/>
      <c r="LY760" s="286"/>
      <c r="LZ760" s="286"/>
      <c r="MA760" s="286"/>
      <c r="MB760" s="286"/>
      <c r="MC760" s="286"/>
      <c r="MD760" s="286"/>
      <c r="ME760" s="286"/>
      <c r="MF760" s="286"/>
      <c r="MG760" s="286"/>
      <c r="MH760" s="286"/>
      <c r="MI760" s="286"/>
      <c r="MJ760" s="286"/>
      <c r="MK760" s="286"/>
      <c r="ML760" s="286"/>
      <c r="MM760" s="286"/>
      <c r="MN760" s="286"/>
      <c r="MO760" s="286"/>
      <c r="MP760" s="286"/>
      <c r="MQ760" s="286"/>
      <c r="MR760" s="286"/>
      <c r="MS760" s="286"/>
      <c r="MT760" s="286"/>
      <c r="MU760" s="286"/>
      <c r="MV760" s="286"/>
      <c r="MW760" s="286"/>
      <c r="MX760" s="286"/>
      <c r="MY760" s="286"/>
      <c r="MZ760" s="286"/>
      <c r="NA760" s="286"/>
      <c r="NB760" s="286"/>
      <c r="NC760" s="286"/>
      <c r="ND760" s="286"/>
      <c r="NE760" s="286"/>
      <c r="NF760" s="286"/>
      <c r="NG760" s="286"/>
      <c r="NH760" s="286"/>
      <c r="NI760" s="286"/>
      <c r="NJ760" s="286"/>
      <c r="NK760" s="286"/>
      <c r="NL760" s="286"/>
      <c r="NM760" s="286"/>
      <c r="NN760" s="286"/>
      <c r="NO760" s="286"/>
      <c r="NP760" s="286"/>
      <c r="NQ760" s="286"/>
      <c r="NR760" s="286"/>
      <c r="NS760" s="286"/>
      <c r="NT760" s="286"/>
      <c r="NU760" s="286"/>
      <c r="NV760" s="286"/>
      <c r="NW760" s="286"/>
      <c r="NX760" s="286"/>
      <c r="NY760" s="286"/>
      <c r="NZ760" s="286"/>
      <c r="OA760" s="286"/>
      <c r="OB760" s="286"/>
      <c r="OC760" s="286"/>
      <c r="OD760" s="286"/>
      <c r="OE760" s="286"/>
      <c r="OF760" s="286"/>
      <c r="OG760" s="286"/>
      <c r="OH760" s="286"/>
      <c r="OI760" s="286"/>
      <c r="OJ760" s="286"/>
      <c r="OK760" s="286"/>
      <c r="OL760" s="286"/>
      <c r="OM760" s="286"/>
      <c r="ON760" s="286"/>
      <c r="OO760" s="286"/>
      <c r="OP760" s="286"/>
      <c r="OQ760" s="286"/>
      <c r="OR760" s="286"/>
      <c r="OS760" s="286"/>
      <c r="OT760" s="286"/>
      <c r="OU760" s="286"/>
      <c r="OV760" s="286"/>
      <c r="OW760" s="286"/>
      <c r="OX760" s="286"/>
      <c r="OY760" s="286"/>
      <c r="OZ760" s="286"/>
      <c r="PA760" s="286"/>
      <c r="PB760" s="286"/>
      <c r="PC760" s="286"/>
      <c r="PD760" s="286"/>
      <c r="PE760" s="286"/>
      <c r="PF760" s="286"/>
      <c r="PG760" s="286"/>
      <c r="PH760" s="286"/>
      <c r="PI760" s="286"/>
      <c r="PJ760" s="286"/>
      <c r="PK760" s="286"/>
      <c r="PL760" s="286"/>
      <c r="PM760" s="286"/>
      <c r="PN760" s="286"/>
      <c r="PO760" s="286"/>
      <c r="PP760" s="286"/>
      <c r="PQ760" s="286"/>
      <c r="PR760" s="286"/>
      <c r="PS760" s="286"/>
      <c r="PT760" s="286"/>
      <c r="PU760" s="286"/>
      <c r="PV760" s="286"/>
      <c r="PW760" s="286"/>
      <c r="PX760" s="286"/>
      <c r="PY760" s="286"/>
      <c r="PZ760" s="286"/>
      <c r="QA760" s="286"/>
      <c r="QB760" s="286"/>
      <c r="QC760" s="286"/>
      <c r="QD760" s="286"/>
      <c r="QE760" s="286"/>
      <c r="QF760" s="286"/>
      <c r="QG760" s="286"/>
      <c r="QH760" s="286"/>
      <c r="QI760" s="286"/>
      <c r="QJ760" s="286"/>
      <c r="QK760" s="286"/>
      <c r="QL760" s="286"/>
      <c r="QM760" s="286"/>
      <c r="QN760" s="286"/>
      <c r="QO760" s="286"/>
      <c r="QP760" s="286"/>
      <c r="QQ760" s="286"/>
      <c r="QR760" s="286"/>
      <c r="QS760" s="286"/>
      <c r="QT760" s="286"/>
      <c r="QU760" s="286"/>
      <c r="QV760" s="286"/>
      <c r="QW760" s="286"/>
      <c r="QX760" s="286"/>
      <c r="QY760" s="286"/>
      <c r="QZ760" s="286"/>
      <c r="RA760" s="286"/>
      <c r="RB760" s="286"/>
      <c r="RC760" s="286"/>
      <c r="RD760" s="286"/>
      <c r="RE760" s="286"/>
      <c r="RF760" s="286"/>
      <c r="RG760" s="286"/>
      <c r="RH760" s="286"/>
      <c r="RI760" s="286"/>
      <c r="RJ760" s="286"/>
      <c r="RK760" s="286"/>
      <c r="RL760" s="286"/>
      <c r="RM760" s="286"/>
      <c r="RN760" s="286"/>
      <c r="RO760" s="286"/>
      <c r="RP760" s="286"/>
      <c r="RQ760" s="286"/>
      <c r="RR760" s="286"/>
      <c r="RS760" s="286"/>
      <c r="RT760" s="286"/>
      <c r="RU760" s="286"/>
      <c r="RV760" s="286"/>
      <c r="RW760" s="286"/>
      <c r="RX760" s="286"/>
      <c r="RY760" s="286"/>
      <c r="RZ760" s="286"/>
      <c r="SA760" s="286"/>
      <c r="SB760" s="286"/>
      <c r="SC760" s="286"/>
      <c r="SD760" s="286"/>
      <c r="SE760" s="286"/>
      <c r="SF760" s="286"/>
      <c r="SG760" s="286"/>
      <c r="SH760" s="286"/>
      <c r="SI760" s="286"/>
      <c r="SJ760" s="286"/>
      <c r="SK760" s="286"/>
      <c r="SL760" s="286"/>
      <c r="SM760" s="286"/>
      <c r="SN760" s="286"/>
      <c r="SO760" s="286"/>
      <c r="SP760" s="286"/>
      <c r="SQ760" s="286"/>
      <c r="SR760" s="286"/>
      <c r="SS760" s="286"/>
      <c r="ST760" s="286"/>
      <c r="SU760" s="286"/>
      <c r="SV760" s="286"/>
      <c r="SW760" s="286"/>
      <c r="SX760" s="286"/>
      <c r="SY760" s="286"/>
      <c r="SZ760" s="286"/>
      <c r="TA760" s="286"/>
      <c r="TB760" s="286"/>
      <c r="TC760" s="286"/>
      <c r="TD760" s="286"/>
      <c r="TE760" s="286"/>
      <c r="TF760" s="286"/>
      <c r="TG760" s="286"/>
      <c r="TH760" s="286"/>
      <c r="TI760" s="286"/>
      <c r="TJ760" s="286"/>
      <c r="TK760" s="286"/>
      <c r="TL760" s="286"/>
      <c r="TM760" s="286"/>
      <c r="TN760" s="286"/>
      <c r="TO760" s="286"/>
      <c r="TP760" s="286"/>
      <c r="TQ760" s="286"/>
      <c r="TR760" s="286"/>
      <c r="TS760" s="286"/>
      <c r="TT760" s="286"/>
      <c r="TU760" s="286"/>
      <c r="TV760" s="286"/>
      <c r="TW760" s="286"/>
      <c r="TX760" s="286"/>
      <c r="TY760" s="286"/>
      <c r="TZ760" s="286"/>
      <c r="UA760" s="286"/>
      <c r="UB760" s="286"/>
      <c r="UC760" s="286"/>
      <c r="UD760" s="286"/>
      <c r="UE760" s="286"/>
      <c r="UF760" s="286"/>
      <c r="UG760" s="286"/>
      <c r="UH760" s="286"/>
      <c r="UI760" s="286"/>
      <c r="UJ760" s="286"/>
      <c r="UK760" s="286"/>
      <c r="UL760" s="286"/>
      <c r="UM760" s="286"/>
      <c r="UN760" s="286"/>
      <c r="UO760" s="286"/>
      <c r="UP760" s="286"/>
      <c r="UQ760" s="286"/>
      <c r="UR760" s="286"/>
      <c r="US760" s="286"/>
      <c r="UT760" s="286"/>
      <c r="UU760" s="286"/>
      <c r="UV760" s="286"/>
      <c r="UW760" s="286"/>
      <c r="UX760" s="286"/>
      <c r="UY760" s="286"/>
      <c r="UZ760" s="286"/>
      <c r="VA760" s="286"/>
      <c r="VB760" s="286"/>
      <c r="VC760" s="286"/>
      <c r="VD760" s="286"/>
      <c r="VE760" s="286"/>
      <c r="VF760" s="286"/>
      <c r="VG760" s="286"/>
      <c r="VH760" s="286"/>
      <c r="VI760" s="286"/>
      <c r="VJ760" s="286"/>
      <c r="VK760" s="286"/>
      <c r="VL760" s="286"/>
      <c r="VM760" s="286"/>
      <c r="VN760" s="286"/>
      <c r="VO760" s="286"/>
      <c r="VP760" s="286"/>
      <c r="VQ760" s="286"/>
      <c r="VR760" s="286"/>
      <c r="VS760" s="286"/>
      <c r="VT760" s="286"/>
      <c r="VU760" s="286"/>
      <c r="VV760" s="286"/>
      <c r="VW760" s="286"/>
      <c r="VX760" s="286"/>
      <c r="VY760" s="286"/>
      <c r="VZ760" s="286"/>
      <c r="WA760" s="286"/>
      <c r="WB760" s="286"/>
      <c r="WC760" s="286"/>
    </row>
    <row r="761" spans="1:601" s="336" customFormat="1" ht="27" customHeight="1" thickBot="1">
      <c r="A761" s="635" t="s">
        <v>1516</v>
      </c>
      <c r="B761" s="1068"/>
      <c r="C761" s="1068"/>
      <c r="D761" s="1068"/>
      <c r="E761" s="1068"/>
      <c r="F761" s="1068"/>
      <c r="G761" s="1068"/>
      <c r="H761" s="1068"/>
      <c r="I761" s="1068"/>
      <c r="J761" s="1068"/>
      <c r="K761" s="1068"/>
      <c r="L761" s="1068"/>
      <c r="M761" s="1068"/>
      <c r="N761" s="1068"/>
      <c r="O761" s="1068"/>
      <c r="P761" s="1068"/>
      <c r="Q761" s="1068"/>
      <c r="R761" s="1068"/>
      <c r="S761" s="1069"/>
    </row>
    <row r="762" spans="1:601" s="345" customFormat="1" ht="15" customHeight="1">
      <c r="A762" s="636">
        <v>792</v>
      </c>
      <c r="B762" s="337"/>
      <c r="C762" s="337"/>
      <c r="D762" s="338"/>
      <c r="E762" s="339"/>
      <c r="F762" s="340"/>
      <c r="G762" s="340"/>
      <c r="H762" s="340"/>
      <c r="I762" s="341"/>
      <c r="J762" s="341"/>
      <c r="K762" s="342"/>
      <c r="L762" s="343"/>
      <c r="M762" s="344">
        <f>M763+M773+M785+M791+M768+M789+M770+M787</f>
        <v>66205800</v>
      </c>
      <c r="N762" s="344">
        <f t="shared" ref="N762:O762" si="136">N763+N773+N785+N791+N768+N789+N770+N787</f>
        <v>34587774.890000001</v>
      </c>
      <c r="O762" s="344">
        <f t="shared" si="136"/>
        <v>85714900</v>
      </c>
      <c r="P762" s="344">
        <f>P763+P773+P785+P791+P768+P789+P770+P787+P779+P782</f>
        <v>56248360</v>
      </c>
      <c r="Q762" s="344">
        <f t="shared" ref="Q762:R762" si="137">Q763+Q773+Q785+Q791+Q768+Q789+Q770+Q787+Q779+Q782</f>
        <v>54336900</v>
      </c>
      <c r="R762" s="344">
        <f t="shared" si="137"/>
        <v>165339800</v>
      </c>
      <c r="S762" s="549"/>
    </row>
    <row r="763" spans="1:601" s="345" customFormat="1" ht="15.75" customHeight="1">
      <c r="A763" s="637"/>
      <c r="B763" s="606" t="s">
        <v>26</v>
      </c>
      <c r="C763" s="634" t="s">
        <v>27</v>
      </c>
      <c r="D763" s="634" t="s">
        <v>1517</v>
      </c>
      <c r="E763" s="1065" t="s">
        <v>1518</v>
      </c>
      <c r="F763" s="634" t="s">
        <v>60</v>
      </c>
      <c r="G763" s="634" t="s">
        <v>1519</v>
      </c>
      <c r="H763" s="634" t="s">
        <v>31</v>
      </c>
      <c r="I763" s="341" t="s">
        <v>32</v>
      </c>
      <c r="J763" s="341" t="s">
        <v>596</v>
      </c>
      <c r="K763" s="342">
        <v>9990000110</v>
      </c>
      <c r="L763" s="343" t="s">
        <v>35</v>
      </c>
      <c r="M763" s="344">
        <f>M764</f>
        <v>8634300</v>
      </c>
      <c r="N763" s="344">
        <f t="shared" ref="N763:R763" si="138">N764</f>
        <v>8563934.6999999993</v>
      </c>
      <c r="O763" s="344">
        <f t="shared" si="138"/>
        <v>8847900</v>
      </c>
      <c r="P763" s="344">
        <f t="shared" si="138"/>
        <v>9405900</v>
      </c>
      <c r="Q763" s="344">
        <f t="shared" si="138"/>
        <v>9405900</v>
      </c>
      <c r="R763" s="344">
        <f t="shared" si="138"/>
        <v>9405900</v>
      </c>
      <c r="S763" s="549">
        <v>3</v>
      </c>
    </row>
    <row r="764" spans="1:601" s="345" customFormat="1" ht="17.25" customHeight="1">
      <c r="A764" s="637"/>
      <c r="B764" s="607"/>
      <c r="C764" s="634"/>
      <c r="D764" s="634"/>
      <c r="E764" s="1066"/>
      <c r="F764" s="634"/>
      <c r="G764" s="634"/>
      <c r="H764" s="634"/>
      <c r="I764" s="346" t="s">
        <v>32</v>
      </c>
      <c r="J764" s="346" t="s">
        <v>596</v>
      </c>
      <c r="K764" s="347">
        <v>9990000110</v>
      </c>
      <c r="L764" s="347" t="s">
        <v>1520</v>
      </c>
      <c r="M764" s="348">
        <f>M765+M766+M767</f>
        <v>8634300</v>
      </c>
      <c r="N764" s="348">
        <f>N765+N766+N767</f>
        <v>8563934.6999999993</v>
      </c>
      <c r="O764" s="348">
        <f t="shared" ref="O764:R764" si="139">O765+O766+O767</f>
        <v>8847900</v>
      </c>
      <c r="P764" s="348">
        <f t="shared" si="139"/>
        <v>9405900</v>
      </c>
      <c r="Q764" s="348">
        <f t="shared" si="139"/>
        <v>9405900</v>
      </c>
      <c r="R764" s="348">
        <f t="shared" si="139"/>
        <v>9405900</v>
      </c>
      <c r="S764" s="550"/>
    </row>
    <row r="765" spans="1:601" s="345" customFormat="1" ht="21" customHeight="1">
      <c r="A765" s="637"/>
      <c r="B765" s="607"/>
      <c r="C765" s="634"/>
      <c r="D765" s="634"/>
      <c r="E765" s="1066"/>
      <c r="F765" s="634"/>
      <c r="G765" s="634"/>
      <c r="H765" s="634"/>
      <c r="I765" s="346" t="s">
        <v>32</v>
      </c>
      <c r="J765" s="346" t="s">
        <v>596</v>
      </c>
      <c r="K765" s="347">
        <v>9990000110</v>
      </c>
      <c r="L765" s="347" t="s">
        <v>36</v>
      </c>
      <c r="M765" s="348">
        <v>6646700</v>
      </c>
      <c r="N765" s="348">
        <v>6595563.8700000001</v>
      </c>
      <c r="O765" s="349">
        <v>6795600</v>
      </c>
      <c r="P765" s="349">
        <v>7224200</v>
      </c>
      <c r="Q765" s="349">
        <v>7224200</v>
      </c>
      <c r="R765" s="349">
        <v>7224200</v>
      </c>
      <c r="S765" s="550"/>
    </row>
    <row r="766" spans="1:601" s="345" customFormat="1" ht="93.75" customHeight="1">
      <c r="A766" s="637"/>
      <c r="B766" s="607"/>
      <c r="C766" s="634"/>
      <c r="D766" s="634"/>
      <c r="E766" s="1066"/>
      <c r="F766" s="634"/>
      <c r="G766" s="634"/>
      <c r="H766" s="634"/>
      <c r="I766" s="346" t="s">
        <v>32</v>
      </c>
      <c r="J766" s="346" t="s">
        <v>596</v>
      </c>
      <c r="K766" s="347">
        <v>9990000110</v>
      </c>
      <c r="L766" s="347" t="s">
        <v>37</v>
      </c>
      <c r="M766" s="348">
        <v>1987600</v>
      </c>
      <c r="N766" s="348">
        <v>1968370.83</v>
      </c>
      <c r="O766" s="349">
        <v>2052300</v>
      </c>
      <c r="P766" s="349">
        <v>2181700</v>
      </c>
      <c r="Q766" s="349">
        <v>2181700</v>
      </c>
      <c r="R766" s="349">
        <v>2181700</v>
      </c>
      <c r="S766" s="550"/>
    </row>
    <row r="767" spans="1:601" s="345" customFormat="1" ht="36.75" customHeight="1">
      <c r="A767" s="637"/>
      <c r="B767" s="607"/>
      <c r="C767" s="634"/>
      <c r="D767" s="634"/>
      <c r="E767" s="1067"/>
      <c r="F767" s="634"/>
      <c r="G767" s="634"/>
      <c r="H767" s="634"/>
      <c r="I767" s="346" t="s">
        <v>32</v>
      </c>
      <c r="J767" s="346" t="s">
        <v>596</v>
      </c>
      <c r="K767" s="347">
        <v>9990000110</v>
      </c>
      <c r="L767" s="347" t="s">
        <v>66</v>
      </c>
      <c r="M767" s="348"/>
      <c r="N767" s="348"/>
      <c r="O767" s="349"/>
      <c r="P767" s="349"/>
      <c r="Q767" s="349"/>
      <c r="R767" s="349"/>
      <c r="S767" s="550"/>
    </row>
    <row r="768" spans="1:601" s="345" customFormat="1" ht="21" customHeight="1">
      <c r="A768" s="637"/>
      <c r="B768" s="634" t="s">
        <v>38</v>
      </c>
      <c r="C768" s="634" t="s">
        <v>1521</v>
      </c>
      <c r="D768" s="634" t="s">
        <v>1517</v>
      </c>
      <c r="E768" s="638" t="s">
        <v>1522</v>
      </c>
      <c r="F768" s="634" t="s">
        <v>60</v>
      </c>
      <c r="G768" s="639" t="s">
        <v>1523</v>
      </c>
      <c r="H768" s="634" t="s">
        <v>31</v>
      </c>
      <c r="I768" s="346" t="s">
        <v>32</v>
      </c>
      <c r="J768" s="346" t="s">
        <v>596</v>
      </c>
      <c r="K768" s="347">
        <v>9990000190</v>
      </c>
      <c r="L768" s="347" t="s">
        <v>35</v>
      </c>
      <c r="M768" s="348">
        <f>M769</f>
        <v>700</v>
      </c>
      <c r="N768" s="348">
        <f t="shared" ref="N768:R768" si="140">N769</f>
        <v>0</v>
      </c>
      <c r="O768" s="348">
        <f t="shared" si="140"/>
        <v>700</v>
      </c>
      <c r="P768" s="348">
        <f t="shared" si="140"/>
        <v>1000</v>
      </c>
      <c r="Q768" s="348">
        <f t="shared" si="140"/>
        <v>1000</v>
      </c>
      <c r="R768" s="348">
        <f t="shared" si="140"/>
        <v>1000</v>
      </c>
      <c r="S768" s="550">
        <v>3</v>
      </c>
    </row>
    <row r="769" spans="1:19" s="345" customFormat="1" ht="82.5" customHeight="1">
      <c r="A769" s="637"/>
      <c r="B769" s="634"/>
      <c r="C769" s="634"/>
      <c r="D769" s="634"/>
      <c r="E769" s="638"/>
      <c r="F769" s="634"/>
      <c r="G769" s="639"/>
      <c r="H769" s="634"/>
      <c r="I769" s="346" t="s">
        <v>32</v>
      </c>
      <c r="J769" s="346" t="s">
        <v>596</v>
      </c>
      <c r="K769" s="347">
        <v>9990000190</v>
      </c>
      <c r="L769" s="347" t="s">
        <v>44</v>
      </c>
      <c r="M769" s="348">
        <v>700</v>
      </c>
      <c r="N769" s="348">
        <v>0</v>
      </c>
      <c r="O769" s="349">
        <v>700</v>
      </c>
      <c r="P769" s="349">
        <v>1000</v>
      </c>
      <c r="Q769" s="349">
        <v>1000</v>
      </c>
      <c r="R769" s="349">
        <v>1000</v>
      </c>
      <c r="S769" s="550"/>
    </row>
    <row r="770" spans="1:19" s="345" customFormat="1" ht="138" customHeight="1">
      <c r="A770" s="637"/>
      <c r="B770" s="606" t="s">
        <v>1524</v>
      </c>
      <c r="C770" s="606" t="s">
        <v>1465</v>
      </c>
      <c r="D770" s="606" t="s">
        <v>1525</v>
      </c>
      <c r="E770" s="640" t="s">
        <v>1526</v>
      </c>
      <c r="F770" s="611" t="s">
        <v>60</v>
      </c>
      <c r="G770" s="643">
        <v>45125</v>
      </c>
      <c r="H770" s="606" t="s">
        <v>31</v>
      </c>
      <c r="I770" s="341" t="s">
        <v>32</v>
      </c>
      <c r="J770" s="341" t="s">
        <v>596</v>
      </c>
      <c r="K770" s="347" t="s">
        <v>86</v>
      </c>
      <c r="L770" s="343" t="s">
        <v>35</v>
      </c>
      <c r="M770" s="349">
        <f t="shared" ref="M770:O770" si="141">M771+M772</f>
        <v>241000</v>
      </c>
      <c r="N770" s="349">
        <f t="shared" si="141"/>
        <v>241000</v>
      </c>
      <c r="O770" s="349">
        <f t="shared" si="141"/>
        <v>231800</v>
      </c>
      <c r="P770" s="349"/>
      <c r="Q770" s="349"/>
      <c r="R770" s="349"/>
      <c r="S770" s="550">
        <v>3</v>
      </c>
    </row>
    <row r="771" spans="1:19" s="345" customFormat="1" ht="125.25" customHeight="1">
      <c r="A771" s="637"/>
      <c r="B771" s="607"/>
      <c r="C771" s="607"/>
      <c r="D771" s="607"/>
      <c r="E771" s="641"/>
      <c r="F771" s="626"/>
      <c r="G771" s="644"/>
      <c r="H771" s="607"/>
      <c r="I771" s="346" t="s">
        <v>32</v>
      </c>
      <c r="J771" s="346" t="s">
        <v>596</v>
      </c>
      <c r="K771" s="347" t="s">
        <v>86</v>
      </c>
      <c r="L771" s="347" t="s">
        <v>36</v>
      </c>
      <c r="M771" s="348">
        <v>185100</v>
      </c>
      <c r="N771" s="348">
        <v>185100</v>
      </c>
      <c r="O771" s="349">
        <v>177900</v>
      </c>
      <c r="P771" s="349"/>
      <c r="Q771" s="349"/>
      <c r="R771" s="349"/>
      <c r="S771" s="550"/>
    </row>
    <row r="772" spans="1:19" s="345" customFormat="1" ht="195" customHeight="1">
      <c r="A772" s="637"/>
      <c r="B772" s="608"/>
      <c r="C772" s="608"/>
      <c r="D772" s="608"/>
      <c r="E772" s="642"/>
      <c r="F772" s="612"/>
      <c r="G772" s="645"/>
      <c r="H772" s="608"/>
      <c r="I772" s="346" t="s">
        <v>32</v>
      </c>
      <c r="J772" s="346" t="s">
        <v>596</v>
      </c>
      <c r="K772" s="347" t="s">
        <v>86</v>
      </c>
      <c r="L772" s="347" t="s">
        <v>37</v>
      </c>
      <c r="M772" s="348">
        <v>55900</v>
      </c>
      <c r="N772" s="348">
        <v>55900</v>
      </c>
      <c r="O772" s="349">
        <v>53900</v>
      </c>
      <c r="P772" s="349"/>
      <c r="Q772" s="349"/>
      <c r="R772" s="349"/>
      <c r="S772" s="550"/>
    </row>
    <row r="773" spans="1:19" s="352" customFormat="1" ht="42" customHeight="1">
      <c r="A773" s="637"/>
      <c r="B773" s="631" t="s">
        <v>1527</v>
      </c>
      <c r="C773" s="632" t="s">
        <v>1528</v>
      </c>
      <c r="D773" s="632" t="s">
        <v>1517</v>
      </c>
      <c r="E773" s="633" t="s">
        <v>1529</v>
      </c>
      <c r="F773" s="634" t="s">
        <v>60</v>
      </c>
      <c r="G773" s="634" t="s">
        <v>1530</v>
      </c>
      <c r="H773" s="634" t="s">
        <v>31</v>
      </c>
      <c r="I773" s="350" t="s">
        <v>32</v>
      </c>
      <c r="J773" s="350" t="s">
        <v>596</v>
      </c>
      <c r="K773" s="350" t="s">
        <v>1531</v>
      </c>
      <c r="L773" s="350" t="s">
        <v>35</v>
      </c>
      <c r="M773" s="351">
        <f>M774+M775+M776+M777+M778</f>
        <v>7718500</v>
      </c>
      <c r="N773" s="351">
        <f>N774+N775+N776+N777+N778</f>
        <v>7674240.1900000004</v>
      </c>
      <c r="O773" s="351">
        <f t="shared" ref="O773:R773" si="142">O774+O775+O776+O777+O778</f>
        <v>8076300</v>
      </c>
      <c r="P773" s="351">
        <f t="shared" si="142"/>
        <v>8057400</v>
      </c>
      <c r="Q773" s="351">
        <f t="shared" si="142"/>
        <v>7897100</v>
      </c>
      <c r="R773" s="351">
        <f t="shared" si="142"/>
        <v>7897100</v>
      </c>
      <c r="S773" s="550">
        <v>3</v>
      </c>
    </row>
    <row r="774" spans="1:19" s="345" customFormat="1" ht="12" customHeight="1">
      <c r="A774" s="637"/>
      <c r="B774" s="631"/>
      <c r="C774" s="632"/>
      <c r="D774" s="632"/>
      <c r="E774" s="633"/>
      <c r="F774" s="634"/>
      <c r="G774" s="634"/>
      <c r="H774" s="634"/>
      <c r="I774" s="347" t="s">
        <v>32</v>
      </c>
      <c r="J774" s="347" t="s">
        <v>596</v>
      </c>
      <c r="K774" s="347" t="s">
        <v>1531</v>
      </c>
      <c r="L774" s="353" t="s">
        <v>182</v>
      </c>
      <c r="M774" s="348">
        <v>5427100</v>
      </c>
      <c r="N774" s="348">
        <v>5395511</v>
      </c>
      <c r="O774" s="349">
        <v>5652800</v>
      </c>
      <c r="P774" s="349">
        <v>5856200</v>
      </c>
      <c r="Q774" s="349">
        <v>5856200</v>
      </c>
      <c r="R774" s="349">
        <v>5856200</v>
      </c>
      <c r="S774" s="550"/>
    </row>
    <row r="775" spans="1:19" s="345" customFormat="1" ht="12" customHeight="1">
      <c r="A775" s="637"/>
      <c r="B775" s="631"/>
      <c r="C775" s="632"/>
      <c r="D775" s="632"/>
      <c r="E775" s="633"/>
      <c r="F775" s="634"/>
      <c r="G775" s="634"/>
      <c r="H775" s="634"/>
      <c r="I775" s="347" t="s">
        <v>32</v>
      </c>
      <c r="J775" s="347" t="s">
        <v>596</v>
      </c>
      <c r="K775" s="347" t="s">
        <v>1531</v>
      </c>
      <c r="L775" s="353" t="s">
        <v>184</v>
      </c>
      <c r="M775" s="348"/>
      <c r="N775" s="348"/>
      <c r="O775" s="349"/>
      <c r="P775" s="349"/>
      <c r="Q775" s="349"/>
      <c r="R775" s="349"/>
      <c r="S775" s="550"/>
    </row>
    <row r="776" spans="1:19" s="345" customFormat="1" ht="12" customHeight="1">
      <c r="A776" s="637"/>
      <c r="B776" s="631"/>
      <c r="C776" s="632"/>
      <c r="D776" s="632"/>
      <c r="E776" s="633"/>
      <c r="F776" s="634"/>
      <c r="G776" s="634"/>
      <c r="H776" s="634"/>
      <c r="I776" s="347" t="s">
        <v>32</v>
      </c>
      <c r="J776" s="347" t="s">
        <v>596</v>
      </c>
      <c r="K776" s="347" t="s">
        <v>1531</v>
      </c>
      <c r="L776" s="353" t="s">
        <v>183</v>
      </c>
      <c r="M776" s="348">
        <v>1620300</v>
      </c>
      <c r="N776" s="348">
        <v>1608103.99</v>
      </c>
      <c r="O776" s="349">
        <v>1707200</v>
      </c>
      <c r="P776" s="349">
        <v>1768600</v>
      </c>
      <c r="Q776" s="349">
        <v>1768600</v>
      </c>
      <c r="R776" s="349">
        <v>1768600</v>
      </c>
      <c r="S776" s="550"/>
    </row>
    <row r="777" spans="1:19" s="345" customFormat="1" ht="12" customHeight="1">
      <c r="A777" s="637"/>
      <c r="B777" s="631"/>
      <c r="C777" s="632"/>
      <c r="D777" s="632"/>
      <c r="E777" s="633"/>
      <c r="F777" s="634"/>
      <c r="G777" s="634"/>
      <c r="H777" s="634"/>
      <c r="I777" s="347" t="s">
        <v>32</v>
      </c>
      <c r="J777" s="347" t="s">
        <v>596</v>
      </c>
      <c r="K777" s="347" t="s">
        <v>1531</v>
      </c>
      <c r="L777" s="353" t="s">
        <v>43</v>
      </c>
      <c r="M777" s="348">
        <v>670300</v>
      </c>
      <c r="N777" s="348">
        <v>670293.31999999995</v>
      </c>
      <c r="O777" s="349">
        <v>715500</v>
      </c>
      <c r="P777" s="349">
        <v>431600</v>
      </c>
      <c r="Q777" s="349">
        <v>271300</v>
      </c>
      <c r="R777" s="349">
        <v>271300</v>
      </c>
      <c r="S777" s="550"/>
    </row>
    <row r="778" spans="1:19" s="345" customFormat="1" ht="40.5" customHeight="1">
      <c r="A778" s="637"/>
      <c r="B778" s="631"/>
      <c r="C778" s="632"/>
      <c r="D778" s="632"/>
      <c r="E778" s="633"/>
      <c r="F778" s="634"/>
      <c r="G778" s="634"/>
      <c r="H778" s="634"/>
      <c r="I778" s="347" t="s">
        <v>32</v>
      </c>
      <c r="J778" s="347" t="s">
        <v>596</v>
      </c>
      <c r="K778" s="347" t="s">
        <v>1531</v>
      </c>
      <c r="L778" s="353" t="s">
        <v>44</v>
      </c>
      <c r="M778" s="348">
        <v>800</v>
      </c>
      <c r="N778" s="348">
        <v>331.88</v>
      </c>
      <c r="O778" s="349">
        <v>800</v>
      </c>
      <c r="P778" s="349">
        <v>1000</v>
      </c>
      <c r="Q778" s="349">
        <v>1000</v>
      </c>
      <c r="R778" s="349">
        <v>1000</v>
      </c>
      <c r="S778" s="550"/>
    </row>
    <row r="779" spans="1:19" s="345" customFormat="1" ht="40.5" customHeight="1">
      <c r="A779" s="637"/>
      <c r="B779" s="617" t="s">
        <v>61</v>
      </c>
      <c r="C779" s="620" t="s">
        <v>115</v>
      </c>
      <c r="D779" s="620" t="s">
        <v>1517</v>
      </c>
      <c r="E779" s="623" t="s">
        <v>1532</v>
      </c>
      <c r="F779" s="611" t="s">
        <v>60</v>
      </c>
      <c r="G779" s="611" t="s">
        <v>1533</v>
      </c>
      <c r="H779" s="611" t="s">
        <v>31</v>
      </c>
      <c r="I779" s="354" t="s">
        <v>32</v>
      </c>
      <c r="J779" s="354" t="s">
        <v>596</v>
      </c>
      <c r="K779" s="354" t="s">
        <v>118</v>
      </c>
      <c r="L779" s="355" t="s">
        <v>35</v>
      </c>
      <c r="M779" s="348"/>
      <c r="N779" s="348"/>
      <c r="O779" s="349">
        <f>O780</f>
        <v>244200</v>
      </c>
      <c r="P779" s="349"/>
      <c r="Q779" s="349"/>
      <c r="R779" s="349"/>
      <c r="S779" s="550">
        <v>3</v>
      </c>
    </row>
    <row r="780" spans="1:19" s="345" customFormat="1" ht="40.5" customHeight="1">
      <c r="A780" s="637"/>
      <c r="B780" s="618"/>
      <c r="C780" s="621"/>
      <c r="D780" s="621"/>
      <c r="E780" s="624"/>
      <c r="F780" s="626"/>
      <c r="G780" s="626"/>
      <c r="H780" s="626"/>
      <c r="I780" s="354" t="s">
        <v>32</v>
      </c>
      <c r="J780" s="354" t="s">
        <v>596</v>
      </c>
      <c r="K780" s="354" t="s">
        <v>118</v>
      </c>
      <c r="L780" s="355" t="s">
        <v>134</v>
      </c>
      <c r="M780" s="348"/>
      <c r="N780" s="348"/>
      <c r="O780" s="349">
        <f>O781</f>
        <v>244200</v>
      </c>
      <c r="P780" s="349"/>
      <c r="Q780" s="349"/>
      <c r="R780" s="349"/>
      <c r="S780" s="550"/>
    </row>
    <row r="781" spans="1:19" s="345" customFormat="1" ht="40.5" customHeight="1">
      <c r="A781" s="637"/>
      <c r="B781" s="619"/>
      <c r="C781" s="622"/>
      <c r="D781" s="622"/>
      <c r="E781" s="625"/>
      <c r="F781" s="612"/>
      <c r="G781" s="612"/>
      <c r="H781" s="612"/>
      <c r="I781" s="354" t="s">
        <v>32</v>
      </c>
      <c r="J781" s="354" t="s">
        <v>596</v>
      </c>
      <c r="K781" s="354" t="s">
        <v>118</v>
      </c>
      <c r="L781" s="355" t="s">
        <v>119</v>
      </c>
      <c r="M781" s="348"/>
      <c r="N781" s="348"/>
      <c r="O781" s="349">
        <v>244200</v>
      </c>
      <c r="P781" s="349"/>
      <c r="Q781" s="349"/>
      <c r="R781" s="349"/>
      <c r="S781" s="550"/>
    </row>
    <row r="782" spans="1:19" s="345" customFormat="1" ht="51" customHeight="1">
      <c r="A782" s="637"/>
      <c r="B782" s="617" t="s">
        <v>67</v>
      </c>
      <c r="C782" s="620" t="s">
        <v>1534</v>
      </c>
      <c r="D782" s="620" t="s">
        <v>1517</v>
      </c>
      <c r="E782" s="623" t="s">
        <v>1535</v>
      </c>
      <c r="F782" s="356" t="s">
        <v>60</v>
      </c>
      <c r="G782" s="613"/>
      <c r="H782" s="356" t="s">
        <v>31</v>
      </c>
      <c r="I782" s="354" t="s">
        <v>32</v>
      </c>
      <c r="J782" s="354" t="s">
        <v>105</v>
      </c>
      <c r="K782" s="354" t="s">
        <v>1536</v>
      </c>
      <c r="L782" s="355" t="s">
        <v>35</v>
      </c>
      <c r="M782" s="348"/>
      <c r="N782" s="348"/>
      <c r="O782" s="349"/>
      <c r="P782" s="349">
        <f>P783</f>
        <v>5820060</v>
      </c>
      <c r="Q782" s="349">
        <f t="shared" ref="Q782:R783" si="143">Q783</f>
        <v>3507900</v>
      </c>
      <c r="R782" s="349">
        <f t="shared" si="143"/>
        <v>113777800</v>
      </c>
      <c r="S782" s="550">
        <v>3</v>
      </c>
    </row>
    <row r="783" spans="1:19" s="345" customFormat="1" ht="51" customHeight="1">
      <c r="A783" s="637"/>
      <c r="B783" s="618"/>
      <c r="C783" s="621"/>
      <c r="D783" s="621"/>
      <c r="E783" s="624"/>
      <c r="F783" s="356"/>
      <c r="G783" s="626"/>
      <c r="H783" s="356"/>
      <c r="I783" s="354" t="s">
        <v>32</v>
      </c>
      <c r="J783" s="354" t="s">
        <v>105</v>
      </c>
      <c r="K783" s="354" t="s">
        <v>1536</v>
      </c>
      <c r="L783" s="355" t="s">
        <v>134</v>
      </c>
      <c r="M783" s="348"/>
      <c r="N783" s="348"/>
      <c r="O783" s="349"/>
      <c r="P783" s="349">
        <f>P784</f>
        <v>5820060</v>
      </c>
      <c r="Q783" s="349">
        <f t="shared" si="143"/>
        <v>3507900</v>
      </c>
      <c r="R783" s="349">
        <f t="shared" si="143"/>
        <v>113777800</v>
      </c>
      <c r="S783" s="550"/>
    </row>
    <row r="784" spans="1:19" s="345" customFormat="1" ht="79.5" customHeight="1">
      <c r="A784" s="637"/>
      <c r="B784" s="619"/>
      <c r="C784" s="622"/>
      <c r="D784" s="622"/>
      <c r="E784" s="625"/>
      <c r="F784" s="356"/>
      <c r="G784" s="612"/>
      <c r="H784" s="356"/>
      <c r="I784" s="354" t="s">
        <v>32</v>
      </c>
      <c r="J784" s="354" t="s">
        <v>105</v>
      </c>
      <c r="K784" s="354" t="s">
        <v>1536</v>
      </c>
      <c r="L784" s="355" t="s">
        <v>100</v>
      </c>
      <c r="M784" s="348"/>
      <c r="N784" s="348"/>
      <c r="O784" s="349"/>
      <c r="P784" s="349">
        <v>5820060</v>
      </c>
      <c r="Q784" s="349">
        <v>3507900</v>
      </c>
      <c r="R784" s="349">
        <v>113777800</v>
      </c>
      <c r="S784" s="550"/>
    </row>
    <row r="785" spans="1:19" s="345" customFormat="1" ht="141.75" customHeight="1">
      <c r="A785" s="637"/>
      <c r="B785" s="606" t="s">
        <v>1537</v>
      </c>
      <c r="C785" s="606" t="s">
        <v>1538</v>
      </c>
      <c r="D785" s="606" t="s">
        <v>1517</v>
      </c>
      <c r="E785" s="627" t="s">
        <v>1539</v>
      </c>
      <c r="F785" s="606" t="s">
        <v>60</v>
      </c>
      <c r="G785" s="629">
        <v>43615</v>
      </c>
      <c r="H785" s="606" t="s">
        <v>31</v>
      </c>
      <c r="I785" s="342" t="s">
        <v>311</v>
      </c>
      <c r="J785" s="342" t="s">
        <v>32</v>
      </c>
      <c r="K785" s="342" t="s">
        <v>1540</v>
      </c>
      <c r="L785" s="342" t="s">
        <v>35</v>
      </c>
      <c r="M785" s="351">
        <f>M786</f>
        <v>0</v>
      </c>
      <c r="N785" s="351">
        <f>N786</f>
        <v>0</v>
      </c>
      <c r="O785" s="357">
        <f t="shared" ref="O785:R787" si="144">O786</f>
        <v>4497000</v>
      </c>
      <c r="P785" s="357">
        <f t="shared" si="144"/>
        <v>9397000</v>
      </c>
      <c r="Q785" s="357">
        <f t="shared" si="144"/>
        <v>8927000</v>
      </c>
      <c r="R785" s="357">
        <f t="shared" si="144"/>
        <v>8927000</v>
      </c>
      <c r="S785" s="550">
        <v>3</v>
      </c>
    </row>
    <row r="786" spans="1:19" s="345" customFormat="1" ht="18.75" customHeight="1">
      <c r="A786" s="637"/>
      <c r="B786" s="607"/>
      <c r="C786" s="607"/>
      <c r="D786" s="607"/>
      <c r="E786" s="628"/>
      <c r="F786" s="607"/>
      <c r="G786" s="630"/>
      <c r="H786" s="607"/>
      <c r="I786" s="347" t="s">
        <v>311</v>
      </c>
      <c r="J786" s="347" t="s">
        <v>32</v>
      </c>
      <c r="K786" s="347" t="s">
        <v>1540</v>
      </c>
      <c r="L786" s="347" t="s">
        <v>1541</v>
      </c>
      <c r="M786" s="349"/>
      <c r="N786" s="349"/>
      <c r="O786" s="349">
        <v>4497000</v>
      </c>
      <c r="P786" s="349">
        <v>9397000</v>
      </c>
      <c r="Q786" s="349">
        <v>8927000</v>
      </c>
      <c r="R786" s="349">
        <v>8927000</v>
      </c>
      <c r="S786" s="550"/>
    </row>
    <row r="787" spans="1:19" s="345" customFormat="1" ht="18.75" customHeight="1">
      <c r="A787" s="637"/>
      <c r="B787" s="607"/>
      <c r="C787" s="607"/>
      <c r="D787" s="607"/>
      <c r="E787" s="628"/>
      <c r="F787" s="607"/>
      <c r="G787" s="630"/>
      <c r="H787" s="607"/>
      <c r="I787" s="342" t="s">
        <v>311</v>
      </c>
      <c r="J787" s="342" t="s">
        <v>32</v>
      </c>
      <c r="K787" s="342" t="s">
        <v>1542</v>
      </c>
      <c r="L787" s="342" t="s">
        <v>35</v>
      </c>
      <c r="M787" s="351">
        <f>M788</f>
        <v>2628000</v>
      </c>
      <c r="N787" s="351">
        <f>N788</f>
        <v>2628000</v>
      </c>
      <c r="O787" s="357">
        <f t="shared" si="144"/>
        <v>2062000</v>
      </c>
      <c r="P787" s="357">
        <f t="shared" si="144"/>
        <v>418000</v>
      </c>
      <c r="Q787" s="357">
        <f t="shared" si="144"/>
        <v>1449000</v>
      </c>
      <c r="R787" s="357">
        <f t="shared" si="144"/>
        <v>2182000</v>
      </c>
      <c r="S787" s="550"/>
    </row>
    <row r="788" spans="1:19" s="345" customFormat="1" ht="18.75" customHeight="1">
      <c r="A788" s="637"/>
      <c r="B788" s="607"/>
      <c r="C788" s="607"/>
      <c r="D788" s="607"/>
      <c r="E788" s="628"/>
      <c r="F788" s="607"/>
      <c r="G788" s="630"/>
      <c r="H788" s="607"/>
      <c r="I788" s="347" t="s">
        <v>311</v>
      </c>
      <c r="J788" s="347" t="s">
        <v>32</v>
      </c>
      <c r="K788" s="347" t="s">
        <v>1542</v>
      </c>
      <c r="L788" s="347" t="s">
        <v>1541</v>
      </c>
      <c r="M788" s="349">
        <v>2628000</v>
      </c>
      <c r="N788" s="349">
        <v>2628000</v>
      </c>
      <c r="O788" s="349">
        <v>2062000</v>
      </c>
      <c r="P788" s="349">
        <v>418000</v>
      </c>
      <c r="Q788" s="349">
        <v>1449000</v>
      </c>
      <c r="R788" s="349">
        <v>2182000</v>
      </c>
      <c r="S788" s="550"/>
    </row>
    <row r="789" spans="1:19" s="345" customFormat="1" ht="246.75" customHeight="1">
      <c r="A789" s="637"/>
      <c r="B789" s="606" t="s">
        <v>1047</v>
      </c>
      <c r="C789" s="606" t="s">
        <v>1465</v>
      </c>
      <c r="D789" s="606" t="s">
        <v>1517</v>
      </c>
      <c r="E789" s="609" t="s">
        <v>1526</v>
      </c>
      <c r="F789" s="611" t="s">
        <v>60</v>
      </c>
      <c r="G789" s="613">
        <v>45125</v>
      </c>
      <c r="H789" s="606" t="s">
        <v>31</v>
      </c>
      <c r="I789" s="342" t="s">
        <v>311</v>
      </c>
      <c r="J789" s="342" t="s">
        <v>33</v>
      </c>
      <c r="K789" s="347" t="s">
        <v>86</v>
      </c>
      <c r="L789" s="342" t="s">
        <v>1543</v>
      </c>
      <c r="M789" s="358">
        <f>M790</f>
        <v>1051300</v>
      </c>
      <c r="N789" s="358">
        <f>N790</f>
        <v>1051300</v>
      </c>
      <c r="O789" s="358">
        <f>O790</f>
        <v>954100</v>
      </c>
      <c r="P789" s="349"/>
      <c r="Q789" s="349"/>
      <c r="R789" s="349"/>
      <c r="S789" s="550">
        <v>3</v>
      </c>
    </row>
    <row r="790" spans="1:19" s="345" customFormat="1" ht="234.75" customHeight="1">
      <c r="A790" s="637"/>
      <c r="B790" s="608"/>
      <c r="C790" s="608"/>
      <c r="D790" s="608"/>
      <c r="E790" s="610"/>
      <c r="F790" s="612"/>
      <c r="G790" s="614"/>
      <c r="H790" s="608"/>
      <c r="I790" s="342" t="s">
        <v>311</v>
      </c>
      <c r="J790" s="342" t="s">
        <v>33</v>
      </c>
      <c r="K790" s="347" t="s">
        <v>86</v>
      </c>
      <c r="L790" s="342" t="s">
        <v>250</v>
      </c>
      <c r="M790" s="358">
        <v>1051300</v>
      </c>
      <c r="N790" s="358">
        <v>1051300</v>
      </c>
      <c r="O790" s="358">
        <v>954100</v>
      </c>
      <c r="P790" s="349"/>
      <c r="Q790" s="349"/>
      <c r="R790" s="349"/>
      <c r="S790" s="550"/>
    </row>
    <row r="791" spans="1:19" s="345" customFormat="1" ht="163.5" customHeight="1">
      <c r="A791" s="637"/>
      <c r="B791" s="606" t="s">
        <v>1544</v>
      </c>
      <c r="C791" s="615" t="s">
        <v>1545</v>
      </c>
      <c r="D791" s="606" t="s">
        <v>1517</v>
      </c>
      <c r="E791" s="359" t="s">
        <v>1546</v>
      </c>
      <c r="F791" s="360" t="s">
        <v>60</v>
      </c>
      <c r="G791" s="361">
        <v>43615</v>
      </c>
      <c r="H791" s="362" t="s">
        <v>31</v>
      </c>
      <c r="I791" s="598" t="s">
        <v>311</v>
      </c>
      <c r="J791" s="598" t="s">
        <v>33</v>
      </c>
      <c r="K791" s="600" t="s">
        <v>1547</v>
      </c>
      <c r="L791" s="602" t="s">
        <v>250</v>
      </c>
      <c r="M791" s="604">
        <v>45932000</v>
      </c>
      <c r="N791" s="604">
        <v>14429300</v>
      </c>
      <c r="O791" s="363">
        <v>61045100</v>
      </c>
      <c r="P791" s="604">
        <v>23149000</v>
      </c>
      <c r="Q791" s="604">
        <v>23149000</v>
      </c>
      <c r="R791" s="604">
        <v>23149000</v>
      </c>
      <c r="S791" s="591">
        <v>3</v>
      </c>
    </row>
    <row r="792" spans="1:19" s="345" customFormat="1" ht="134.25" customHeight="1" thickBot="1">
      <c r="A792" s="637"/>
      <c r="B792" s="607"/>
      <c r="C792" s="616"/>
      <c r="D792" s="607"/>
      <c r="E792" s="372" t="s">
        <v>1548</v>
      </c>
      <c r="F792" s="373" t="s">
        <v>60</v>
      </c>
      <c r="G792" s="374">
        <v>43636</v>
      </c>
      <c r="H792" s="375" t="s">
        <v>31</v>
      </c>
      <c r="I792" s="599"/>
      <c r="J792" s="599"/>
      <c r="K792" s="601"/>
      <c r="L792" s="603"/>
      <c r="M792" s="605"/>
      <c r="N792" s="605"/>
      <c r="O792" s="364"/>
      <c r="P792" s="605"/>
      <c r="Q792" s="605"/>
      <c r="R792" s="605"/>
      <c r="S792" s="592"/>
    </row>
    <row r="793" spans="1:19" s="365" customFormat="1" ht="21.75" customHeight="1" thickBot="1">
      <c r="A793" s="1074" t="s">
        <v>1557</v>
      </c>
      <c r="B793" s="1075"/>
      <c r="C793" s="1075"/>
      <c r="D793" s="1075"/>
      <c r="E793" s="1075"/>
      <c r="F793" s="1075"/>
      <c r="G793" s="1075"/>
      <c r="H793" s="1076"/>
      <c r="I793" s="376"/>
      <c r="J793" s="376"/>
      <c r="K793" s="376"/>
      <c r="L793" s="376"/>
      <c r="M793" s="377">
        <f>M763+M768+M773+M785+M791+M770+M789+M787</f>
        <v>66205800</v>
      </c>
      <c r="N793" s="377">
        <f>N763+N768+N773+N785+N791+N770+N789+N787</f>
        <v>34587774.890000001</v>
      </c>
      <c r="O793" s="377">
        <f>O763+O768+O773+O785+O791+O770+O789+O787+O779</f>
        <v>85959100</v>
      </c>
      <c r="P793" s="377">
        <f>P763+P768+P773+P785+P791+P770+P789+P787+P782</f>
        <v>56248360</v>
      </c>
      <c r="Q793" s="377">
        <f t="shared" ref="Q793:R793" si="145">Q763+Q768+Q773+Q785+Q791+Q770+Q789+Q787+Q782</f>
        <v>54336900</v>
      </c>
      <c r="R793" s="377">
        <f t="shared" si="145"/>
        <v>165339800</v>
      </c>
      <c r="S793" s="378"/>
    </row>
    <row r="794" spans="1:19" s="368" customFormat="1" ht="30" customHeight="1">
      <c r="A794" s="69"/>
      <c r="B794" s="366"/>
      <c r="C794" s="69"/>
      <c r="D794" s="69"/>
      <c r="E794" s="367"/>
      <c r="F794" s="366"/>
      <c r="G794" s="366"/>
      <c r="H794" s="593" t="s">
        <v>1549</v>
      </c>
      <c r="I794" s="594"/>
      <c r="J794" s="594"/>
      <c r="K794" s="594"/>
      <c r="L794" s="594"/>
      <c r="M794" s="475">
        <f>M284+M288+M407+M425+M760+M793</f>
        <v>1351131992.1100001</v>
      </c>
      <c r="N794" s="475">
        <f t="shared" ref="N794:R794" si="146">N284+N288+N407+N425+N760+N793</f>
        <v>1284438948.2800002</v>
      </c>
      <c r="O794" s="475">
        <f t="shared" si="146"/>
        <v>1814481181.29</v>
      </c>
      <c r="P794" s="475">
        <f t="shared" si="146"/>
        <v>1416987779</v>
      </c>
      <c r="Q794" s="475">
        <f t="shared" si="146"/>
        <v>1475025588</v>
      </c>
      <c r="R794" s="475">
        <f t="shared" si="146"/>
        <v>1519526888</v>
      </c>
      <c r="S794" s="476"/>
    </row>
    <row r="795" spans="1:19" s="368" customFormat="1" ht="30" customHeight="1">
      <c r="A795" s="69"/>
      <c r="B795" s="366"/>
      <c r="C795" s="69"/>
      <c r="D795" s="69"/>
      <c r="E795" s="367"/>
      <c r="F795" s="366"/>
      <c r="G795" s="366"/>
      <c r="H795" s="595" t="s">
        <v>1550</v>
      </c>
      <c r="I795" s="596"/>
      <c r="J795" s="596"/>
      <c r="K795" s="596"/>
      <c r="L795" s="596"/>
      <c r="M795" s="477"/>
      <c r="N795" s="477"/>
      <c r="O795" s="477"/>
      <c r="P795" s="478"/>
      <c r="Q795" s="478">
        <v>26768000</v>
      </c>
      <c r="R795" s="478">
        <v>59107000</v>
      </c>
      <c r="S795" s="479"/>
    </row>
    <row r="796" spans="1:19" s="368" customFormat="1" ht="30" customHeight="1">
      <c r="A796" s="69"/>
      <c r="B796" s="366"/>
      <c r="C796" s="69"/>
      <c r="D796" s="69"/>
      <c r="E796" s="367"/>
      <c r="F796" s="366"/>
      <c r="G796" s="366"/>
      <c r="H796" s="597" t="s">
        <v>1551</v>
      </c>
      <c r="I796" s="596"/>
      <c r="J796" s="596"/>
      <c r="K796" s="596"/>
      <c r="L796" s="596"/>
      <c r="M796" s="480">
        <f t="shared" ref="M796:R796" si="147">SUM(M794:M795)</f>
        <v>1351131992.1100001</v>
      </c>
      <c r="N796" s="480">
        <f t="shared" si="147"/>
        <v>1284438948.2800002</v>
      </c>
      <c r="O796" s="480">
        <f t="shared" si="147"/>
        <v>1814481181.29</v>
      </c>
      <c r="P796" s="480">
        <f>SUM(P794:P795)</f>
        <v>1416987779</v>
      </c>
      <c r="Q796" s="480">
        <f t="shared" si="147"/>
        <v>1501793588</v>
      </c>
      <c r="R796" s="480">
        <f t="shared" si="147"/>
        <v>1578633888</v>
      </c>
      <c r="S796" s="479"/>
    </row>
    <row r="797" spans="1:19" ht="30" customHeight="1"/>
  </sheetData>
  <mergeCells count="1340">
    <mergeCell ref="A407:H407"/>
    <mergeCell ref="A290:A406"/>
    <mergeCell ref="A288:H288"/>
    <mergeCell ref="A284:H284"/>
    <mergeCell ref="A425:H425"/>
    <mergeCell ref="A760:H760"/>
    <mergeCell ref="A793:H793"/>
    <mergeCell ref="A289:S289"/>
    <mergeCell ref="D290:D292"/>
    <mergeCell ref="E290:E291"/>
    <mergeCell ref="F290:F291"/>
    <mergeCell ref="G290:G291"/>
    <mergeCell ref="H290:H291"/>
    <mergeCell ref="D293:D297"/>
    <mergeCell ref="E293:E297"/>
    <mergeCell ref="F293:F297"/>
    <mergeCell ref="G293:G297"/>
    <mergeCell ref="H293:H296"/>
    <mergeCell ref="B295:B296"/>
    <mergeCell ref="C295:C296"/>
    <mergeCell ref="D298:D299"/>
    <mergeCell ref="E298:E299"/>
    <mergeCell ref="F298:F299"/>
    <mergeCell ref="G298:G299"/>
    <mergeCell ref="H298:H299"/>
    <mergeCell ref="C300:C302"/>
    <mergeCell ref="D300:D302"/>
    <mergeCell ref="E301:E302"/>
    <mergeCell ref="F301:F302"/>
    <mergeCell ref="G301:G302"/>
    <mergeCell ref="H301:H302"/>
    <mergeCell ref="A285:S285"/>
    <mergeCell ref="A286:A287"/>
    <mergeCell ref="B286:B287"/>
    <mergeCell ref="C286:C287"/>
    <mergeCell ref="I286:I287"/>
    <mergeCell ref="G273:G274"/>
    <mergeCell ref="H273:H274"/>
    <mergeCell ref="A275:A276"/>
    <mergeCell ref="B275:B276"/>
    <mergeCell ref="C275:C276"/>
    <mergeCell ref="D275:D277"/>
    <mergeCell ref="E275:E277"/>
    <mergeCell ref="F275:F277"/>
    <mergeCell ref="G275:G277"/>
    <mergeCell ref="H275:H277"/>
    <mergeCell ref="A273:A274"/>
    <mergeCell ref="B273:B274"/>
    <mergeCell ref="C273:C274"/>
    <mergeCell ref="D273:D274"/>
    <mergeCell ref="E273:E274"/>
    <mergeCell ref="F273:F274"/>
    <mergeCell ref="D278:D279"/>
    <mergeCell ref="A261:A262"/>
    <mergeCell ref="B261:B262"/>
    <mergeCell ref="C261:C262"/>
    <mergeCell ref="D261:D262"/>
    <mergeCell ref="A263:A265"/>
    <mergeCell ref="B263:B265"/>
    <mergeCell ref="C263:C265"/>
    <mergeCell ref="D263:D265"/>
    <mergeCell ref="O246:O247"/>
    <mergeCell ref="A246:A247"/>
    <mergeCell ref="B246:B247"/>
    <mergeCell ref="C246:C247"/>
    <mergeCell ref="G266:G272"/>
    <mergeCell ref="H266:H272"/>
    <mergeCell ref="A269:A270"/>
    <mergeCell ref="B269:B270"/>
    <mergeCell ref="C269:C270"/>
    <mergeCell ref="A271:A272"/>
    <mergeCell ref="B271:B272"/>
    <mergeCell ref="C271:C272"/>
    <mergeCell ref="E263:E264"/>
    <mergeCell ref="F263:F264"/>
    <mergeCell ref="G263:G264"/>
    <mergeCell ref="H263:H264"/>
    <mergeCell ref="A266:A268"/>
    <mergeCell ref="B266:B268"/>
    <mergeCell ref="C266:C268"/>
    <mergeCell ref="D266:D272"/>
    <mergeCell ref="E266:E272"/>
    <mergeCell ref="F266:F272"/>
    <mergeCell ref="Q246:Q247"/>
    <mergeCell ref="R246:R247"/>
    <mergeCell ref="S246:S247"/>
    <mergeCell ref="D254:D255"/>
    <mergeCell ref="E254:E255"/>
    <mergeCell ref="F254:F255"/>
    <mergeCell ref="G254:G255"/>
    <mergeCell ref="H254:H255"/>
    <mergeCell ref="I246:I247"/>
    <mergeCell ref="J246:J247"/>
    <mergeCell ref="K246:K247"/>
    <mergeCell ref="L246:L247"/>
    <mergeCell ref="M246:M247"/>
    <mergeCell ref="N246:N247"/>
    <mergeCell ref="D246:D247"/>
    <mergeCell ref="E246:E247"/>
    <mergeCell ref="F246:F247"/>
    <mergeCell ref="G246:G247"/>
    <mergeCell ref="H246:H247"/>
    <mergeCell ref="P246:P247"/>
    <mergeCell ref="A235:A236"/>
    <mergeCell ref="B235:B236"/>
    <mergeCell ref="C235:C236"/>
    <mergeCell ref="D235:D236"/>
    <mergeCell ref="E235:E236"/>
    <mergeCell ref="F235:F236"/>
    <mergeCell ref="G235:G236"/>
    <mergeCell ref="H235:H236"/>
    <mergeCell ref="E239:E240"/>
    <mergeCell ref="F239:F240"/>
    <mergeCell ref="G239:G240"/>
    <mergeCell ref="H239:H240"/>
    <mergeCell ref="A241:A242"/>
    <mergeCell ref="B241:B242"/>
    <mergeCell ref="E241:E243"/>
    <mergeCell ref="F241:F242"/>
    <mergeCell ref="G241:G242"/>
    <mergeCell ref="H241:H242"/>
    <mergeCell ref="H224:H225"/>
    <mergeCell ref="E227:E230"/>
    <mergeCell ref="F227:F230"/>
    <mergeCell ref="G227:G230"/>
    <mergeCell ref="H227:H230"/>
    <mergeCell ref="C219:C221"/>
    <mergeCell ref="E220:E221"/>
    <mergeCell ref="E222:E223"/>
    <mergeCell ref="F222:F223"/>
    <mergeCell ref="G222:G223"/>
    <mergeCell ref="H222:H223"/>
    <mergeCell ref="D231:D232"/>
    <mergeCell ref="A233:A234"/>
    <mergeCell ref="B233:B234"/>
    <mergeCell ref="C233:C234"/>
    <mergeCell ref="D233:D234"/>
    <mergeCell ref="E233:E234"/>
    <mergeCell ref="E224:E225"/>
    <mergeCell ref="F224:F225"/>
    <mergeCell ref="G224:G225"/>
    <mergeCell ref="F233:F234"/>
    <mergeCell ref="G233:G234"/>
    <mergeCell ref="H233:H234"/>
    <mergeCell ref="C201:C202"/>
    <mergeCell ref="E201:E203"/>
    <mergeCell ref="F201:F203"/>
    <mergeCell ref="G201:G203"/>
    <mergeCell ref="H201:H203"/>
    <mergeCell ref="D205:D206"/>
    <mergeCell ref="E205:E206"/>
    <mergeCell ref="F205:F206"/>
    <mergeCell ref="G205:G206"/>
    <mergeCell ref="H205:H206"/>
    <mergeCell ref="N215:N216"/>
    <mergeCell ref="O215:O216"/>
    <mergeCell ref="P215:P216"/>
    <mergeCell ref="Q215:Q216"/>
    <mergeCell ref="R215:R216"/>
    <mergeCell ref="S215:S216"/>
    <mergeCell ref="B209:B214"/>
    <mergeCell ref="C209:C214"/>
    <mergeCell ref="E210:E214"/>
    <mergeCell ref="B215:B218"/>
    <mergeCell ref="C215:C218"/>
    <mergeCell ref="M215:M216"/>
    <mergeCell ref="D216:D218"/>
    <mergeCell ref="E216:E218"/>
    <mergeCell ref="E171:E173"/>
    <mergeCell ref="F171:F173"/>
    <mergeCell ref="G171:G173"/>
    <mergeCell ref="H171:H173"/>
    <mergeCell ref="E174:E185"/>
    <mergeCell ref="F174:F185"/>
    <mergeCell ref="G174:G185"/>
    <mergeCell ref="H174:H185"/>
    <mergeCell ref="R151:R152"/>
    <mergeCell ref="E193:E194"/>
    <mergeCell ref="F193:F194"/>
    <mergeCell ref="G193:G194"/>
    <mergeCell ref="H193:H194"/>
    <mergeCell ref="A199:A200"/>
    <mergeCell ref="B199:B200"/>
    <mergeCell ref="C199:C200"/>
    <mergeCell ref="D199:D200"/>
    <mergeCell ref="G188:G189"/>
    <mergeCell ref="H188:H189"/>
    <mergeCell ref="D190:D192"/>
    <mergeCell ref="E190:E192"/>
    <mergeCell ref="F190:F192"/>
    <mergeCell ref="G190:G192"/>
    <mergeCell ref="H190:H192"/>
    <mergeCell ref="A188:A189"/>
    <mergeCell ref="B188:B189"/>
    <mergeCell ref="C188:C189"/>
    <mergeCell ref="D188:D189"/>
    <mergeCell ref="E188:E189"/>
    <mergeCell ref="F188:F189"/>
    <mergeCell ref="C137:C143"/>
    <mergeCell ref="E137:E143"/>
    <mergeCell ref="F137:F143"/>
    <mergeCell ref="G137:G143"/>
    <mergeCell ref="H137:H143"/>
    <mergeCell ref="C146:C150"/>
    <mergeCell ref="E146:E150"/>
    <mergeCell ref="F146:F150"/>
    <mergeCell ref="G146:G150"/>
    <mergeCell ref="H146:H150"/>
    <mergeCell ref="A151:A152"/>
    <mergeCell ref="B151:B152"/>
    <mergeCell ref="C151:C152"/>
    <mergeCell ref="D151:D152"/>
    <mergeCell ref="E151:E156"/>
    <mergeCell ref="S151:S152"/>
    <mergeCell ref="E167:E168"/>
    <mergeCell ref="F167:F168"/>
    <mergeCell ref="G167:G168"/>
    <mergeCell ref="H167:H168"/>
    <mergeCell ref="L151:L152"/>
    <mergeCell ref="M151:M152"/>
    <mergeCell ref="N151:N152"/>
    <mergeCell ref="O151:O152"/>
    <mergeCell ref="P151:P152"/>
    <mergeCell ref="Q151:Q152"/>
    <mergeCell ref="F151:F156"/>
    <mergeCell ref="G151:G156"/>
    <mergeCell ref="H151:H156"/>
    <mergeCell ref="I151:I152"/>
    <mergeCell ref="J151:J152"/>
    <mergeCell ref="K151:K152"/>
    <mergeCell ref="S129:S130"/>
    <mergeCell ref="C135:C136"/>
    <mergeCell ref="D135:D136"/>
    <mergeCell ref="I135:I136"/>
    <mergeCell ref="J135:J136"/>
    <mergeCell ref="K135:K136"/>
    <mergeCell ref="L135:L136"/>
    <mergeCell ref="M135:M136"/>
    <mergeCell ref="N135:N136"/>
    <mergeCell ref="L129:L130"/>
    <mergeCell ref="M129:M130"/>
    <mergeCell ref="N129:N130"/>
    <mergeCell ref="O129:O130"/>
    <mergeCell ref="P129:P130"/>
    <mergeCell ref="Q129:Q130"/>
    <mergeCell ref="O135:O136"/>
    <mergeCell ref="P135:P136"/>
    <mergeCell ref="Q135:Q136"/>
    <mergeCell ref="R135:R136"/>
    <mergeCell ref="S135:S136"/>
    <mergeCell ref="S127:S128"/>
    <mergeCell ref="S125:S126"/>
    <mergeCell ref="A127:A128"/>
    <mergeCell ref="B127:B128"/>
    <mergeCell ref="C127:C128"/>
    <mergeCell ref="D127:D128"/>
    <mergeCell ref="I127:I128"/>
    <mergeCell ref="J127:J128"/>
    <mergeCell ref="K127:K128"/>
    <mergeCell ref="L127:L128"/>
    <mergeCell ref="M127:M128"/>
    <mergeCell ref="M125:M126"/>
    <mergeCell ref="N125:N126"/>
    <mergeCell ref="O125:O126"/>
    <mergeCell ref="P125:P126"/>
    <mergeCell ref="Q125:Q126"/>
    <mergeCell ref="R125:R126"/>
    <mergeCell ref="N127:N128"/>
    <mergeCell ref="O127:O128"/>
    <mergeCell ref="P127:P128"/>
    <mergeCell ref="M123:M124"/>
    <mergeCell ref="N123:N124"/>
    <mergeCell ref="O123:O124"/>
    <mergeCell ref="P123:P124"/>
    <mergeCell ref="Q123:Q124"/>
    <mergeCell ref="R123:R124"/>
    <mergeCell ref="G123:G136"/>
    <mergeCell ref="H123:H136"/>
    <mergeCell ref="I123:I124"/>
    <mergeCell ref="J123:J124"/>
    <mergeCell ref="K123:K124"/>
    <mergeCell ref="L123:L124"/>
    <mergeCell ref="I125:I126"/>
    <mergeCell ref="J125:J126"/>
    <mergeCell ref="K125:K126"/>
    <mergeCell ref="L125:L126"/>
    <mergeCell ref="Q127:Q128"/>
    <mergeCell ref="R127:R128"/>
    <mergeCell ref="I129:I130"/>
    <mergeCell ref="J129:J130"/>
    <mergeCell ref="K129:K130"/>
    <mergeCell ref="R129:R130"/>
    <mergeCell ref="C117:C119"/>
    <mergeCell ref="E118:E119"/>
    <mergeCell ref="F118:F119"/>
    <mergeCell ref="G118:G119"/>
    <mergeCell ref="H118:H119"/>
    <mergeCell ref="A111:A114"/>
    <mergeCell ref="B111:B114"/>
    <mergeCell ref="C111:C114"/>
    <mergeCell ref="D111:D114"/>
    <mergeCell ref="E113:E115"/>
    <mergeCell ref="F114:F115"/>
    <mergeCell ref="C121:C122"/>
    <mergeCell ref="A123:A124"/>
    <mergeCell ref="B123:B124"/>
    <mergeCell ref="C123:C124"/>
    <mergeCell ref="D123:D124"/>
    <mergeCell ref="E123:E136"/>
    <mergeCell ref="A125:A126"/>
    <mergeCell ref="B125:B126"/>
    <mergeCell ref="C125:C126"/>
    <mergeCell ref="A129:A130"/>
    <mergeCell ref="B129:B130"/>
    <mergeCell ref="C129:C130"/>
    <mergeCell ref="D129:D130"/>
    <mergeCell ref="P77:P80"/>
    <mergeCell ref="Q77:Q80"/>
    <mergeCell ref="R77:R80"/>
    <mergeCell ref="G98:G100"/>
    <mergeCell ref="H98:H101"/>
    <mergeCell ref="A107:A110"/>
    <mergeCell ref="B107:B110"/>
    <mergeCell ref="C107:C110"/>
    <mergeCell ref="D107:D110"/>
    <mergeCell ref="E108:E110"/>
    <mergeCell ref="F108:F110"/>
    <mergeCell ref="G108:G110"/>
    <mergeCell ref="H108:H110"/>
    <mergeCell ref="C81:C82"/>
    <mergeCell ref="I81:I82"/>
    <mergeCell ref="J81:J82"/>
    <mergeCell ref="G114:G115"/>
    <mergeCell ref="H114:H115"/>
    <mergeCell ref="I77:I80"/>
    <mergeCell ref="J77:J80"/>
    <mergeCell ref="K77:K80"/>
    <mergeCell ref="L77:L80"/>
    <mergeCell ref="M77:M80"/>
    <mergeCell ref="N77:N80"/>
    <mergeCell ref="F68:F80"/>
    <mergeCell ref="G68:G80"/>
    <mergeCell ref="H68:H80"/>
    <mergeCell ref="M68:M69"/>
    <mergeCell ref="N68:N69"/>
    <mergeCell ref="O68:O69"/>
    <mergeCell ref="O77:O80"/>
    <mergeCell ref="E84:E89"/>
    <mergeCell ref="C90:C95"/>
    <mergeCell ref="E91:E93"/>
    <mergeCell ref="C97:C101"/>
    <mergeCell ref="E98:E101"/>
    <mergeCell ref="F98:F101"/>
    <mergeCell ref="A66:A67"/>
    <mergeCell ref="B66:B67"/>
    <mergeCell ref="C66:C67"/>
    <mergeCell ref="D66:D67"/>
    <mergeCell ref="C68:C80"/>
    <mergeCell ref="E68:E80"/>
    <mergeCell ref="S56:S57"/>
    <mergeCell ref="A60:A63"/>
    <mergeCell ref="B60:B63"/>
    <mergeCell ref="C60:C63"/>
    <mergeCell ref="D60:D63"/>
    <mergeCell ref="E60:E63"/>
    <mergeCell ref="F60:F63"/>
    <mergeCell ref="G60:G63"/>
    <mergeCell ref="H60:H63"/>
    <mergeCell ref="M56:M57"/>
    <mergeCell ref="N56:N57"/>
    <mergeCell ref="O56:O57"/>
    <mergeCell ref="P56:P57"/>
    <mergeCell ref="Q56:Q57"/>
    <mergeCell ref="R56:R57"/>
    <mergeCell ref="A56:A59"/>
    <mergeCell ref="D56:D59"/>
    <mergeCell ref="I56:I57"/>
    <mergeCell ref="S77:S80"/>
    <mergeCell ref="J56:J57"/>
    <mergeCell ref="K56:K57"/>
    <mergeCell ref="L56:L57"/>
    <mergeCell ref="P68:P69"/>
    <mergeCell ref="Q68:Q69"/>
    <mergeCell ref="R68:R69"/>
    <mergeCell ref="S68:S69"/>
    <mergeCell ref="G50:G52"/>
    <mergeCell ref="H50:H52"/>
    <mergeCell ref="A53:A54"/>
    <mergeCell ref="B53:B54"/>
    <mergeCell ref="C53:C54"/>
    <mergeCell ref="E53:E54"/>
    <mergeCell ref="F53:F54"/>
    <mergeCell ref="G53:G54"/>
    <mergeCell ref="H53:H54"/>
    <mergeCell ref="A50:A52"/>
    <mergeCell ref="B50:B52"/>
    <mergeCell ref="C50:C52"/>
    <mergeCell ref="D50:D52"/>
    <mergeCell ref="E50:E52"/>
    <mergeCell ref="F50:F52"/>
    <mergeCell ref="A33:A34"/>
    <mergeCell ref="B33:B34"/>
    <mergeCell ref="C33:C34"/>
    <mergeCell ref="D33:D34"/>
    <mergeCell ref="E33:E34"/>
    <mergeCell ref="F33:F34"/>
    <mergeCell ref="G33:G34"/>
    <mergeCell ref="H33:H34"/>
    <mergeCell ref="C38:C40"/>
    <mergeCell ref="E38:E40"/>
    <mergeCell ref="F38:F40"/>
    <mergeCell ref="G38:G40"/>
    <mergeCell ref="H38:H40"/>
    <mergeCell ref="C44:C45"/>
    <mergeCell ref="E44:E45"/>
    <mergeCell ref="B35:B37"/>
    <mergeCell ref="C35:C37"/>
    <mergeCell ref="E36:E37"/>
    <mergeCell ref="F36:F37"/>
    <mergeCell ref="G36:G37"/>
    <mergeCell ref="H36:H37"/>
    <mergeCell ref="H13:H15"/>
    <mergeCell ref="M7:M10"/>
    <mergeCell ref="N7:N10"/>
    <mergeCell ref="O7:O10"/>
    <mergeCell ref="P7:P10"/>
    <mergeCell ref="Q7:Q10"/>
    <mergeCell ref="R7:R10"/>
    <mergeCell ref="G7:G12"/>
    <mergeCell ref="H7:H12"/>
    <mergeCell ref="I7:I10"/>
    <mergeCell ref="J7:J10"/>
    <mergeCell ref="K7:K10"/>
    <mergeCell ref="E25:E27"/>
    <mergeCell ref="F25:F27"/>
    <mergeCell ref="G25:G27"/>
    <mergeCell ref="H25:H27"/>
    <mergeCell ref="G31:G32"/>
    <mergeCell ref="H31:H32"/>
    <mergeCell ref="A1:S1"/>
    <mergeCell ref="A6:S6"/>
    <mergeCell ref="L7:L10"/>
    <mergeCell ref="A7:A12"/>
    <mergeCell ref="B7:B12"/>
    <mergeCell ref="C7:C12"/>
    <mergeCell ref="D7:D11"/>
    <mergeCell ref="E7:E12"/>
    <mergeCell ref="F7:F12"/>
    <mergeCell ref="M2:R2"/>
    <mergeCell ref="S2:S4"/>
    <mergeCell ref="M3:N3"/>
    <mergeCell ref="O3:O4"/>
    <mergeCell ref="P3:P4"/>
    <mergeCell ref="Q3:R3"/>
    <mergeCell ref="G2:G4"/>
    <mergeCell ref="H2:H4"/>
    <mergeCell ref="I2:I4"/>
    <mergeCell ref="J2:J4"/>
    <mergeCell ref="K2:K4"/>
    <mergeCell ref="L2:L4"/>
    <mergeCell ref="S7:S10"/>
    <mergeCell ref="J286:J287"/>
    <mergeCell ref="K286:K287"/>
    <mergeCell ref="L286:L287"/>
    <mergeCell ref="M286:M287"/>
    <mergeCell ref="N286:N287"/>
    <mergeCell ref="O286:O287"/>
    <mergeCell ref="P286:P287"/>
    <mergeCell ref="Q286:Q287"/>
    <mergeCell ref="R286:R287"/>
    <mergeCell ref="S286:S287"/>
    <mergeCell ref="A2:A4"/>
    <mergeCell ref="B2:B4"/>
    <mergeCell ref="C2:C4"/>
    <mergeCell ref="D2:D4"/>
    <mergeCell ref="E2:E4"/>
    <mergeCell ref="F2:F4"/>
    <mergeCell ref="B16:B19"/>
    <mergeCell ref="E17:E19"/>
    <mergeCell ref="F17:F19"/>
    <mergeCell ref="G17:G19"/>
    <mergeCell ref="H17:H19"/>
    <mergeCell ref="B20:B23"/>
    <mergeCell ref="E21:E23"/>
    <mergeCell ref="A13:A15"/>
    <mergeCell ref="B13:B15"/>
    <mergeCell ref="C13:C15"/>
    <mergeCell ref="E13:E15"/>
    <mergeCell ref="B28:B31"/>
    <mergeCell ref="C28:C31"/>
    <mergeCell ref="E28:E30"/>
    <mergeCell ref="E31:E32"/>
    <mergeCell ref="F31:F32"/>
    <mergeCell ref="C329:C330"/>
    <mergeCell ref="D329:D330"/>
    <mergeCell ref="C331:C332"/>
    <mergeCell ref="D331:D334"/>
    <mergeCell ref="E333:E334"/>
    <mergeCell ref="F333:F334"/>
    <mergeCell ref="G333:G334"/>
    <mergeCell ref="H333:H334"/>
    <mergeCell ref="C335:C336"/>
    <mergeCell ref="D335:D336"/>
    <mergeCell ref="B303:B304"/>
    <mergeCell ref="C303:C304"/>
    <mergeCell ref="D303:D327"/>
    <mergeCell ref="E303:E328"/>
    <mergeCell ref="F303:F328"/>
    <mergeCell ref="G303:G328"/>
    <mergeCell ref="H303:H328"/>
    <mergeCell ref="B306:B307"/>
    <mergeCell ref="C306:C309"/>
    <mergeCell ref="B308:B309"/>
    <mergeCell ref="C310:C312"/>
    <mergeCell ref="B311:B312"/>
    <mergeCell ref="C313:C315"/>
    <mergeCell ref="B314:B315"/>
    <mergeCell ref="C317:C318"/>
    <mergeCell ref="B321:B322"/>
    <mergeCell ref="C321:C324"/>
    <mergeCell ref="B323:B324"/>
    <mergeCell ref="B326:B327"/>
    <mergeCell ref="C326:C327"/>
    <mergeCell ref="L337:L341"/>
    <mergeCell ref="S337:S339"/>
    <mergeCell ref="D342:D344"/>
    <mergeCell ref="E342:E344"/>
    <mergeCell ref="F342:F344"/>
    <mergeCell ref="G342:G344"/>
    <mergeCell ref="H342:H344"/>
    <mergeCell ref="C343:C344"/>
    <mergeCell ref="C345:C347"/>
    <mergeCell ref="D345:D349"/>
    <mergeCell ref="E345:E347"/>
    <mergeCell ref="F345:F347"/>
    <mergeCell ref="G345:G347"/>
    <mergeCell ref="H345:H347"/>
    <mergeCell ref="S345:S347"/>
    <mergeCell ref="E348:E349"/>
    <mergeCell ref="F348:F349"/>
    <mergeCell ref="G348:G349"/>
    <mergeCell ref="H348:H349"/>
    <mergeCell ref="C337:C341"/>
    <mergeCell ref="D337:D341"/>
    <mergeCell ref="E337:E341"/>
    <mergeCell ref="F337:F341"/>
    <mergeCell ref="G337:G341"/>
    <mergeCell ref="H337:H341"/>
    <mergeCell ref="I337:I341"/>
    <mergeCell ref="J337:J341"/>
    <mergeCell ref="K337:K341"/>
    <mergeCell ref="B365:B372"/>
    <mergeCell ref="C365:C374"/>
    <mergeCell ref="D365:D382"/>
    <mergeCell ref="E365:E382"/>
    <mergeCell ref="F365:F382"/>
    <mergeCell ref="G365:G382"/>
    <mergeCell ref="H365:H382"/>
    <mergeCell ref="B373:B374"/>
    <mergeCell ref="B375:B382"/>
    <mergeCell ref="C375:C382"/>
    <mergeCell ref="C350:C352"/>
    <mergeCell ref="D350:D352"/>
    <mergeCell ref="E350:E352"/>
    <mergeCell ref="F350:F352"/>
    <mergeCell ref="G350:G352"/>
    <mergeCell ref="H350:H352"/>
    <mergeCell ref="B353:H353"/>
    <mergeCell ref="B354:B359"/>
    <mergeCell ref="C354:C359"/>
    <mergeCell ref="D354:D359"/>
    <mergeCell ref="E354:E363"/>
    <mergeCell ref="F354:F363"/>
    <mergeCell ref="G354:G363"/>
    <mergeCell ref="H354:H363"/>
    <mergeCell ref="D360:D363"/>
    <mergeCell ref="C361:C363"/>
    <mergeCell ref="B383:B385"/>
    <mergeCell ref="C383:C385"/>
    <mergeCell ref="D383:D385"/>
    <mergeCell ref="E383:E385"/>
    <mergeCell ref="F383:F385"/>
    <mergeCell ref="G383:G385"/>
    <mergeCell ref="H383:H385"/>
    <mergeCell ref="B386:L386"/>
    <mergeCell ref="D387:D388"/>
    <mergeCell ref="E387:E406"/>
    <mergeCell ref="F387:F406"/>
    <mergeCell ref="G387:G406"/>
    <mergeCell ref="H387:H406"/>
    <mergeCell ref="B389:B390"/>
    <mergeCell ref="C389:C390"/>
    <mergeCell ref="D389:D400"/>
    <mergeCell ref="B397:B398"/>
    <mergeCell ref="C397:C398"/>
    <mergeCell ref="B399:B400"/>
    <mergeCell ref="C399:C400"/>
    <mergeCell ref="B401:B402"/>
    <mergeCell ref="C401:C402"/>
    <mergeCell ref="B403:B406"/>
    <mergeCell ref="C403:C406"/>
    <mergeCell ref="A421:A423"/>
    <mergeCell ref="B421:B423"/>
    <mergeCell ref="C421:C423"/>
    <mergeCell ref="D421:D423"/>
    <mergeCell ref="E421:E423"/>
    <mergeCell ref="F421:F423"/>
    <mergeCell ref="G421:G423"/>
    <mergeCell ref="A426:S426"/>
    <mergeCell ref="A408:S408"/>
    <mergeCell ref="A409:A411"/>
    <mergeCell ref="B409:B411"/>
    <mergeCell ref="C409:C411"/>
    <mergeCell ref="E409:E411"/>
    <mergeCell ref="F409:F411"/>
    <mergeCell ref="G409:G411"/>
    <mergeCell ref="A412:A414"/>
    <mergeCell ref="B412:B414"/>
    <mergeCell ref="C412:C414"/>
    <mergeCell ref="E413:E414"/>
    <mergeCell ref="F413:F414"/>
    <mergeCell ref="G413:G414"/>
    <mergeCell ref="B427:L427"/>
    <mergeCell ref="B428:B429"/>
    <mergeCell ref="C428:C429"/>
    <mergeCell ref="D428:D429"/>
    <mergeCell ref="B430:B437"/>
    <mergeCell ref="C430:C437"/>
    <mergeCell ref="D430:D437"/>
    <mergeCell ref="E430:E437"/>
    <mergeCell ref="F430:F437"/>
    <mergeCell ref="G430:G437"/>
    <mergeCell ref="H430:H437"/>
    <mergeCell ref="B438:B440"/>
    <mergeCell ref="C438:C440"/>
    <mergeCell ref="D438:D440"/>
    <mergeCell ref="B441:B442"/>
    <mergeCell ref="C441:C442"/>
    <mergeCell ref="D441:D442"/>
    <mergeCell ref="B443:B445"/>
    <mergeCell ref="C443:C445"/>
    <mergeCell ref="D443:D445"/>
    <mergeCell ref="E444:E445"/>
    <mergeCell ref="F444:F445"/>
    <mergeCell ref="G444:G445"/>
    <mergeCell ref="H444:H445"/>
    <mergeCell ref="B446:B450"/>
    <mergeCell ref="C446:C451"/>
    <mergeCell ref="D446:D451"/>
    <mergeCell ref="E446:E451"/>
    <mergeCell ref="F446:F451"/>
    <mergeCell ref="G446:G451"/>
    <mergeCell ref="H446:H451"/>
    <mergeCell ref="B452:B453"/>
    <mergeCell ref="C452:C454"/>
    <mergeCell ref="D452:D457"/>
    <mergeCell ref="E452:E457"/>
    <mergeCell ref="F452:F457"/>
    <mergeCell ref="G452:G457"/>
    <mergeCell ref="H452:H457"/>
    <mergeCell ref="B455:B456"/>
    <mergeCell ref="C455:C457"/>
    <mergeCell ref="B463:B464"/>
    <mergeCell ref="C463:C464"/>
    <mergeCell ref="D463:D464"/>
    <mergeCell ref="B465:B466"/>
    <mergeCell ref="C465:C467"/>
    <mergeCell ref="D465:D467"/>
    <mergeCell ref="E465:E467"/>
    <mergeCell ref="F465:F467"/>
    <mergeCell ref="G465:G467"/>
    <mergeCell ref="B458:B459"/>
    <mergeCell ref="C458:C459"/>
    <mergeCell ref="D458:D459"/>
    <mergeCell ref="E458:E459"/>
    <mergeCell ref="F458:F459"/>
    <mergeCell ref="G458:G459"/>
    <mergeCell ref="H458:H459"/>
    <mergeCell ref="B460:B462"/>
    <mergeCell ref="C460:C462"/>
    <mergeCell ref="D461:D462"/>
    <mergeCell ref="E461:E462"/>
    <mergeCell ref="F461:F462"/>
    <mergeCell ref="G461:G462"/>
    <mergeCell ref="H461:H462"/>
    <mergeCell ref="B481:B483"/>
    <mergeCell ref="C481:C483"/>
    <mergeCell ref="D481:D483"/>
    <mergeCell ref="B484:B485"/>
    <mergeCell ref="C484:C486"/>
    <mergeCell ref="D484:D486"/>
    <mergeCell ref="E484:E485"/>
    <mergeCell ref="F484:F485"/>
    <mergeCell ref="G484:G485"/>
    <mergeCell ref="H465:H467"/>
    <mergeCell ref="B468:B469"/>
    <mergeCell ref="C468:C469"/>
    <mergeCell ref="D468:D469"/>
    <mergeCell ref="E468:E469"/>
    <mergeCell ref="F468:F469"/>
    <mergeCell ref="G468:G469"/>
    <mergeCell ref="H468:H469"/>
    <mergeCell ref="B470:B480"/>
    <mergeCell ref="C470:C480"/>
    <mergeCell ref="D470:D480"/>
    <mergeCell ref="E470:E480"/>
    <mergeCell ref="F470:F480"/>
    <mergeCell ref="G470:G480"/>
    <mergeCell ref="H470:H480"/>
    <mergeCell ref="B492:B496"/>
    <mergeCell ref="C492:C497"/>
    <mergeCell ref="D492:D497"/>
    <mergeCell ref="E492:E497"/>
    <mergeCell ref="F492:F497"/>
    <mergeCell ref="G492:G497"/>
    <mergeCell ref="H492:H497"/>
    <mergeCell ref="B498:B500"/>
    <mergeCell ref="C498:C501"/>
    <mergeCell ref="D498:D501"/>
    <mergeCell ref="E498:E501"/>
    <mergeCell ref="F498:F501"/>
    <mergeCell ref="G498:G501"/>
    <mergeCell ref="H498:H501"/>
    <mergeCell ref="H484:H485"/>
    <mergeCell ref="B487:B488"/>
    <mergeCell ref="C487:C488"/>
    <mergeCell ref="D487:D488"/>
    <mergeCell ref="B489:B490"/>
    <mergeCell ref="C489:C491"/>
    <mergeCell ref="D489:D490"/>
    <mergeCell ref="E489:E490"/>
    <mergeCell ref="F489:F490"/>
    <mergeCell ref="G489:G490"/>
    <mergeCell ref="H489:H490"/>
    <mergeCell ref="B507:B508"/>
    <mergeCell ref="C507:C508"/>
    <mergeCell ref="D507:D508"/>
    <mergeCell ref="E507:E508"/>
    <mergeCell ref="F507:F508"/>
    <mergeCell ref="G507:G508"/>
    <mergeCell ref="H507:H508"/>
    <mergeCell ref="B509:B510"/>
    <mergeCell ref="C509:C510"/>
    <mergeCell ref="D509:D510"/>
    <mergeCell ref="E509:E510"/>
    <mergeCell ref="F509:F510"/>
    <mergeCell ref="G509:G510"/>
    <mergeCell ref="H509:H510"/>
    <mergeCell ref="B502:B503"/>
    <mergeCell ref="C502:C503"/>
    <mergeCell ref="D502:D503"/>
    <mergeCell ref="E502:E503"/>
    <mergeCell ref="F502:F503"/>
    <mergeCell ref="G502:G503"/>
    <mergeCell ref="H502:H503"/>
    <mergeCell ref="B504:B505"/>
    <mergeCell ref="C504:C506"/>
    <mergeCell ref="D504:D506"/>
    <mergeCell ref="E504:E506"/>
    <mergeCell ref="F504:F506"/>
    <mergeCell ref="G504:G506"/>
    <mergeCell ref="H504:H506"/>
    <mergeCell ref="B515:B517"/>
    <mergeCell ref="C515:C518"/>
    <mergeCell ref="D515:D518"/>
    <mergeCell ref="E515:E518"/>
    <mergeCell ref="F515:F518"/>
    <mergeCell ref="G515:G518"/>
    <mergeCell ref="H515:H518"/>
    <mergeCell ref="B519:B520"/>
    <mergeCell ref="C519:C521"/>
    <mergeCell ref="D519:D521"/>
    <mergeCell ref="E520:E521"/>
    <mergeCell ref="F520:F521"/>
    <mergeCell ref="G520:G521"/>
    <mergeCell ref="B511:B512"/>
    <mergeCell ref="C511:C512"/>
    <mergeCell ref="D511:D512"/>
    <mergeCell ref="E511:E512"/>
    <mergeCell ref="F511:F512"/>
    <mergeCell ref="G511:G512"/>
    <mergeCell ref="H511:H512"/>
    <mergeCell ref="B513:B514"/>
    <mergeCell ref="C513:C514"/>
    <mergeCell ref="D513:D514"/>
    <mergeCell ref="E513:E514"/>
    <mergeCell ref="F513:F514"/>
    <mergeCell ref="G513:G514"/>
    <mergeCell ref="H513:H514"/>
    <mergeCell ref="B531:B532"/>
    <mergeCell ref="C531:C532"/>
    <mergeCell ref="D531:D534"/>
    <mergeCell ref="E531:E534"/>
    <mergeCell ref="F531:F534"/>
    <mergeCell ref="G531:G534"/>
    <mergeCell ref="H531:H534"/>
    <mergeCell ref="B533:B534"/>
    <mergeCell ref="C533:C534"/>
    <mergeCell ref="B522:B524"/>
    <mergeCell ref="C522:C524"/>
    <mergeCell ref="D522:D524"/>
    <mergeCell ref="E523:E524"/>
    <mergeCell ref="F523:F524"/>
    <mergeCell ref="G523:G524"/>
    <mergeCell ref="H523:H524"/>
    <mergeCell ref="B525:B526"/>
    <mergeCell ref="C525:C528"/>
    <mergeCell ref="D525:D530"/>
    <mergeCell ref="E525:E530"/>
    <mergeCell ref="F525:F530"/>
    <mergeCell ref="G525:G530"/>
    <mergeCell ref="H525:H530"/>
    <mergeCell ref="B527:B528"/>
    <mergeCell ref="B529:B530"/>
    <mergeCell ref="C529:C530"/>
    <mergeCell ref="B547:B548"/>
    <mergeCell ref="C547:C550"/>
    <mergeCell ref="D547:D550"/>
    <mergeCell ref="E547:E550"/>
    <mergeCell ref="F547:F550"/>
    <mergeCell ref="G547:G550"/>
    <mergeCell ref="H547:H550"/>
    <mergeCell ref="B551:B552"/>
    <mergeCell ref="C551:C557"/>
    <mergeCell ref="D551:D557"/>
    <mergeCell ref="E551:E557"/>
    <mergeCell ref="F551:F557"/>
    <mergeCell ref="G551:G557"/>
    <mergeCell ref="H551:H557"/>
    <mergeCell ref="B535:B536"/>
    <mergeCell ref="C535:C542"/>
    <mergeCell ref="D535:D542"/>
    <mergeCell ref="E535:E542"/>
    <mergeCell ref="F535:F542"/>
    <mergeCell ref="G535:G542"/>
    <mergeCell ref="H535:H542"/>
    <mergeCell ref="B539:B540"/>
    <mergeCell ref="B543:B544"/>
    <mergeCell ref="C543:C546"/>
    <mergeCell ref="D543:D546"/>
    <mergeCell ref="E543:E546"/>
    <mergeCell ref="F543:F546"/>
    <mergeCell ref="G543:G546"/>
    <mergeCell ref="H543:H546"/>
    <mergeCell ref="B565:B566"/>
    <mergeCell ref="C565:C566"/>
    <mergeCell ref="D565:D566"/>
    <mergeCell ref="E565:E566"/>
    <mergeCell ref="F565:F566"/>
    <mergeCell ref="G565:G566"/>
    <mergeCell ref="H565:H566"/>
    <mergeCell ref="B567:B568"/>
    <mergeCell ref="C567:C568"/>
    <mergeCell ref="D567:D568"/>
    <mergeCell ref="B558:B559"/>
    <mergeCell ref="C558:C561"/>
    <mergeCell ref="D558:D561"/>
    <mergeCell ref="E558:E561"/>
    <mergeCell ref="F558:F561"/>
    <mergeCell ref="G558:G561"/>
    <mergeCell ref="H558:H561"/>
    <mergeCell ref="B562:B563"/>
    <mergeCell ref="C562:C564"/>
    <mergeCell ref="D562:D564"/>
    <mergeCell ref="E563:E564"/>
    <mergeCell ref="F563:F564"/>
    <mergeCell ref="G563:G564"/>
    <mergeCell ref="H563:H564"/>
    <mergeCell ref="B575:B576"/>
    <mergeCell ref="C575:C577"/>
    <mergeCell ref="D575:D577"/>
    <mergeCell ref="E575:E576"/>
    <mergeCell ref="F575:F576"/>
    <mergeCell ref="G575:G576"/>
    <mergeCell ref="H575:H576"/>
    <mergeCell ref="B578:B579"/>
    <mergeCell ref="C578:C580"/>
    <mergeCell ref="D578:D580"/>
    <mergeCell ref="E578:E579"/>
    <mergeCell ref="F578:F579"/>
    <mergeCell ref="G578:G579"/>
    <mergeCell ref="H578:H579"/>
    <mergeCell ref="B569:B570"/>
    <mergeCell ref="C569:C571"/>
    <mergeCell ref="D569:D574"/>
    <mergeCell ref="E569:E574"/>
    <mergeCell ref="F569:F574"/>
    <mergeCell ref="G569:G574"/>
    <mergeCell ref="H569:H574"/>
    <mergeCell ref="B572:B573"/>
    <mergeCell ref="C572:C574"/>
    <mergeCell ref="B585:B586"/>
    <mergeCell ref="C585:C587"/>
    <mergeCell ref="D585:D587"/>
    <mergeCell ref="E585:E587"/>
    <mergeCell ref="F585:F587"/>
    <mergeCell ref="G585:G587"/>
    <mergeCell ref="H585:H587"/>
    <mergeCell ref="B588:B589"/>
    <mergeCell ref="C588:C589"/>
    <mergeCell ref="D588:D589"/>
    <mergeCell ref="B581:B582"/>
    <mergeCell ref="C581:C582"/>
    <mergeCell ref="D581:D584"/>
    <mergeCell ref="E581:E584"/>
    <mergeCell ref="F581:F584"/>
    <mergeCell ref="G581:G584"/>
    <mergeCell ref="H581:H584"/>
    <mergeCell ref="B583:B584"/>
    <mergeCell ref="C583:C584"/>
    <mergeCell ref="B594:B597"/>
    <mergeCell ref="C594:C597"/>
    <mergeCell ref="D594:D596"/>
    <mergeCell ref="E595:E596"/>
    <mergeCell ref="F595:F596"/>
    <mergeCell ref="G595:G596"/>
    <mergeCell ref="H595:H596"/>
    <mergeCell ref="B598:B599"/>
    <mergeCell ref="C598:C599"/>
    <mergeCell ref="D598:D599"/>
    <mergeCell ref="E598:E599"/>
    <mergeCell ref="F598:F599"/>
    <mergeCell ref="G598:G599"/>
    <mergeCell ref="H598:H599"/>
    <mergeCell ref="B590:B591"/>
    <mergeCell ref="C590:C591"/>
    <mergeCell ref="D590:D591"/>
    <mergeCell ref="E590:E591"/>
    <mergeCell ref="F590:F591"/>
    <mergeCell ref="G590:G591"/>
    <mergeCell ref="H590:H591"/>
    <mergeCell ref="B592:B593"/>
    <mergeCell ref="C592:C593"/>
    <mergeCell ref="D592:D593"/>
    <mergeCell ref="B604:B606"/>
    <mergeCell ref="C604:C606"/>
    <mergeCell ref="D604:D606"/>
    <mergeCell ref="E604:E609"/>
    <mergeCell ref="F604:F609"/>
    <mergeCell ref="G604:G609"/>
    <mergeCell ref="H604:H609"/>
    <mergeCell ref="B607:B609"/>
    <mergeCell ref="C607:C609"/>
    <mergeCell ref="D607:D609"/>
    <mergeCell ref="B600:B601"/>
    <mergeCell ref="C600:C601"/>
    <mergeCell ref="D600:D601"/>
    <mergeCell ref="E600:E601"/>
    <mergeCell ref="F600:F601"/>
    <mergeCell ref="G600:G601"/>
    <mergeCell ref="H600:H601"/>
    <mergeCell ref="B602:B603"/>
    <mergeCell ref="D602:D603"/>
    <mergeCell ref="B614:B615"/>
    <mergeCell ref="C614:C615"/>
    <mergeCell ref="D614:D615"/>
    <mergeCell ref="B616:B617"/>
    <mergeCell ref="C616:C617"/>
    <mergeCell ref="D616:D617"/>
    <mergeCell ref="E616:E617"/>
    <mergeCell ref="F616:F617"/>
    <mergeCell ref="G616:G617"/>
    <mergeCell ref="B610:B611"/>
    <mergeCell ref="C610:C611"/>
    <mergeCell ref="D610:D613"/>
    <mergeCell ref="E610:E613"/>
    <mergeCell ref="F610:F613"/>
    <mergeCell ref="G610:G613"/>
    <mergeCell ref="H610:H613"/>
    <mergeCell ref="B612:B613"/>
    <mergeCell ref="C612:C613"/>
    <mergeCell ref="B627:B629"/>
    <mergeCell ref="C627:C629"/>
    <mergeCell ref="D627:D629"/>
    <mergeCell ref="E627:E632"/>
    <mergeCell ref="F627:F632"/>
    <mergeCell ref="G627:G632"/>
    <mergeCell ref="H627:H632"/>
    <mergeCell ref="B630:B632"/>
    <mergeCell ref="C630:C632"/>
    <mergeCell ref="D630:D632"/>
    <mergeCell ref="H616:H617"/>
    <mergeCell ref="B618:B619"/>
    <mergeCell ref="C618:C619"/>
    <mergeCell ref="D618:D619"/>
    <mergeCell ref="E618:E619"/>
    <mergeCell ref="F618:F619"/>
    <mergeCell ref="G618:G619"/>
    <mergeCell ref="H618:H619"/>
    <mergeCell ref="B620:B622"/>
    <mergeCell ref="C620:C622"/>
    <mergeCell ref="D620:D626"/>
    <mergeCell ref="E620:E626"/>
    <mergeCell ref="F620:F626"/>
    <mergeCell ref="G620:G626"/>
    <mergeCell ref="H620:H626"/>
    <mergeCell ref="B623:B624"/>
    <mergeCell ref="C623:C624"/>
    <mergeCell ref="B625:B626"/>
    <mergeCell ref="C625:C626"/>
    <mergeCell ref="B639:B640"/>
    <mergeCell ref="C639:C642"/>
    <mergeCell ref="D639:D642"/>
    <mergeCell ref="E640:E642"/>
    <mergeCell ref="F640:F642"/>
    <mergeCell ref="G640:G642"/>
    <mergeCell ref="H640:H642"/>
    <mergeCell ref="B641:B642"/>
    <mergeCell ref="B643:B644"/>
    <mergeCell ref="C643:C644"/>
    <mergeCell ref="D643:D644"/>
    <mergeCell ref="B633:B635"/>
    <mergeCell ref="C633:C635"/>
    <mergeCell ref="D633:D635"/>
    <mergeCell ref="E633:E634"/>
    <mergeCell ref="F633:F634"/>
    <mergeCell ref="G633:G634"/>
    <mergeCell ref="H633:H634"/>
    <mergeCell ref="B636:B638"/>
    <mergeCell ref="C636:C638"/>
    <mergeCell ref="D636:D638"/>
    <mergeCell ref="E636:E638"/>
    <mergeCell ref="F636:F638"/>
    <mergeCell ref="G636:G638"/>
    <mergeCell ref="H636:H638"/>
    <mergeCell ref="B649:B650"/>
    <mergeCell ref="C649:C650"/>
    <mergeCell ref="D649:D650"/>
    <mergeCell ref="B651:B652"/>
    <mergeCell ref="C651:C652"/>
    <mergeCell ref="D651:D652"/>
    <mergeCell ref="B653:B654"/>
    <mergeCell ref="C653:C654"/>
    <mergeCell ref="D653:D654"/>
    <mergeCell ref="B645:B646"/>
    <mergeCell ref="C645:C646"/>
    <mergeCell ref="D645:D646"/>
    <mergeCell ref="E645:E646"/>
    <mergeCell ref="F645:F646"/>
    <mergeCell ref="G645:G646"/>
    <mergeCell ref="H645:H646"/>
    <mergeCell ref="B647:B648"/>
    <mergeCell ref="C647:C648"/>
    <mergeCell ref="D647:D648"/>
    <mergeCell ref="B661:B662"/>
    <mergeCell ref="C661:C662"/>
    <mergeCell ref="D661:D662"/>
    <mergeCell ref="B663:B664"/>
    <mergeCell ref="C663:C664"/>
    <mergeCell ref="D663:D664"/>
    <mergeCell ref="B665:B667"/>
    <mergeCell ref="C665:C667"/>
    <mergeCell ref="D665:D667"/>
    <mergeCell ref="B655:B656"/>
    <mergeCell ref="C655:C656"/>
    <mergeCell ref="D655:D656"/>
    <mergeCell ref="B657:B658"/>
    <mergeCell ref="C657:C658"/>
    <mergeCell ref="D657:D658"/>
    <mergeCell ref="B659:B660"/>
    <mergeCell ref="C659:C660"/>
    <mergeCell ref="D659:D660"/>
    <mergeCell ref="E665:E666"/>
    <mergeCell ref="F665:F666"/>
    <mergeCell ref="G665:G666"/>
    <mergeCell ref="H665:H666"/>
    <mergeCell ref="B668:B669"/>
    <mergeCell ref="C668:C669"/>
    <mergeCell ref="D668:D669"/>
    <mergeCell ref="E668:E670"/>
    <mergeCell ref="F668:F670"/>
    <mergeCell ref="G668:G670"/>
    <mergeCell ref="H668:H670"/>
    <mergeCell ref="B670:B671"/>
    <mergeCell ref="C670:C671"/>
    <mergeCell ref="D670:D671"/>
    <mergeCell ref="E671:E673"/>
    <mergeCell ref="F671:F673"/>
    <mergeCell ref="G671:G673"/>
    <mergeCell ref="H671:H673"/>
    <mergeCell ref="B672:B673"/>
    <mergeCell ref="C672:C673"/>
    <mergeCell ref="D672:D673"/>
    <mergeCell ref="B682:B684"/>
    <mergeCell ref="C682:C684"/>
    <mergeCell ref="D682:D683"/>
    <mergeCell ref="B685:B686"/>
    <mergeCell ref="C685:C686"/>
    <mergeCell ref="D685:D686"/>
    <mergeCell ref="B687:B689"/>
    <mergeCell ref="C687:C689"/>
    <mergeCell ref="D687:D689"/>
    <mergeCell ref="B674:B675"/>
    <mergeCell ref="C674:C675"/>
    <mergeCell ref="D674:D675"/>
    <mergeCell ref="E674:E675"/>
    <mergeCell ref="F674:F675"/>
    <mergeCell ref="G674:G675"/>
    <mergeCell ref="H674:H675"/>
    <mergeCell ref="B676:B677"/>
    <mergeCell ref="C676:C681"/>
    <mergeCell ref="D676:D677"/>
    <mergeCell ref="E676:E677"/>
    <mergeCell ref="F676:F677"/>
    <mergeCell ref="G676:G677"/>
    <mergeCell ref="H676:H677"/>
    <mergeCell ref="B678:B680"/>
    <mergeCell ref="D678:D681"/>
    <mergeCell ref="E678:E681"/>
    <mergeCell ref="F678:F681"/>
    <mergeCell ref="G678:G681"/>
    <mergeCell ref="H679:H680"/>
    <mergeCell ref="B692:B693"/>
    <mergeCell ref="C692:C693"/>
    <mergeCell ref="D692:D693"/>
    <mergeCell ref="E692:E693"/>
    <mergeCell ref="F692:F693"/>
    <mergeCell ref="G692:G693"/>
    <mergeCell ref="H692:H693"/>
    <mergeCell ref="B694:B695"/>
    <mergeCell ref="C694:C695"/>
    <mergeCell ref="D694:D695"/>
    <mergeCell ref="E694:E695"/>
    <mergeCell ref="F694:F695"/>
    <mergeCell ref="G694:G695"/>
    <mergeCell ref="H694:H695"/>
    <mergeCell ref="E687:E689"/>
    <mergeCell ref="F687:F689"/>
    <mergeCell ref="G687:G689"/>
    <mergeCell ref="H687:H689"/>
    <mergeCell ref="B690:B691"/>
    <mergeCell ref="C690:C691"/>
    <mergeCell ref="D690:D691"/>
    <mergeCell ref="E690:E691"/>
    <mergeCell ref="F690:F691"/>
    <mergeCell ref="G690:G691"/>
    <mergeCell ref="H690:H691"/>
    <mergeCell ref="B703:B706"/>
    <mergeCell ref="C703:C707"/>
    <mergeCell ref="D703:D707"/>
    <mergeCell ref="E703:E705"/>
    <mergeCell ref="F703:F705"/>
    <mergeCell ref="G703:G705"/>
    <mergeCell ref="H703:H705"/>
    <mergeCell ref="E706:E707"/>
    <mergeCell ref="F706:F707"/>
    <mergeCell ref="G706:G707"/>
    <mergeCell ref="H706:H707"/>
    <mergeCell ref="B696:B697"/>
    <mergeCell ref="C696:C697"/>
    <mergeCell ref="D696:D697"/>
    <mergeCell ref="E696:E697"/>
    <mergeCell ref="F696:F697"/>
    <mergeCell ref="G696:G697"/>
    <mergeCell ref="H696:H697"/>
    <mergeCell ref="B698:B700"/>
    <mergeCell ref="C698:C702"/>
    <mergeCell ref="D698:D702"/>
    <mergeCell ref="E698:E699"/>
    <mergeCell ref="F698:F699"/>
    <mergeCell ref="G698:G699"/>
    <mergeCell ref="H698:H699"/>
    <mergeCell ref="E700:E701"/>
    <mergeCell ref="F700:F701"/>
    <mergeCell ref="G700:G701"/>
    <mergeCell ref="H700:H701"/>
    <mergeCell ref="B701:B702"/>
    <mergeCell ref="B712:B715"/>
    <mergeCell ref="C712:C715"/>
    <mergeCell ref="D712:D715"/>
    <mergeCell ref="E713:E715"/>
    <mergeCell ref="F713:F715"/>
    <mergeCell ref="G713:G715"/>
    <mergeCell ref="H713:H715"/>
    <mergeCell ref="B716:B723"/>
    <mergeCell ref="C716:C723"/>
    <mergeCell ref="D716:D723"/>
    <mergeCell ref="E717:E723"/>
    <mergeCell ref="F717:F723"/>
    <mergeCell ref="G717:G723"/>
    <mergeCell ref="H717:H723"/>
    <mergeCell ref="B708:B710"/>
    <mergeCell ref="C708:C711"/>
    <mergeCell ref="D708:D711"/>
    <mergeCell ref="E708:E709"/>
    <mergeCell ref="F708:F709"/>
    <mergeCell ref="G708:G709"/>
    <mergeCell ref="H708:H709"/>
    <mergeCell ref="E710:E711"/>
    <mergeCell ref="F710:F711"/>
    <mergeCell ref="G710:G711"/>
    <mergeCell ref="H710:H711"/>
    <mergeCell ref="B732:B733"/>
    <mergeCell ref="C732:C736"/>
    <mergeCell ref="D732:D736"/>
    <mergeCell ref="E732:E733"/>
    <mergeCell ref="F732:F733"/>
    <mergeCell ref="G732:G733"/>
    <mergeCell ref="H732:H733"/>
    <mergeCell ref="B734:B736"/>
    <mergeCell ref="E734:E736"/>
    <mergeCell ref="F734:F736"/>
    <mergeCell ref="G734:G736"/>
    <mergeCell ref="H734:H736"/>
    <mergeCell ref="B724:B728"/>
    <mergeCell ref="C724:C728"/>
    <mergeCell ref="D724:D728"/>
    <mergeCell ref="E725:E728"/>
    <mergeCell ref="F725:F728"/>
    <mergeCell ref="G725:G728"/>
    <mergeCell ref="H725:H728"/>
    <mergeCell ref="B729:B731"/>
    <mergeCell ref="C729:C731"/>
    <mergeCell ref="D729:D731"/>
    <mergeCell ref="E729:E731"/>
    <mergeCell ref="F729:F731"/>
    <mergeCell ref="G729:G731"/>
    <mergeCell ref="H729:H731"/>
    <mergeCell ref="H740:H741"/>
    <mergeCell ref="B742:B746"/>
    <mergeCell ref="C742:C746"/>
    <mergeCell ref="D742:D746"/>
    <mergeCell ref="E742:E746"/>
    <mergeCell ref="F742:F746"/>
    <mergeCell ref="G742:G746"/>
    <mergeCell ref="H742:H746"/>
    <mergeCell ref="B747:B748"/>
    <mergeCell ref="C747:C748"/>
    <mergeCell ref="D747:D748"/>
    <mergeCell ref="B737:B739"/>
    <mergeCell ref="C737:C739"/>
    <mergeCell ref="D737:D739"/>
    <mergeCell ref="B740:B741"/>
    <mergeCell ref="C740:C741"/>
    <mergeCell ref="D740:D741"/>
    <mergeCell ref="E740:E741"/>
    <mergeCell ref="F740:F741"/>
    <mergeCell ref="G740:G741"/>
    <mergeCell ref="H754:H755"/>
    <mergeCell ref="B756:B757"/>
    <mergeCell ref="C756:C757"/>
    <mergeCell ref="D756:D757"/>
    <mergeCell ref="E756:E757"/>
    <mergeCell ref="F756:F757"/>
    <mergeCell ref="G756:G757"/>
    <mergeCell ref="H756:H757"/>
    <mergeCell ref="B758:B759"/>
    <mergeCell ref="C758:C759"/>
    <mergeCell ref="D758:D759"/>
    <mergeCell ref="E758:E759"/>
    <mergeCell ref="F758:F759"/>
    <mergeCell ref="G758:G759"/>
    <mergeCell ref="H758:H759"/>
    <mergeCell ref="B749:B751"/>
    <mergeCell ref="C749:C751"/>
    <mergeCell ref="D749:D751"/>
    <mergeCell ref="E749:E750"/>
    <mergeCell ref="F749:F750"/>
    <mergeCell ref="G749:G750"/>
    <mergeCell ref="B752:B755"/>
    <mergeCell ref="C752:C755"/>
    <mergeCell ref="D752:D755"/>
    <mergeCell ref="E752:E753"/>
    <mergeCell ref="F752:F753"/>
    <mergeCell ref="G752:G753"/>
    <mergeCell ref="E754:E755"/>
    <mergeCell ref="F754:F755"/>
    <mergeCell ref="G754:G755"/>
    <mergeCell ref="H773:H778"/>
    <mergeCell ref="B779:B781"/>
    <mergeCell ref="C779:C781"/>
    <mergeCell ref="D779:D781"/>
    <mergeCell ref="E779:E781"/>
    <mergeCell ref="F779:F781"/>
    <mergeCell ref="G779:G781"/>
    <mergeCell ref="H779:H781"/>
    <mergeCell ref="A761:S761"/>
    <mergeCell ref="A762:A792"/>
    <mergeCell ref="B763:B767"/>
    <mergeCell ref="C763:C767"/>
    <mergeCell ref="D763:D767"/>
    <mergeCell ref="E763:E767"/>
    <mergeCell ref="F763:F767"/>
    <mergeCell ref="G763:G767"/>
    <mergeCell ref="H763:H767"/>
    <mergeCell ref="B768:B769"/>
    <mergeCell ref="C768:C769"/>
    <mergeCell ref="D768:D769"/>
    <mergeCell ref="E768:E769"/>
    <mergeCell ref="F768:F769"/>
    <mergeCell ref="G768:G769"/>
    <mergeCell ref="H768:H769"/>
    <mergeCell ref="B770:B772"/>
    <mergeCell ref="C770:C772"/>
    <mergeCell ref="D770:D772"/>
    <mergeCell ref="E770:E772"/>
    <mergeCell ref="F770:F772"/>
    <mergeCell ref="G770:G772"/>
    <mergeCell ref="H770:H772"/>
    <mergeCell ref="B782:B784"/>
    <mergeCell ref="C782:C784"/>
    <mergeCell ref="D782:D784"/>
    <mergeCell ref="E782:E784"/>
    <mergeCell ref="G782:G784"/>
    <mergeCell ref="B785:B788"/>
    <mergeCell ref="C785:C788"/>
    <mergeCell ref="D785:D788"/>
    <mergeCell ref="E785:E788"/>
    <mergeCell ref="F785:F788"/>
    <mergeCell ref="G785:G788"/>
    <mergeCell ref="B773:B778"/>
    <mergeCell ref="C773:C778"/>
    <mergeCell ref="D773:D778"/>
    <mergeCell ref="E773:E778"/>
    <mergeCell ref="F773:F778"/>
    <mergeCell ref="G773:G778"/>
    <mergeCell ref="S791:S792"/>
    <mergeCell ref="H794:L794"/>
    <mergeCell ref="H795:L795"/>
    <mergeCell ref="H796:L796"/>
    <mergeCell ref="I791:I792"/>
    <mergeCell ref="J791:J792"/>
    <mergeCell ref="K791:K792"/>
    <mergeCell ref="L791:L792"/>
    <mergeCell ref="M791:M792"/>
    <mergeCell ref="N791:N792"/>
    <mergeCell ref="P791:P792"/>
    <mergeCell ref="Q791:Q792"/>
    <mergeCell ref="R791:R792"/>
    <mergeCell ref="H785:H788"/>
    <mergeCell ref="B789:B790"/>
    <mergeCell ref="C789:C790"/>
    <mergeCell ref="D789:D790"/>
    <mergeCell ref="E789:E790"/>
    <mergeCell ref="F789:F790"/>
    <mergeCell ref="G789:G790"/>
    <mergeCell ref="H789:H790"/>
    <mergeCell ref="B791:B792"/>
    <mergeCell ref="C791:C792"/>
    <mergeCell ref="D791:D792"/>
  </mergeCells>
  <pageMargins left="0.31496062992125984" right="0.23622047244094491" top="0.78740157480314965" bottom="0.39370078740157483" header="0.51181102362204722" footer="0.11811023622047245"/>
  <pageSetup paperSize="9" scale="59" fitToHeight="264" pageOrder="overThenDown" orientation="landscape" useFirstPageNumber="1" copies="2" r:id="rId1"/>
  <headerFooter alignWithMargins="0">
    <oddFooter>&amp;Rстр.&amp;P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Сводный реестр</vt:lpstr>
      <vt:lpstr>'Сводный реестр'!Заголовки_для_печати</vt:lpstr>
      <vt:lpstr>'Сводный реестр'!Область_печати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dc:creator>
  <cp:lastModifiedBy>PRO</cp:lastModifiedBy>
  <cp:lastPrinted>2024-12-06T06:01:08Z</cp:lastPrinted>
  <dcterms:created xsi:type="dcterms:W3CDTF">2024-12-05T07:14:48Z</dcterms:created>
  <dcterms:modified xsi:type="dcterms:W3CDTF">2024-12-06T06:11:19Z</dcterms:modified>
</cp:coreProperties>
</file>